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GPC\02. GESTÃO DE PLANEJAMENTO\14. Orçamento\2025\Portal da Transparência\"/>
    </mc:Choice>
  </mc:AlternateContent>
  <xr:revisionPtr revIDLastSave="0" documentId="13_ncr:1_{A715978F-956E-494A-A15A-557D41A248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pesas" sheetId="1" r:id="rId1"/>
  </sheets>
  <definedNames>
    <definedName name="_xlnm._FilterDatabase" localSheetId="0" hidden="1">Despesas!$B$9:$E$130</definedName>
    <definedName name="_xlnm.Print_Area" localSheetId="0">Despesas!$B$2:$D$130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5" i="1" l="1"/>
  <c r="D99" i="1"/>
  <c r="D70" i="1"/>
  <c r="D38" i="1"/>
  <c r="D21" i="1"/>
  <c r="D10" i="1"/>
  <c r="D130" i="1" l="1"/>
  <c r="E124" i="1" l="1"/>
  <c r="E101" i="1"/>
  <c r="E125" i="1"/>
  <c r="E102" i="1"/>
  <c r="E126" i="1"/>
  <c r="E103" i="1"/>
  <c r="E127" i="1"/>
  <c r="E104" i="1"/>
  <c r="E128" i="1"/>
  <c r="E105" i="1"/>
  <c r="E129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87" i="1"/>
  <c r="E91" i="1"/>
  <c r="E88" i="1"/>
  <c r="E98" i="1"/>
  <c r="E89" i="1"/>
  <c r="E90" i="1"/>
  <c r="E95" i="1"/>
  <c r="E96" i="1"/>
  <c r="E92" i="1"/>
  <c r="E94" i="1"/>
  <c r="E97" i="1"/>
  <c r="E93" i="1"/>
  <c r="E83" i="1"/>
  <c r="E84" i="1"/>
  <c r="E72" i="1"/>
  <c r="E81" i="1"/>
  <c r="E82" i="1"/>
  <c r="E73" i="1"/>
  <c r="E74" i="1"/>
  <c r="E75" i="1"/>
  <c r="E76" i="1"/>
  <c r="E77" i="1"/>
  <c r="E78" i="1"/>
  <c r="E79" i="1"/>
  <c r="E80" i="1"/>
  <c r="E40" i="1"/>
  <c r="E64" i="1"/>
  <c r="E42" i="1"/>
  <c r="E66" i="1"/>
  <c r="E44" i="1"/>
  <c r="E68" i="1"/>
  <c r="E52" i="1"/>
  <c r="E54" i="1"/>
  <c r="E62" i="1"/>
  <c r="E39" i="1"/>
  <c r="E63" i="1"/>
  <c r="E41" i="1"/>
  <c r="E65" i="1"/>
  <c r="E43" i="1"/>
  <c r="E67" i="1"/>
  <c r="E51" i="1"/>
  <c r="E53" i="1"/>
  <c r="E55" i="1"/>
  <c r="E46" i="1"/>
  <c r="E47" i="1"/>
  <c r="E48" i="1"/>
  <c r="E49" i="1"/>
  <c r="E50" i="1"/>
  <c r="E56" i="1"/>
  <c r="E57" i="1"/>
  <c r="E58" i="1"/>
  <c r="E59" i="1"/>
  <c r="E60" i="1"/>
  <c r="E61" i="1"/>
  <c r="E45" i="1"/>
  <c r="E69" i="1"/>
  <c r="E35" i="1"/>
  <c r="E36" i="1"/>
  <c r="E30" i="1"/>
  <c r="E23" i="1"/>
  <c r="E26" i="1"/>
  <c r="E27" i="1"/>
  <c r="E28" i="1"/>
  <c r="E29" i="1"/>
  <c r="E31" i="1"/>
  <c r="E25" i="1"/>
  <c r="E32" i="1"/>
  <c r="E34" i="1"/>
  <c r="E24" i="1"/>
  <c r="E33" i="1"/>
  <c r="E37" i="1"/>
  <c r="E12" i="1"/>
  <c r="E19" i="1"/>
  <c r="E13" i="1"/>
  <c r="E17" i="1"/>
  <c r="E20" i="1"/>
  <c r="E14" i="1"/>
  <c r="E15" i="1"/>
  <c r="E18" i="1"/>
  <c r="E16" i="1"/>
  <c r="E86" i="1"/>
  <c r="E22" i="1"/>
  <c r="E71" i="1"/>
  <c r="E11" i="1"/>
  <c r="E100" i="1"/>
  <c r="E10" i="1" l="1"/>
  <c r="E21" i="1"/>
  <c r="E38" i="1"/>
  <c r="E99" i="1"/>
  <c r="E85" i="1"/>
  <c r="E70" i="1"/>
</calcChain>
</file>

<file path=xl/sharedStrings.xml><?xml version="1.0" encoding="utf-8"?>
<sst xmlns="http://schemas.openxmlformats.org/spreadsheetml/2006/main" count="248" uniqueCount="203">
  <si>
    <t>Código</t>
  </si>
  <si>
    <t>Especificação</t>
  </si>
  <si>
    <t xml:space="preserve">TOTAL </t>
  </si>
  <si>
    <t xml:space="preserve">Prevista em R$ </t>
  </si>
  <si>
    <t>Peso</t>
  </si>
  <si>
    <t>Despesas por finalidade/Programa de Trabalho</t>
  </si>
  <si>
    <t>01</t>
  </si>
  <si>
    <t>Educação</t>
  </si>
  <si>
    <t>02</t>
  </si>
  <si>
    <t>Saúde</t>
  </si>
  <si>
    <t>03</t>
  </si>
  <si>
    <t>Cultura</t>
  </si>
  <si>
    <t>04</t>
  </si>
  <si>
    <t>Lazer</t>
  </si>
  <si>
    <t>05</t>
  </si>
  <si>
    <t>Assistência</t>
  </si>
  <si>
    <t>06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</si>
  <si>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</si>
  <si>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01.01.01.01</t>
  </si>
  <si>
    <t>Creche</t>
  </si>
  <si>
    <t>01.01.01.02</t>
  </si>
  <si>
    <t>Pré-escola</t>
  </si>
  <si>
    <t>01.01.02.01</t>
  </si>
  <si>
    <t>Anos iniciais</t>
  </si>
  <si>
    <t>01.01.03.01</t>
  </si>
  <si>
    <t>Séries/Etapas</t>
  </si>
  <si>
    <t>01.01.04.04</t>
  </si>
  <si>
    <t>Alfabetização</t>
  </si>
  <si>
    <t>01.01.05.01</t>
  </si>
  <si>
    <t>Ações formativas</t>
  </si>
  <si>
    <t>01.01.05.02</t>
  </si>
  <si>
    <t>Ações mediadas</t>
  </si>
  <si>
    <t>01.01.05.04</t>
  </si>
  <si>
    <t>Eventos</t>
  </si>
  <si>
    <t>01.01.05.05</t>
  </si>
  <si>
    <t>Exposição</t>
  </si>
  <si>
    <t>01.01.06.01</t>
  </si>
  <si>
    <t>Apoio à prog. finalística - Educação</t>
  </si>
  <si>
    <t>01.02.07.02</t>
  </si>
  <si>
    <t>Sessão diagnóstica/clínica</t>
  </si>
  <si>
    <t>01.02.07.03</t>
  </si>
  <si>
    <t>Consulta</t>
  </si>
  <si>
    <t>01.02.07.07</t>
  </si>
  <si>
    <t>01.02.08.02</t>
  </si>
  <si>
    <t>01.02.08.03</t>
  </si>
  <si>
    <t>01.02.08.04</t>
  </si>
  <si>
    <t>Procedimentos clínicos</t>
  </si>
  <si>
    <t>01.02.08.05</t>
  </si>
  <si>
    <t>Procedimentos complementares</t>
  </si>
  <si>
    <t>01.02.08.06</t>
  </si>
  <si>
    <t>Procedimentos diagnósticos por imagem</t>
  </si>
  <si>
    <t>01.02.09.02</t>
  </si>
  <si>
    <t>01.02.09.03</t>
  </si>
  <si>
    <t>Cuidados em saúde</t>
  </si>
  <si>
    <t>01.02.09.04</t>
  </si>
  <si>
    <t>Exames</t>
  </si>
  <si>
    <t>01.02.09.05</t>
  </si>
  <si>
    <t>Práticas coletivas</t>
  </si>
  <si>
    <t>01.02.10.03</t>
  </si>
  <si>
    <t>01.02.10.04</t>
  </si>
  <si>
    <t>01.02.10.06</t>
  </si>
  <si>
    <t>01.02.11.01</t>
  </si>
  <si>
    <t>Apoio à prog. finalística - Saúde</t>
  </si>
  <si>
    <t>01.03.12.02</t>
  </si>
  <si>
    <t>Intercâmbio</t>
  </si>
  <si>
    <t>01.03.12.03</t>
  </si>
  <si>
    <t>01.03.12.04</t>
  </si>
  <si>
    <t>01.03.12.05</t>
  </si>
  <si>
    <t>Apresentações</t>
  </si>
  <si>
    <t>01.03.13.01</t>
  </si>
  <si>
    <t>Incentivo artístico e cultural</t>
  </si>
  <si>
    <t>01.03.13.03</t>
  </si>
  <si>
    <t>01.03.13.04</t>
  </si>
  <si>
    <t>01.03.13.05</t>
  </si>
  <si>
    <t>01.03.13.07</t>
  </si>
  <si>
    <t>01.03.14.03</t>
  </si>
  <si>
    <t>01.03.14.04</t>
  </si>
  <si>
    <t>01.03.14.05</t>
  </si>
  <si>
    <t>01.03.14.06</t>
  </si>
  <si>
    <t>01.03.15.01</t>
  </si>
  <si>
    <t>01.03.15.03</t>
  </si>
  <si>
    <t>Exibição</t>
  </si>
  <si>
    <t>01.03.15.04</t>
  </si>
  <si>
    <t>01.03.15.05</t>
  </si>
  <si>
    <t>01.03.16.03</t>
  </si>
  <si>
    <t>01.03.16.04</t>
  </si>
  <si>
    <t>01.03.16.05</t>
  </si>
  <si>
    <t>01.03.17.01</t>
  </si>
  <si>
    <t>Acesso a recursos informacionais </t>
  </si>
  <si>
    <t>01.03.17.02</t>
  </si>
  <si>
    <t>01.03.18.03</t>
  </si>
  <si>
    <t>Educação patrimonial</t>
  </si>
  <si>
    <t>01.03.18.04</t>
  </si>
  <si>
    <t>01.03.18.05</t>
  </si>
  <si>
    <t>01.03.18.06</t>
  </si>
  <si>
    <t>01.03.18.08</t>
  </si>
  <si>
    <t>01.03.19.03</t>
  </si>
  <si>
    <t>01.03.19.04</t>
  </si>
  <si>
    <t>01.03.19.06</t>
  </si>
  <si>
    <t>01.03.20.01</t>
  </si>
  <si>
    <t>Apoio à prog. finalística - Cultura</t>
  </si>
  <si>
    <t>01.04.21.01</t>
  </si>
  <si>
    <t>Exercício físicos sistematicos</t>
  </si>
  <si>
    <t>01.04.21.02</t>
  </si>
  <si>
    <t>Formação esportiva</t>
  </si>
  <si>
    <t>01.04.21.03</t>
  </si>
  <si>
    <t xml:space="preserve">Competições físico-esportivas </t>
  </si>
  <si>
    <t>01.04.21.06</t>
  </si>
  <si>
    <t>01.04.21.07</t>
  </si>
  <si>
    <t>01.04.22.01</t>
  </si>
  <si>
    <t>Colônias recreativas</t>
  </si>
  <si>
    <t>01.04.22.02</t>
  </si>
  <si>
    <t>Parque aquático</t>
  </si>
  <si>
    <t>01.04.22.03</t>
  </si>
  <si>
    <t>Festa e festividades</t>
  </si>
  <si>
    <t>01.04.22.04</t>
  </si>
  <si>
    <t>Multipráticas recreativas</t>
  </si>
  <si>
    <t>01.04.23.01</t>
  </si>
  <si>
    <t>Hospedagem</t>
  </si>
  <si>
    <t>01.04.23.02</t>
  </si>
  <si>
    <t>Passeios</t>
  </si>
  <si>
    <t>01.04.23.03</t>
  </si>
  <si>
    <t>Viagens</t>
  </si>
  <si>
    <t>01.04.23.04</t>
  </si>
  <si>
    <t>01.04.24.01</t>
  </si>
  <si>
    <t>Apoio à prog. finalística - Lazer</t>
  </si>
  <si>
    <t>01.05.25.01</t>
  </si>
  <si>
    <t>01.05.25.02</t>
  </si>
  <si>
    <t>01.05.25.04</t>
  </si>
  <si>
    <t>01.05.27.01</t>
  </si>
  <si>
    <t>Distribuição de doações</t>
  </si>
  <si>
    <t>01.05.27.02</t>
  </si>
  <si>
    <t>01.05.27.03</t>
  </si>
  <si>
    <t>01.05.27.04</t>
  </si>
  <si>
    <t>01.05.27.05</t>
  </si>
  <si>
    <t>01.05.28.02</t>
  </si>
  <si>
    <t>01.05.28.03</t>
  </si>
  <si>
    <t>01.05.28.04</t>
  </si>
  <si>
    <t>01.05.28.05</t>
  </si>
  <si>
    <t>01.05.29.01</t>
  </si>
  <si>
    <t>Apoio à prog. finalística - Assistência</t>
  </si>
  <si>
    <t>01.06.30.01</t>
  </si>
  <si>
    <t>Gestão de programas sociais</t>
  </si>
  <si>
    <t>01.06.30.02</t>
  </si>
  <si>
    <t>Gestão e man. de Unidades Operacionais</t>
  </si>
  <si>
    <t>01.06.31.01</t>
  </si>
  <si>
    <t>Credenciamento e acesso ao Sesc</t>
  </si>
  <si>
    <t>01.06.32.02</t>
  </si>
  <si>
    <t>Conteúdo multimídia</t>
  </si>
  <si>
    <t>02.07.33.01</t>
  </si>
  <si>
    <t>Presidência e Conselho Deliberativo</t>
  </si>
  <si>
    <t>02.07.33.02</t>
  </si>
  <si>
    <t>Direção-Geral ou Regional</t>
  </si>
  <si>
    <t>02.08.34.01</t>
  </si>
  <si>
    <t>Atividades e serviços administrativos</t>
  </si>
  <si>
    <t>02.08.34.02</t>
  </si>
  <si>
    <t>Serviços jurídicos</t>
  </si>
  <si>
    <t>02.08.34.03</t>
  </si>
  <si>
    <t>Gestão de Recursos Humanos</t>
  </si>
  <si>
    <t>02.08.34.04</t>
  </si>
  <si>
    <t>Gestão comp., contr., logíst. e patrim.</t>
  </si>
  <si>
    <t>02.08.34.05</t>
  </si>
  <si>
    <t>Tributos administrativos</t>
  </si>
  <si>
    <t>02.09.35.01</t>
  </si>
  <si>
    <t>Manutenção e conser. em imóv. Próprios</t>
  </si>
  <si>
    <t>02.09.36.01</t>
  </si>
  <si>
    <t>Aquisição e manut. de veículos próprios</t>
  </si>
  <si>
    <t>02.09.36.02</t>
  </si>
  <si>
    <t>Locação e manut. de veículos terceiros</t>
  </si>
  <si>
    <t>02.10.37.01</t>
  </si>
  <si>
    <t>Aquis e obras em imóv p/ sede adm A meio</t>
  </si>
  <si>
    <t>03.11.38.01</t>
  </si>
  <si>
    <t>TI - Gerenciamento e equi. técn.  A meio</t>
  </si>
  <si>
    <t>04.12.39.01</t>
  </si>
  <si>
    <t>Planej., contr., cont., finan. e orçam.</t>
  </si>
  <si>
    <t>04.13.40.01</t>
  </si>
  <si>
    <t>Contrib. à CNC e Federações do Comércio</t>
  </si>
  <si>
    <t>04.13.40.02</t>
  </si>
  <si>
    <t>Comissão ao órgão arrecadador</t>
  </si>
  <si>
    <t>05.14.41.01</t>
  </si>
  <si>
    <t>Capacitação e desen. de empregados-meio</t>
  </si>
  <si>
    <t>05.14.41.02</t>
  </si>
  <si>
    <t>Capacitação e desen. de empregados-fim</t>
  </si>
  <si>
    <t>06.15.42.01</t>
  </si>
  <si>
    <t>Comum. instit., divulgação e marketing</t>
  </si>
  <si>
    <t>06.15.42.02</t>
  </si>
  <si>
    <t>Divulgação da programação do Sesc</t>
  </si>
  <si>
    <t>06.15.43.01</t>
  </si>
  <si>
    <t>Relacionamento com públicos de interesse</t>
  </si>
  <si>
    <t>07.16.44.01</t>
  </si>
  <si>
    <t>Contr. interno, gest. de riscos e compl.</t>
  </si>
  <si>
    <t>07.16.45.01</t>
  </si>
  <si>
    <t>Ouvidoria</t>
  </si>
  <si>
    <t>08.17.46.01</t>
  </si>
  <si>
    <t>Gestão em sustentabilidade</t>
  </si>
  <si>
    <t>08.17.46.04</t>
  </si>
  <si>
    <t>Gestão dos resíduos sólidos - Área meio</t>
  </si>
  <si>
    <t>08.17.46.05</t>
  </si>
  <si>
    <t>Gestão dos resíduos sólidos - Área fim</t>
  </si>
  <si>
    <t>08.17.46.06</t>
  </si>
  <si>
    <t>Conservação de áreas naturais protegidas</t>
  </si>
  <si>
    <t>Ativ. Transversais aos Prog. Sociais</t>
  </si>
  <si>
    <t>ORÇAMENTO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</si>
</sst>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2" fontId="0" fillId="2" borderId="0" xfId="0" applyNumberFormat="1" applyFill="1"/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148"/>
  <sheetViews>
    <sheetView tabSelected="1" zoomScale="115" zoomScaleNormal="115" workbookViewId="0">
      <selection activeCell="B2" sqref="B2:D2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0" t="s">
        <v>202</v>
      </c>
      <c r="C2" s="30"/>
      <c r="D2" s="30"/>
    </row>
    <row r="3" spans="2:5" x14ac:dyDescent="0.25">
      <c r="B3" s="31">
        <v>2025</v>
      </c>
      <c r="C3" s="31"/>
      <c r="D3" s="31"/>
    </row>
    <row r="4" spans="2:5" ht="15.75" thickBot="1" x14ac:dyDescent="0.3">
      <c r="B4" s="6"/>
    </row>
    <row r="5" spans="2:5" ht="14.25" customHeight="1" thickBot="1" x14ac:dyDescent="0.3">
      <c r="B5" s="21" t="s">
        <v>17</v>
      </c>
      <c r="C5" s="13"/>
      <c r="D5" s="1"/>
    </row>
    <row r="6" spans="2:5" ht="14.25" customHeight="1" thickBot="1" x14ac:dyDescent="0.3">
      <c r="B6" s="2"/>
      <c r="C6" s="2"/>
      <c r="D6" s="12"/>
    </row>
    <row r="7" spans="2:5" ht="14.25" customHeight="1" thickBot="1" x14ac:dyDescent="0.3">
      <c r="C7" s="15" t="s">
        <v>5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8" t="s">
        <v>0</v>
      </c>
      <c r="C9" s="18" t="s">
        <v>1</v>
      </c>
      <c r="D9" s="11" t="s">
        <v>3</v>
      </c>
      <c r="E9" s="11" t="s">
        <v>4</v>
      </c>
    </row>
    <row r="10" spans="2:5" ht="21.95" customHeight="1" x14ac:dyDescent="0.25">
      <c r="B10" s="23" t="s">
        <v>6</v>
      </c>
      <c r="C10" s="24" t="s">
        <v>7</v>
      </c>
      <c r="D10" s="25">
        <f>SUM(D11:D20)</f>
        <v>73017760</v>
      </c>
      <c r="E10" s="26">
        <f>SUM(E11:E20)</f>
        <v>9.2932819336712297E-2</v>
      </c>
    </row>
    <row r="11" spans="2:5" ht="17.100000000000001" customHeight="1" x14ac:dyDescent="0.25">
      <c r="B11" s="22" t="s">
        <v>18</v>
      </c>
      <c r="C11" s="5" t="s">
        <v>19</v>
      </c>
      <c r="D11" s="16">
        <v>4071863</v>
      </c>
      <c r="E11" s="19">
        <f t="shared" ref="E11:E20" si="0">D11/$D$130</f>
        <v>5.1824338153189488E-3</v>
      </c>
    </row>
    <row r="12" spans="2:5" ht="17.100000000000001" customHeight="1" x14ac:dyDescent="0.25">
      <c r="B12" s="22" t="s">
        <v>20</v>
      </c>
      <c r="C12" s="5" t="s">
        <v>21</v>
      </c>
      <c r="D12" s="16">
        <v>5882232</v>
      </c>
      <c r="E12" s="19">
        <f t="shared" si="0"/>
        <v>7.4865677028797904E-3</v>
      </c>
    </row>
    <row r="13" spans="2:5" ht="17.100000000000001" customHeight="1" x14ac:dyDescent="0.25">
      <c r="B13" s="22" t="s">
        <v>22</v>
      </c>
      <c r="C13" s="5" t="s">
        <v>23</v>
      </c>
      <c r="D13" s="16">
        <v>11425884</v>
      </c>
      <c r="E13" s="19">
        <f t="shared" si="0"/>
        <v>1.454221019015417E-2</v>
      </c>
    </row>
    <row r="14" spans="2:5" ht="17.100000000000001" customHeight="1" x14ac:dyDescent="0.25">
      <c r="B14" s="22" t="s">
        <v>24</v>
      </c>
      <c r="C14" s="5" t="s">
        <v>25</v>
      </c>
      <c r="D14" s="16">
        <v>4372135</v>
      </c>
      <c r="E14" s="19">
        <f t="shared" si="0"/>
        <v>5.5646028044508159E-3</v>
      </c>
    </row>
    <row r="15" spans="2:5" ht="17.100000000000001" customHeight="1" x14ac:dyDescent="0.25">
      <c r="B15" s="22" t="s">
        <v>26</v>
      </c>
      <c r="C15" s="5" t="s">
        <v>27</v>
      </c>
      <c r="D15" s="16">
        <v>729473</v>
      </c>
      <c r="E15" s="19">
        <f t="shared" si="0"/>
        <v>9.2843141887685309E-4</v>
      </c>
    </row>
    <row r="16" spans="2:5" ht="17.100000000000001" customHeight="1" x14ac:dyDescent="0.25">
      <c r="B16" s="22" t="s">
        <v>28</v>
      </c>
      <c r="C16" s="5" t="s">
        <v>29</v>
      </c>
      <c r="D16" s="16">
        <v>26601214</v>
      </c>
      <c r="E16" s="19">
        <f t="shared" si="0"/>
        <v>3.3856500319911512E-2</v>
      </c>
    </row>
    <row r="17" spans="2:5" ht="17.100000000000001" customHeight="1" x14ac:dyDescent="0.25">
      <c r="B17" s="22" t="s">
        <v>30</v>
      </c>
      <c r="C17" s="5" t="s">
        <v>31</v>
      </c>
      <c r="D17" s="16">
        <v>185128</v>
      </c>
      <c r="E17" s="19">
        <f t="shared" si="0"/>
        <v>2.3562030632228204E-4</v>
      </c>
    </row>
    <row r="18" spans="2:5" ht="17.100000000000001" customHeight="1" x14ac:dyDescent="0.25">
      <c r="B18" s="22" t="s">
        <v>32</v>
      </c>
      <c r="C18" s="5" t="s">
        <v>33</v>
      </c>
      <c r="D18" s="16">
        <v>1207010</v>
      </c>
      <c r="E18" s="19">
        <f t="shared" si="0"/>
        <v>1.5362131386611299E-3</v>
      </c>
    </row>
    <row r="19" spans="2:5" ht="17.100000000000001" customHeight="1" x14ac:dyDescent="0.25">
      <c r="B19" s="22" t="s">
        <v>34</v>
      </c>
      <c r="C19" s="5" t="s">
        <v>35</v>
      </c>
      <c r="D19" s="16">
        <v>2071000</v>
      </c>
      <c r="E19" s="19">
        <f t="shared" si="0"/>
        <v>2.6358500842306194E-3</v>
      </c>
    </row>
    <row r="20" spans="2:5" ht="17.100000000000001" customHeight="1" x14ac:dyDescent="0.25">
      <c r="B20" s="22" t="s">
        <v>36</v>
      </c>
      <c r="C20" s="5" t="s">
        <v>37</v>
      </c>
      <c r="D20" s="16">
        <v>16471821</v>
      </c>
      <c r="E20" s="19">
        <f t="shared" si="0"/>
        <v>2.0964389555906175E-2</v>
      </c>
    </row>
    <row r="21" spans="2:5" ht="17.100000000000001" customHeight="1" x14ac:dyDescent="0.25">
      <c r="B21" s="23" t="s">
        <v>8</v>
      </c>
      <c r="C21" s="24" t="s">
        <v>9</v>
      </c>
      <c r="D21" s="25">
        <f>SUM(D22:D37)</f>
        <v>49172642</v>
      </c>
      <c r="E21" s="26">
        <f>SUM(E22:E37)</f>
        <v>6.258412001812752E-2</v>
      </c>
    </row>
    <row r="22" spans="2:5" ht="17.100000000000001" customHeight="1" x14ac:dyDescent="0.25">
      <c r="B22" s="22" t="s">
        <v>38</v>
      </c>
      <c r="C22" s="5" t="s">
        <v>39</v>
      </c>
      <c r="D22" s="16">
        <v>60833</v>
      </c>
      <c r="E22" s="19">
        <f t="shared" ref="E22:E37" si="1">D22/$D$130</f>
        <v>7.7424755274747118E-5</v>
      </c>
    </row>
    <row r="23" spans="2:5" ht="17.100000000000001" customHeight="1" x14ac:dyDescent="0.25">
      <c r="B23" s="22" t="s">
        <v>40</v>
      </c>
      <c r="C23" s="5" t="s">
        <v>41</v>
      </c>
      <c r="D23" s="16">
        <v>734678</v>
      </c>
      <c r="E23" s="19">
        <f t="shared" si="1"/>
        <v>9.3505604451104922E-4</v>
      </c>
    </row>
    <row r="24" spans="2:5" ht="17.100000000000001" customHeight="1" x14ac:dyDescent="0.25">
      <c r="B24" s="22" t="s">
        <v>42</v>
      </c>
      <c r="C24" s="5" t="s">
        <v>29</v>
      </c>
      <c r="D24" s="16">
        <v>86258</v>
      </c>
      <c r="E24" s="19">
        <f t="shared" si="1"/>
        <v>1.0978423783948082E-4</v>
      </c>
    </row>
    <row r="25" spans="2:5" ht="17.100000000000001" customHeight="1" x14ac:dyDescent="0.25">
      <c r="B25" s="22" t="s">
        <v>43</v>
      </c>
      <c r="C25" s="5" t="s">
        <v>39</v>
      </c>
      <c r="D25" s="16">
        <v>56653</v>
      </c>
      <c r="E25" s="19">
        <f t="shared" si="1"/>
        <v>7.210469088455688E-5</v>
      </c>
    </row>
    <row r="26" spans="2:5" ht="17.100000000000001" customHeight="1" x14ac:dyDescent="0.25">
      <c r="B26" s="22" t="s">
        <v>44</v>
      </c>
      <c r="C26" s="5" t="s">
        <v>41</v>
      </c>
      <c r="D26" s="16">
        <v>47073</v>
      </c>
      <c r="E26" s="19">
        <f t="shared" si="1"/>
        <v>5.9911816038140005E-5</v>
      </c>
    </row>
    <row r="27" spans="2:5" ht="17.100000000000001" customHeight="1" x14ac:dyDescent="0.25">
      <c r="B27" s="22" t="s">
        <v>45</v>
      </c>
      <c r="C27" s="5" t="s">
        <v>46</v>
      </c>
      <c r="D27" s="16">
        <v>6324146</v>
      </c>
      <c r="E27" s="19">
        <f t="shared" si="1"/>
        <v>8.0490105102784815E-3</v>
      </c>
    </row>
    <row r="28" spans="2:5" ht="17.100000000000001" customHeight="1" x14ac:dyDescent="0.25">
      <c r="B28" s="22" t="s">
        <v>47</v>
      </c>
      <c r="C28" s="5" t="s">
        <v>48</v>
      </c>
      <c r="D28" s="16">
        <v>23595</v>
      </c>
      <c r="E28" s="19">
        <f t="shared" si="1"/>
        <v>3.0030363465679123E-5</v>
      </c>
    </row>
    <row r="29" spans="2:5" ht="17.100000000000001" customHeight="1" x14ac:dyDescent="0.25">
      <c r="B29" s="22" t="s">
        <v>49</v>
      </c>
      <c r="C29" s="5" t="s">
        <v>50</v>
      </c>
      <c r="D29" s="16">
        <v>23595</v>
      </c>
      <c r="E29" s="19">
        <f t="shared" si="1"/>
        <v>3.0030363465679123E-5</v>
      </c>
    </row>
    <row r="30" spans="2:5" ht="17.100000000000001" customHeight="1" x14ac:dyDescent="0.25">
      <c r="B30" s="22" t="s">
        <v>51</v>
      </c>
      <c r="C30" s="5" t="s">
        <v>41</v>
      </c>
      <c r="D30" s="16">
        <v>10239921</v>
      </c>
      <c r="E30" s="19">
        <f t="shared" si="1"/>
        <v>1.3032784466617523E-2</v>
      </c>
    </row>
    <row r="31" spans="2:5" ht="17.100000000000001" customHeight="1" x14ac:dyDescent="0.25">
      <c r="B31" s="22" t="s">
        <v>52</v>
      </c>
      <c r="C31" s="5" t="s">
        <v>53</v>
      </c>
      <c r="D31" s="16">
        <v>14836993</v>
      </c>
      <c r="E31" s="19">
        <f t="shared" si="1"/>
        <v>1.8883674190622458E-2</v>
      </c>
    </row>
    <row r="32" spans="2:5" ht="17.100000000000001" customHeight="1" x14ac:dyDescent="0.25">
      <c r="B32" s="22" t="s">
        <v>54</v>
      </c>
      <c r="C32" s="5" t="s">
        <v>55</v>
      </c>
      <c r="D32" s="16">
        <v>2531636</v>
      </c>
      <c r="E32" s="19">
        <f t="shared" si="1"/>
        <v>3.2221211800295842E-3</v>
      </c>
    </row>
    <row r="33" spans="2:5" ht="17.100000000000001" customHeight="1" x14ac:dyDescent="0.25">
      <c r="B33" s="22" t="s">
        <v>56</v>
      </c>
      <c r="C33" s="5" t="s">
        <v>57</v>
      </c>
      <c r="D33" s="16">
        <v>1027621</v>
      </c>
      <c r="E33" s="19">
        <f t="shared" si="1"/>
        <v>1.3078971025626042E-3</v>
      </c>
    </row>
    <row r="34" spans="2:5" ht="17.100000000000001" customHeight="1" x14ac:dyDescent="0.25">
      <c r="B34" s="22" t="s">
        <v>58</v>
      </c>
      <c r="C34" s="5" t="s">
        <v>29</v>
      </c>
      <c r="D34" s="16">
        <v>127836</v>
      </c>
      <c r="E34" s="19">
        <f t="shared" si="1"/>
        <v>1.6270233286707169E-4</v>
      </c>
    </row>
    <row r="35" spans="2:5" ht="17.100000000000001" customHeight="1" x14ac:dyDescent="0.25">
      <c r="B35" s="22" t="s">
        <v>59</v>
      </c>
      <c r="C35" s="5" t="s">
        <v>31</v>
      </c>
      <c r="D35" s="16">
        <v>391066</v>
      </c>
      <c r="E35" s="19">
        <f t="shared" si="1"/>
        <v>4.9772638775457821E-4</v>
      </c>
    </row>
    <row r="36" spans="2:5" ht="17.100000000000001" customHeight="1" x14ac:dyDescent="0.25">
      <c r="B36" s="22" t="s">
        <v>60</v>
      </c>
      <c r="C36" s="5" t="s">
        <v>33</v>
      </c>
      <c r="D36" s="16">
        <v>888157</v>
      </c>
      <c r="E36" s="19">
        <f t="shared" si="1"/>
        <v>1.1303953178464579E-3</v>
      </c>
    </row>
    <row r="37" spans="2:5" ht="17.100000000000001" customHeight="1" x14ac:dyDescent="0.25">
      <c r="B37" s="22" t="s">
        <v>61</v>
      </c>
      <c r="C37" s="5" t="s">
        <v>62</v>
      </c>
      <c r="D37" s="16">
        <v>11772581</v>
      </c>
      <c r="E37" s="19">
        <f t="shared" si="1"/>
        <v>1.4983466258069431E-2</v>
      </c>
    </row>
    <row r="38" spans="2:5" ht="17.100000000000001" customHeight="1" x14ac:dyDescent="0.25">
      <c r="B38" s="23" t="s">
        <v>10</v>
      </c>
      <c r="C38" s="24" t="s">
        <v>11</v>
      </c>
      <c r="D38" s="25">
        <f>SUM(D39:D69)</f>
        <v>51371362</v>
      </c>
      <c r="E38" s="26">
        <f>SUM(E39:E69)</f>
        <v>6.5382524797074668E-2</v>
      </c>
    </row>
    <row r="39" spans="2:5" ht="17.100000000000001" customHeight="1" x14ac:dyDescent="0.25">
      <c r="B39" s="22" t="s">
        <v>63</v>
      </c>
      <c r="C39" s="5" t="s">
        <v>64</v>
      </c>
      <c r="D39" s="16">
        <v>54720</v>
      </c>
      <c r="E39" s="19">
        <f t="shared" ref="E39:E69" si="2">D39/$D$130</f>
        <v>6.9644479289763151E-5</v>
      </c>
    </row>
    <row r="40" spans="2:5" ht="17.100000000000001" customHeight="1" x14ac:dyDescent="0.25">
      <c r="B40" s="22" t="s">
        <v>65</v>
      </c>
      <c r="C40" s="5" t="s">
        <v>29</v>
      </c>
      <c r="D40" s="16">
        <v>3618098</v>
      </c>
      <c r="E40" s="19">
        <f t="shared" si="2"/>
        <v>4.6049077344541937E-3</v>
      </c>
    </row>
    <row r="41" spans="2:5" ht="17.100000000000001" customHeight="1" x14ac:dyDescent="0.25">
      <c r="B41" s="22" t="s">
        <v>66</v>
      </c>
      <c r="C41" s="5" t="s">
        <v>31</v>
      </c>
      <c r="D41" s="16">
        <v>136802</v>
      </c>
      <c r="E41" s="19">
        <f t="shared" si="2"/>
        <v>1.7411374370976206E-4</v>
      </c>
    </row>
    <row r="42" spans="2:5" ht="17.100000000000001" customHeight="1" x14ac:dyDescent="0.25">
      <c r="B42" s="22" t="s">
        <v>67</v>
      </c>
      <c r="C42" s="5" t="s">
        <v>68</v>
      </c>
      <c r="D42" s="16">
        <v>9033981</v>
      </c>
      <c r="E42" s="19">
        <f t="shared" si="2"/>
        <v>1.1497933162620867E-2</v>
      </c>
    </row>
    <row r="43" spans="2:5" ht="17.100000000000001" customHeight="1" x14ac:dyDescent="0.25">
      <c r="B43" s="22" t="s">
        <v>69</v>
      </c>
      <c r="C43" s="5" t="s">
        <v>70</v>
      </c>
      <c r="D43" s="16">
        <v>50000</v>
      </c>
      <c r="E43" s="19">
        <f t="shared" si="2"/>
        <v>6.363713385395025E-5</v>
      </c>
    </row>
    <row r="44" spans="2:5" ht="17.100000000000001" customHeight="1" x14ac:dyDescent="0.25">
      <c r="B44" s="22" t="s">
        <v>71</v>
      </c>
      <c r="C44" s="5" t="s">
        <v>29</v>
      </c>
      <c r="D44" s="16">
        <v>361290</v>
      </c>
      <c r="E44" s="19">
        <f t="shared" si="2"/>
        <v>4.5982920180187375E-4</v>
      </c>
    </row>
    <row r="45" spans="2:5" ht="17.100000000000001" customHeight="1" x14ac:dyDescent="0.25">
      <c r="B45" s="22" t="s">
        <v>72</v>
      </c>
      <c r="C45" s="5" t="s">
        <v>31</v>
      </c>
      <c r="D45" s="16">
        <v>180100</v>
      </c>
      <c r="E45" s="19">
        <f t="shared" si="2"/>
        <v>2.2922095614192882E-4</v>
      </c>
    </row>
    <row r="46" spans="2:5" ht="17.100000000000001" customHeight="1" x14ac:dyDescent="0.25">
      <c r="B46" s="22" t="s">
        <v>73</v>
      </c>
      <c r="C46" s="5" t="s">
        <v>68</v>
      </c>
      <c r="D46" s="16">
        <v>340000</v>
      </c>
      <c r="E46" s="19">
        <f t="shared" si="2"/>
        <v>4.3273251020686169E-4</v>
      </c>
    </row>
    <row r="47" spans="2:5" ht="17.100000000000001" customHeight="1" x14ac:dyDescent="0.25">
      <c r="B47" s="22" t="s">
        <v>74</v>
      </c>
      <c r="C47" s="5" t="s">
        <v>35</v>
      </c>
      <c r="D47" s="16">
        <v>759998</v>
      </c>
      <c r="E47" s="19">
        <f t="shared" si="2"/>
        <v>9.6728188909468965E-4</v>
      </c>
    </row>
    <row r="48" spans="2:5" ht="17.100000000000001" customHeight="1" x14ac:dyDescent="0.25">
      <c r="B48" s="22" t="s">
        <v>75</v>
      </c>
      <c r="C48" s="5" t="s">
        <v>29</v>
      </c>
      <c r="D48" s="16">
        <v>3961626</v>
      </c>
      <c r="E48" s="19">
        <f t="shared" si="2"/>
        <v>5.0421304808257903E-3</v>
      </c>
    </row>
    <row r="49" spans="2:5" ht="17.100000000000001" customHeight="1" x14ac:dyDescent="0.25">
      <c r="B49" s="22" t="s">
        <v>76</v>
      </c>
      <c r="C49" s="5" t="s">
        <v>31</v>
      </c>
      <c r="D49" s="16">
        <v>40000</v>
      </c>
      <c r="E49" s="19">
        <f t="shared" si="2"/>
        <v>5.0909707083160201E-5</v>
      </c>
    </row>
    <row r="50" spans="2:5" ht="17.100000000000001" customHeight="1" x14ac:dyDescent="0.25">
      <c r="B50" s="22" t="s">
        <v>77</v>
      </c>
      <c r="C50" s="5" t="s">
        <v>68</v>
      </c>
      <c r="D50" s="16">
        <v>18894334</v>
      </c>
      <c r="E50" s="19">
        <f t="shared" si="2"/>
        <v>2.4047625236784866E-2</v>
      </c>
    </row>
    <row r="51" spans="2:5" ht="17.100000000000001" customHeight="1" x14ac:dyDescent="0.25">
      <c r="B51" s="22" t="s">
        <v>78</v>
      </c>
      <c r="C51" s="5" t="s">
        <v>33</v>
      </c>
      <c r="D51" s="16">
        <v>526010</v>
      </c>
      <c r="E51" s="19">
        <f t="shared" si="2"/>
        <v>6.6947537557032744E-4</v>
      </c>
    </row>
    <row r="52" spans="2:5" ht="17.100000000000001" customHeight="1" x14ac:dyDescent="0.25">
      <c r="B52" s="22" t="s">
        <v>79</v>
      </c>
      <c r="C52" s="5" t="s">
        <v>70</v>
      </c>
      <c r="D52" s="16">
        <v>133781</v>
      </c>
      <c r="E52" s="19">
        <f t="shared" si="2"/>
        <v>1.7026878808230637E-4</v>
      </c>
    </row>
    <row r="53" spans="2:5" ht="17.100000000000001" customHeight="1" x14ac:dyDescent="0.25">
      <c r="B53" s="22" t="s">
        <v>80</v>
      </c>
      <c r="C53" s="5" t="s">
        <v>81</v>
      </c>
      <c r="D53" s="16">
        <v>1421201</v>
      </c>
      <c r="E53" s="19">
        <f t="shared" si="2"/>
        <v>1.808823165407359E-3</v>
      </c>
    </row>
    <row r="54" spans="2:5" ht="17.100000000000001" customHeight="1" x14ac:dyDescent="0.25">
      <c r="B54" s="22" t="s">
        <v>82</v>
      </c>
      <c r="C54" s="5" t="s">
        <v>29</v>
      </c>
      <c r="D54" s="16">
        <v>669873</v>
      </c>
      <c r="E54" s="19">
        <f t="shared" si="2"/>
        <v>8.525759553229444E-4</v>
      </c>
    </row>
    <row r="55" spans="2:5" ht="17.100000000000001" customHeight="1" x14ac:dyDescent="0.25">
      <c r="B55" s="22" t="s">
        <v>83</v>
      </c>
      <c r="C55" s="5" t="s">
        <v>31</v>
      </c>
      <c r="D55" s="16">
        <v>328631</v>
      </c>
      <c r="E55" s="19">
        <f t="shared" si="2"/>
        <v>4.1826269871115049E-4</v>
      </c>
    </row>
    <row r="56" spans="2:5" ht="17.100000000000001" customHeight="1" x14ac:dyDescent="0.25">
      <c r="B56" s="22" t="s">
        <v>84</v>
      </c>
      <c r="C56" s="5" t="s">
        <v>29</v>
      </c>
      <c r="D56" s="16">
        <v>89450</v>
      </c>
      <c r="E56" s="19">
        <f t="shared" si="2"/>
        <v>1.13846832464717E-4</v>
      </c>
    </row>
    <row r="57" spans="2:5" ht="17.100000000000001" customHeight="1" x14ac:dyDescent="0.25">
      <c r="B57" s="22" t="s">
        <v>85</v>
      </c>
      <c r="C57" s="5" t="s">
        <v>31</v>
      </c>
      <c r="D57" s="16">
        <v>300741</v>
      </c>
      <c r="E57" s="19">
        <f t="shared" si="2"/>
        <v>3.8276590544741705E-4</v>
      </c>
    </row>
    <row r="58" spans="2:5" ht="17.100000000000001" customHeight="1" x14ac:dyDescent="0.25">
      <c r="B58" s="22" t="s">
        <v>86</v>
      </c>
      <c r="C58" s="5" t="s">
        <v>68</v>
      </c>
      <c r="D58" s="16">
        <v>550766</v>
      </c>
      <c r="E58" s="19">
        <f t="shared" si="2"/>
        <v>7.0098339328409525E-4</v>
      </c>
    </row>
    <row r="59" spans="2:5" ht="17.100000000000001" customHeight="1" x14ac:dyDescent="0.25">
      <c r="B59" s="22" t="s">
        <v>87</v>
      </c>
      <c r="C59" s="5" t="s">
        <v>88</v>
      </c>
      <c r="D59" s="16">
        <v>135355</v>
      </c>
      <c r="E59" s="19">
        <f t="shared" si="2"/>
        <v>1.7227208505602874E-4</v>
      </c>
    </row>
    <row r="60" spans="2:5" ht="17.100000000000001" customHeight="1" x14ac:dyDescent="0.25">
      <c r="B60" s="22" t="s">
        <v>89</v>
      </c>
      <c r="C60" s="5" t="s">
        <v>29</v>
      </c>
      <c r="D60" s="16">
        <v>46200</v>
      </c>
      <c r="E60" s="19">
        <f t="shared" si="2"/>
        <v>5.8800711681050036E-5</v>
      </c>
    </row>
    <row r="61" spans="2:5" ht="17.100000000000001" customHeight="1" x14ac:dyDescent="0.25">
      <c r="B61" s="22" t="s">
        <v>90</v>
      </c>
      <c r="C61" s="5" t="s">
        <v>91</v>
      </c>
      <c r="D61" s="16">
        <v>20000</v>
      </c>
      <c r="E61" s="19">
        <f t="shared" si="2"/>
        <v>2.5454853541580101E-5</v>
      </c>
    </row>
    <row r="62" spans="2:5" ht="17.100000000000001" customHeight="1" x14ac:dyDescent="0.25">
      <c r="B62" s="22" t="s">
        <v>92</v>
      </c>
      <c r="C62" s="5" t="s">
        <v>29</v>
      </c>
      <c r="D62" s="16">
        <v>120903</v>
      </c>
      <c r="E62" s="19">
        <f t="shared" si="2"/>
        <v>1.5387840788688294E-4</v>
      </c>
    </row>
    <row r="63" spans="2:5" ht="17.100000000000001" customHeight="1" x14ac:dyDescent="0.25">
      <c r="B63" s="22" t="s">
        <v>93</v>
      </c>
      <c r="C63" s="5" t="s">
        <v>31</v>
      </c>
      <c r="D63" s="16">
        <v>62800</v>
      </c>
      <c r="E63" s="19">
        <f t="shared" si="2"/>
        <v>7.9928240120561521E-5</v>
      </c>
    </row>
    <row r="64" spans="2:5" ht="17.100000000000001" customHeight="1" x14ac:dyDescent="0.25">
      <c r="B64" s="22" t="s">
        <v>94</v>
      </c>
      <c r="C64" s="5" t="s">
        <v>68</v>
      </c>
      <c r="D64" s="16">
        <v>366740</v>
      </c>
      <c r="E64" s="19">
        <f t="shared" si="2"/>
        <v>4.6676564939195433E-4</v>
      </c>
    </row>
    <row r="65" spans="2:5" ht="17.100000000000001" customHeight="1" x14ac:dyDescent="0.25">
      <c r="B65" s="22" t="s">
        <v>95</v>
      </c>
      <c r="C65" s="5" t="s">
        <v>35</v>
      </c>
      <c r="D65" s="16">
        <v>20000</v>
      </c>
      <c r="E65" s="19">
        <f t="shared" si="2"/>
        <v>2.5454853541580101E-5</v>
      </c>
    </row>
    <row r="66" spans="2:5" ht="17.100000000000001" customHeight="1" x14ac:dyDescent="0.25">
      <c r="B66" s="22" t="s">
        <v>96</v>
      </c>
      <c r="C66" s="5" t="s">
        <v>29</v>
      </c>
      <c r="D66" s="16">
        <v>34800</v>
      </c>
      <c r="E66" s="19">
        <f t="shared" si="2"/>
        <v>4.4291445162349379E-5</v>
      </c>
    </row>
    <row r="67" spans="2:5" ht="17.100000000000001" customHeight="1" x14ac:dyDescent="0.25">
      <c r="B67" s="22" t="s">
        <v>97</v>
      </c>
      <c r="C67" s="5" t="s">
        <v>31</v>
      </c>
      <c r="D67" s="16">
        <v>1003254</v>
      </c>
      <c r="E67" s="19">
        <f t="shared" si="2"/>
        <v>1.2768841817502202E-3</v>
      </c>
    </row>
    <row r="68" spans="2:5" ht="17.100000000000001" customHeight="1" x14ac:dyDescent="0.25">
      <c r="B68" s="22" t="s">
        <v>98</v>
      </c>
      <c r="C68" s="5" t="s">
        <v>33</v>
      </c>
      <c r="D68" s="16">
        <v>396744</v>
      </c>
      <c r="E68" s="19">
        <f t="shared" si="2"/>
        <v>5.049530206750328E-4</v>
      </c>
    </row>
    <row r="69" spans="2:5" ht="17.100000000000001" customHeight="1" x14ac:dyDescent="0.25">
      <c r="B69" s="22" t="s">
        <v>99</v>
      </c>
      <c r="C69" s="5" t="s">
        <v>100</v>
      </c>
      <c r="D69" s="16">
        <v>7713164</v>
      </c>
      <c r="E69" s="19">
        <f t="shared" si="2"/>
        <v>9.8168729981094067E-3</v>
      </c>
    </row>
    <row r="70" spans="2:5" ht="17.100000000000001" customHeight="1" x14ac:dyDescent="0.25">
      <c r="B70" s="23" t="s">
        <v>12</v>
      </c>
      <c r="C70" s="24" t="s">
        <v>13</v>
      </c>
      <c r="D70" s="25">
        <f>SUM(D71:D84)</f>
        <v>108301478</v>
      </c>
      <c r="E70" s="26">
        <f>SUM(E71:E84)</f>
        <v>0.13783991304133297</v>
      </c>
    </row>
    <row r="71" spans="2:5" ht="17.100000000000001" customHeight="1" x14ac:dyDescent="0.25">
      <c r="B71" s="22" t="s">
        <v>101</v>
      </c>
      <c r="C71" s="5" t="s">
        <v>102</v>
      </c>
      <c r="D71" s="16">
        <v>13038382</v>
      </c>
      <c r="E71" s="19">
        <f t="shared" ref="E71:E84" si="3">D71/$D$130</f>
        <v>1.6594505211458711E-2</v>
      </c>
    </row>
    <row r="72" spans="2:5" ht="17.100000000000001" customHeight="1" x14ac:dyDescent="0.25">
      <c r="B72" s="22" t="s">
        <v>103</v>
      </c>
      <c r="C72" s="5" t="s">
        <v>104</v>
      </c>
      <c r="D72" s="16">
        <v>11228918</v>
      </c>
      <c r="E72" s="19">
        <f t="shared" si="3"/>
        <v>1.4291523156020627E-2</v>
      </c>
    </row>
    <row r="73" spans="2:5" ht="17.100000000000001" customHeight="1" x14ac:dyDescent="0.25">
      <c r="B73" s="22" t="s">
        <v>105</v>
      </c>
      <c r="C73" s="5" t="s">
        <v>106</v>
      </c>
      <c r="D73" s="16">
        <v>2709749</v>
      </c>
      <c r="E73" s="19">
        <f t="shared" si="3"/>
        <v>3.4488131964721569E-3</v>
      </c>
    </row>
    <row r="74" spans="2:5" ht="17.100000000000001" customHeight="1" x14ac:dyDescent="0.25">
      <c r="B74" s="22" t="s">
        <v>107</v>
      </c>
      <c r="C74" s="5" t="s">
        <v>68</v>
      </c>
      <c r="D74" s="16">
        <v>89835</v>
      </c>
      <c r="E74" s="19">
        <f t="shared" si="3"/>
        <v>1.1433683839539241E-4</v>
      </c>
    </row>
    <row r="75" spans="2:5" ht="17.100000000000001" customHeight="1" x14ac:dyDescent="0.25">
      <c r="B75" s="22" t="s">
        <v>108</v>
      </c>
      <c r="C75" s="5" t="s">
        <v>33</v>
      </c>
      <c r="D75" s="16">
        <v>270000</v>
      </c>
      <c r="E75" s="19">
        <f t="shared" si="3"/>
        <v>3.4364052281133137E-4</v>
      </c>
    </row>
    <row r="76" spans="2:5" ht="17.100000000000001" customHeight="1" x14ac:dyDescent="0.25">
      <c r="B76" s="22" t="s">
        <v>109</v>
      </c>
      <c r="C76" s="5" t="s">
        <v>110</v>
      </c>
      <c r="D76" s="16">
        <v>2168229</v>
      </c>
      <c r="E76" s="19">
        <f t="shared" si="3"/>
        <v>2.7595975819803341E-3</v>
      </c>
    </row>
    <row r="77" spans="2:5" ht="17.100000000000001" customHeight="1" x14ac:dyDescent="0.25">
      <c r="B77" s="22" t="s">
        <v>111</v>
      </c>
      <c r="C77" s="5" t="s">
        <v>112</v>
      </c>
      <c r="D77" s="16">
        <v>5459903</v>
      </c>
      <c r="E77" s="19">
        <f t="shared" si="3"/>
        <v>6.9490515608116908E-3</v>
      </c>
    </row>
    <row r="78" spans="2:5" ht="17.100000000000001" customHeight="1" x14ac:dyDescent="0.25">
      <c r="B78" s="22" t="s">
        <v>113</v>
      </c>
      <c r="C78" s="5" t="s">
        <v>114</v>
      </c>
      <c r="D78" s="16">
        <v>3013057</v>
      </c>
      <c r="E78" s="19">
        <f t="shared" si="3"/>
        <v>3.8348462323716356E-3</v>
      </c>
    </row>
    <row r="79" spans="2:5" ht="17.100000000000001" customHeight="1" x14ac:dyDescent="0.25">
      <c r="B79" s="22" t="s">
        <v>115</v>
      </c>
      <c r="C79" s="5" t="s">
        <v>116</v>
      </c>
      <c r="D79" s="16">
        <v>8416673</v>
      </c>
      <c r="E79" s="19">
        <f t="shared" si="3"/>
        <v>1.071225892611858E-2</v>
      </c>
    </row>
    <row r="80" spans="2:5" ht="17.100000000000001" customHeight="1" x14ac:dyDescent="0.25">
      <c r="B80" s="22" t="s">
        <v>117</v>
      </c>
      <c r="C80" s="5" t="s">
        <v>118</v>
      </c>
      <c r="D80" s="16">
        <v>25578113</v>
      </c>
      <c r="E80" s="19">
        <f t="shared" si="3"/>
        <v>3.2554356014249303E-2</v>
      </c>
    </row>
    <row r="81" spans="2:5" ht="17.100000000000001" customHeight="1" x14ac:dyDescent="0.25">
      <c r="B81" s="22" t="s">
        <v>119</v>
      </c>
      <c r="C81" s="5" t="s">
        <v>120</v>
      </c>
      <c r="D81" s="16">
        <v>703242</v>
      </c>
      <c r="E81" s="19">
        <f t="shared" si="3"/>
        <v>8.9504610571439366E-4</v>
      </c>
    </row>
    <row r="82" spans="2:5" ht="17.100000000000001" customHeight="1" x14ac:dyDescent="0.25">
      <c r="B82" s="22" t="s">
        <v>121</v>
      </c>
      <c r="C82" s="5" t="s">
        <v>122</v>
      </c>
      <c r="D82" s="16">
        <v>17354258</v>
      </c>
      <c r="E82" s="19">
        <f t="shared" si="3"/>
        <v>2.2087504785639742E-2</v>
      </c>
    </row>
    <row r="83" spans="2:5" ht="17.100000000000001" customHeight="1" x14ac:dyDescent="0.25">
      <c r="B83" s="22" t="s">
        <v>123</v>
      </c>
      <c r="C83" s="5" t="s">
        <v>29</v>
      </c>
      <c r="D83" s="16">
        <v>12000</v>
      </c>
      <c r="E83" s="19">
        <f t="shared" si="3"/>
        <v>1.527291212494806E-5</v>
      </c>
    </row>
    <row r="84" spans="2:5" ht="17.100000000000001" customHeight="1" x14ac:dyDescent="0.25">
      <c r="B84" s="22" t="s">
        <v>124</v>
      </c>
      <c r="C84" s="5" t="s">
        <v>125</v>
      </c>
      <c r="D84" s="16">
        <v>18259119</v>
      </c>
      <c r="E84" s="19">
        <f t="shared" si="3"/>
        <v>2.3239159997164124E-2</v>
      </c>
    </row>
    <row r="85" spans="2:5" ht="21.95" customHeight="1" x14ac:dyDescent="0.25">
      <c r="B85" s="23" t="s">
        <v>14</v>
      </c>
      <c r="C85" s="24" t="s">
        <v>15</v>
      </c>
      <c r="D85" s="25">
        <f>SUM(D86:D98)</f>
        <v>43548508</v>
      </c>
      <c r="E85" s="26">
        <f>SUM(E86:E98)</f>
        <v>5.5426044654716462E-2</v>
      </c>
    </row>
    <row r="86" spans="2:5" ht="17.100000000000001" customHeight="1" x14ac:dyDescent="0.25">
      <c r="B86" s="22" t="s">
        <v>126</v>
      </c>
      <c r="C86" s="5" t="s">
        <v>29</v>
      </c>
      <c r="D86" s="16">
        <v>1085226</v>
      </c>
      <c r="E86" s="19">
        <f t="shared" ref="E86:E98" si="4">D86/$D$130</f>
        <v>1.3812134444757403E-3</v>
      </c>
    </row>
    <row r="87" spans="2:5" ht="17.100000000000001" customHeight="1" x14ac:dyDescent="0.25">
      <c r="B87" s="22" t="s">
        <v>127</v>
      </c>
      <c r="C87" s="5" t="s">
        <v>31</v>
      </c>
      <c r="D87" s="16">
        <v>162758</v>
      </c>
      <c r="E87" s="19">
        <f t="shared" si="4"/>
        <v>2.0714905263602469E-4</v>
      </c>
    </row>
    <row r="88" spans="2:5" ht="17.100000000000001" customHeight="1" x14ac:dyDescent="0.25">
      <c r="B88" s="22" t="s">
        <v>128</v>
      </c>
      <c r="C88" s="5" t="s">
        <v>33</v>
      </c>
      <c r="D88" s="16">
        <v>855673</v>
      </c>
      <c r="E88" s="19">
        <f t="shared" si="4"/>
        <v>1.0890515447242236E-3</v>
      </c>
    </row>
    <row r="89" spans="2:5" ht="17.100000000000001" customHeight="1" x14ac:dyDescent="0.25">
      <c r="B89" s="22" t="s">
        <v>129</v>
      </c>
      <c r="C89" s="5" t="s">
        <v>130</v>
      </c>
      <c r="D89" s="16">
        <v>13780139</v>
      </c>
      <c r="E89" s="19">
        <f t="shared" si="4"/>
        <v>1.7538571001380805E-2</v>
      </c>
    </row>
    <row r="90" spans="2:5" ht="17.100000000000001" customHeight="1" x14ac:dyDescent="0.25">
      <c r="B90" s="22" t="s">
        <v>131</v>
      </c>
      <c r="C90" s="5" t="s">
        <v>29</v>
      </c>
      <c r="D90" s="16">
        <v>852386</v>
      </c>
      <c r="E90" s="19">
        <f t="shared" si="4"/>
        <v>1.0848680395446648E-3</v>
      </c>
    </row>
    <row r="91" spans="2:5" ht="17.100000000000001" customHeight="1" x14ac:dyDescent="0.25">
      <c r="B91" s="22" t="s">
        <v>132</v>
      </c>
      <c r="C91" s="5" t="s">
        <v>31</v>
      </c>
      <c r="D91" s="16">
        <v>829600</v>
      </c>
      <c r="E91" s="19">
        <f t="shared" si="4"/>
        <v>1.0558673249047427E-3</v>
      </c>
    </row>
    <row r="92" spans="2:5" ht="17.100000000000001" customHeight="1" x14ac:dyDescent="0.25">
      <c r="B92" s="22" t="s">
        <v>133</v>
      </c>
      <c r="C92" s="5" t="s">
        <v>68</v>
      </c>
      <c r="D92" s="16">
        <v>4850</v>
      </c>
      <c r="E92" s="19">
        <f t="shared" si="4"/>
        <v>6.1728019838331743E-6</v>
      </c>
    </row>
    <row r="93" spans="2:5" ht="17.100000000000001" customHeight="1" x14ac:dyDescent="0.25">
      <c r="B93" s="22" t="s">
        <v>134</v>
      </c>
      <c r="C93" s="5" t="s">
        <v>33</v>
      </c>
      <c r="D93" s="16">
        <v>91497</v>
      </c>
      <c r="E93" s="19">
        <f t="shared" si="4"/>
        <v>1.1645213672469773E-4</v>
      </c>
    </row>
    <row r="94" spans="2:5" ht="17.100000000000001" customHeight="1" x14ac:dyDescent="0.25">
      <c r="B94" s="22" t="s">
        <v>135</v>
      </c>
      <c r="C94" s="5" t="s">
        <v>29</v>
      </c>
      <c r="D94" s="16">
        <v>6605047</v>
      </c>
      <c r="E94" s="19">
        <f t="shared" si="4"/>
        <v>8.4065252010126507E-3</v>
      </c>
    </row>
    <row r="95" spans="2:5" ht="17.100000000000001" customHeight="1" x14ac:dyDescent="0.25">
      <c r="B95" s="22" t="s">
        <v>136</v>
      </c>
      <c r="C95" s="5" t="s">
        <v>31</v>
      </c>
      <c r="D95" s="16">
        <v>1854496</v>
      </c>
      <c r="E95" s="19">
        <f t="shared" si="4"/>
        <v>2.3602962036723065E-3</v>
      </c>
    </row>
    <row r="96" spans="2:5" ht="17.100000000000001" customHeight="1" x14ac:dyDescent="0.25">
      <c r="B96" s="22" t="s">
        <v>137</v>
      </c>
      <c r="C96" s="5" t="s">
        <v>68</v>
      </c>
      <c r="D96" s="16">
        <v>246772</v>
      </c>
      <c r="E96" s="19">
        <f t="shared" si="4"/>
        <v>3.1407725590814023E-4</v>
      </c>
    </row>
    <row r="97" spans="2:5" ht="17.100000000000001" customHeight="1" x14ac:dyDescent="0.25">
      <c r="B97" s="22" t="s">
        <v>138</v>
      </c>
      <c r="C97" s="5" t="s">
        <v>33</v>
      </c>
      <c r="D97" s="16">
        <v>1637671</v>
      </c>
      <c r="E97" s="19">
        <f t="shared" si="4"/>
        <v>2.0843337727146512E-3</v>
      </c>
    </row>
    <row r="98" spans="2:5" ht="17.100000000000001" customHeight="1" x14ac:dyDescent="0.25">
      <c r="B98" s="22" t="s">
        <v>139</v>
      </c>
      <c r="C98" s="5" t="s">
        <v>140</v>
      </c>
      <c r="D98" s="16">
        <v>15542393</v>
      </c>
      <c r="E98" s="19">
        <f t="shared" si="4"/>
        <v>1.9781466875033987E-2</v>
      </c>
    </row>
    <row r="99" spans="2:5" ht="17.100000000000001" customHeight="1" x14ac:dyDescent="0.25">
      <c r="B99" s="23" t="s">
        <v>16</v>
      </c>
      <c r="C99" s="24" t="s">
        <v>201</v>
      </c>
      <c r="D99" s="25">
        <f>SUM(D100:D129)</f>
        <v>460293026</v>
      </c>
      <c r="E99" s="26">
        <f>SUM(E100:E129)</f>
        <v>0.58583457815203588</v>
      </c>
    </row>
    <row r="100" spans="2:5" ht="17.100000000000001" customHeight="1" x14ac:dyDescent="0.25">
      <c r="B100" s="22" t="s">
        <v>141</v>
      </c>
      <c r="C100" s="5" t="s">
        <v>142</v>
      </c>
      <c r="D100" s="16">
        <v>8688034</v>
      </c>
      <c r="E100" s="19">
        <f t="shared" ref="E100:E129" si="5">D100/$D$130</f>
        <v>1.1057631651713416E-2</v>
      </c>
    </row>
    <row r="101" spans="2:5" ht="17.100000000000001" customHeight="1" x14ac:dyDescent="0.25">
      <c r="B101" s="22" t="s">
        <v>143</v>
      </c>
      <c r="C101" s="5" t="s">
        <v>144</v>
      </c>
      <c r="D101" s="16">
        <v>236877555</v>
      </c>
      <c r="E101" s="19">
        <f t="shared" si="5"/>
        <v>0.30148417349062928</v>
      </c>
    </row>
    <row r="102" spans="2:5" ht="17.100000000000001" customHeight="1" x14ac:dyDescent="0.25">
      <c r="B102" s="22" t="s">
        <v>145</v>
      </c>
      <c r="C102" s="5" t="s">
        <v>146</v>
      </c>
      <c r="D102" s="16">
        <v>12819789</v>
      </c>
      <c r="E102" s="19">
        <f t="shared" si="5"/>
        <v>1.6316292571447982E-2</v>
      </c>
    </row>
    <row r="103" spans="2:5" ht="17.100000000000001" customHeight="1" x14ac:dyDescent="0.25">
      <c r="B103" s="22" t="s">
        <v>147</v>
      </c>
      <c r="C103" s="5" t="s">
        <v>148</v>
      </c>
      <c r="D103" s="16">
        <v>33000</v>
      </c>
      <c r="E103" s="19">
        <f t="shared" si="5"/>
        <v>4.2000508343607169E-5</v>
      </c>
    </row>
    <row r="104" spans="2:5" ht="17.100000000000001" customHeight="1" x14ac:dyDescent="0.25">
      <c r="B104" s="22" t="s">
        <v>149</v>
      </c>
      <c r="C104" s="5" t="s">
        <v>150</v>
      </c>
      <c r="D104" s="16">
        <v>1411234</v>
      </c>
      <c r="E104" s="19">
        <f t="shared" si="5"/>
        <v>1.7961377391449125E-3</v>
      </c>
    </row>
    <row r="105" spans="2:5" ht="17.100000000000001" customHeight="1" x14ac:dyDescent="0.25">
      <c r="B105" s="22" t="s">
        <v>151</v>
      </c>
      <c r="C105" s="5" t="s">
        <v>152</v>
      </c>
      <c r="D105" s="16">
        <v>829750</v>
      </c>
      <c r="E105" s="19">
        <f t="shared" si="5"/>
        <v>1.0560582363063045E-3</v>
      </c>
    </row>
    <row r="106" spans="2:5" ht="17.100000000000001" customHeight="1" x14ac:dyDescent="0.25">
      <c r="B106" s="22" t="s">
        <v>153</v>
      </c>
      <c r="C106" s="5" t="s">
        <v>154</v>
      </c>
      <c r="D106" s="16">
        <v>15713549</v>
      </c>
      <c r="E106" s="19">
        <f t="shared" si="5"/>
        <v>1.9999304420672121E-2</v>
      </c>
    </row>
    <row r="107" spans="2:5" ht="17.100000000000001" customHeight="1" x14ac:dyDescent="0.25">
      <c r="B107" s="22" t="s">
        <v>155</v>
      </c>
      <c r="C107" s="5" t="s">
        <v>156</v>
      </c>
      <c r="D107" s="16">
        <v>5366984</v>
      </c>
      <c r="E107" s="19">
        <f t="shared" si="5"/>
        <v>6.8307895840001871E-3</v>
      </c>
    </row>
    <row r="108" spans="2:5" ht="17.100000000000001" customHeight="1" x14ac:dyDescent="0.25">
      <c r="B108" s="22" t="s">
        <v>157</v>
      </c>
      <c r="C108" s="5" t="s">
        <v>158</v>
      </c>
      <c r="D108" s="16">
        <v>13588293</v>
      </c>
      <c r="E108" s="19">
        <f t="shared" si="5"/>
        <v>1.7294400409753906E-2</v>
      </c>
    </row>
    <row r="109" spans="2:5" ht="17.100000000000001" customHeight="1" x14ac:dyDescent="0.25">
      <c r="B109" s="22" t="s">
        <v>159</v>
      </c>
      <c r="C109" s="5" t="s">
        <v>160</v>
      </c>
      <c r="D109" s="16">
        <v>8581087</v>
      </c>
      <c r="E109" s="19">
        <f t="shared" si="5"/>
        <v>1.0921515640627849E-2</v>
      </c>
    </row>
    <row r="110" spans="2:5" ht="17.100000000000001" customHeight="1" x14ac:dyDescent="0.25">
      <c r="B110" s="22" t="s">
        <v>161</v>
      </c>
      <c r="C110" s="5" t="s">
        <v>162</v>
      </c>
      <c r="D110" s="16">
        <v>2300</v>
      </c>
      <c r="E110" s="19">
        <f t="shared" si="5"/>
        <v>2.9273081572817115E-6</v>
      </c>
    </row>
    <row r="111" spans="2:5" ht="17.100000000000001" customHeight="1" x14ac:dyDescent="0.25">
      <c r="B111" s="22" t="s">
        <v>163</v>
      </c>
      <c r="C111" s="5" t="s">
        <v>164</v>
      </c>
      <c r="D111" s="16">
        <v>6852803</v>
      </c>
      <c r="E111" s="19">
        <f t="shared" si="5"/>
        <v>8.7218548357150365E-3</v>
      </c>
    </row>
    <row r="112" spans="2:5" ht="17.100000000000001" customHeight="1" x14ac:dyDescent="0.25">
      <c r="B112" s="22" t="s">
        <v>165</v>
      </c>
      <c r="C112" s="5" t="s">
        <v>166</v>
      </c>
      <c r="D112" s="16">
        <v>764847</v>
      </c>
      <c r="E112" s="19">
        <f t="shared" si="5"/>
        <v>9.7345341833584577E-4</v>
      </c>
    </row>
    <row r="113" spans="2:5" ht="17.100000000000001" customHeight="1" x14ac:dyDescent="0.25">
      <c r="B113" s="22" t="s">
        <v>167</v>
      </c>
      <c r="C113" s="5" t="s">
        <v>168</v>
      </c>
      <c r="D113" s="16">
        <v>2748706</v>
      </c>
      <c r="E113" s="19">
        <f t="shared" si="5"/>
        <v>3.4983954329431237E-3</v>
      </c>
    </row>
    <row r="114" spans="2:5" ht="17.100000000000001" customHeight="1" x14ac:dyDescent="0.25">
      <c r="B114" s="22" t="s">
        <v>169</v>
      </c>
      <c r="C114" s="5" t="s">
        <v>170</v>
      </c>
      <c r="D114" s="16">
        <v>12054947</v>
      </c>
      <c r="E114" s="19">
        <f t="shared" si="5"/>
        <v>1.5342845516825521E-2</v>
      </c>
    </row>
    <row r="115" spans="2:5" ht="17.100000000000001" customHeight="1" x14ac:dyDescent="0.25">
      <c r="B115" s="22" t="s">
        <v>171</v>
      </c>
      <c r="C115" s="5" t="s">
        <v>172</v>
      </c>
      <c r="D115" s="16">
        <v>35653593</v>
      </c>
      <c r="E115" s="19">
        <f t="shared" si="5"/>
        <v>4.5377849402305277E-2</v>
      </c>
    </row>
    <row r="116" spans="2:5" ht="17.100000000000001" customHeight="1" x14ac:dyDescent="0.25">
      <c r="B116" s="22" t="s">
        <v>173</v>
      </c>
      <c r="C116" s="5" t="s">
        <v>174</v>
      </c>
      <c r="D116" s="16">
        <v>13004521</v>
      </c>
      <c r="E116" s="19">
        <f t="shared" si="5"/>
        <v>1.6551408871670139E-2</v>
      </c>
    </row>
    <row r="117" spans="2:5" ht="17.100000000000001" customHeight="1" x14ac:dyDescent="0.25">
      <c r="B117" s="22" t="s">
        <v>175</v>
      </c>
      <c r="C117" s="5" t="s">
        <v>176</v>
      </c>
      <c r="D117" s="16">
        <v>15306828</v>
      </c>
      <c r="E117" s="19">
        <f t="shared" si="5"/>
        <v>1.9481653246307871E-2</v>
      </c>
    </row>
    <row r="118" spans="2:5" ht="17.100000000000001" customHeight="1" x14ac:dyDescent="0.25">
      <c r="B118" s="22" t="s">
        <v>177</v>
      </c>
      <c r="C118" s="5" t="s">
        <v>178</v>
      </c>
      <c r="D118" s="16">
        <v>10412809</v>
      </c>
      <c r="E118" s="19">
        <f t="shared" si="5"/>
        <v>1.3252826402572358E-2</v>
      </c>
    </row>
    <row r="119" spans="2:5" ht="17.100000000000001" customHeight="1" x14ac:dyDescent="0.25">
      <c r="B119" s="22" t="s">
        <v>179</v>
      </c>
      <c r="C119" s="5" t="s">
        <v>180</v>
      </c>
      <c r="D119" s="16">
        <v>4228498</v>
      </c>
      <c r="E119" s="19">
        <f t="shared" si="5"/>
        <v>5.3817898645432188E-3</v>
      </c>
    </row>
    <row r="120" spans="2:5" ht="17.100000000000001" customHeight="1" x14ac:dyDescent="0.25">
      <c r="B120" s="22" t="s">
        <v>181</v>
      </c>
      <c r="C120" s="5" t="s">
        <v>182</v>
      </c>
      <c r="D120" s="16">
        <v>2099919</v>
      </c>
      <c r="E120" s="19">
        <f t="shared" si="5"/>
        <v>2.6726565297090672E-3</v>
      </c>
    </row>
    <row r="121" spans="2:5" ht="17.100000000000001" customHeight="1" x14ac:dyDescent="0.25">
      <c r="B121" s="22" t="s">
        <v>183</v>
      </c>
      <c r="C121" s="5" t="s">
        <v>184</v>
      </c>
      <c r="D121" s="16">
        <v>32736075</v>
      </c>
      <c r="E121" s="19">
        <f t="shared" si="5"/>
        <v>4.1664599732559093E-2</v>
      </c>
    </row>
    <row r="122" spans="2:5" ht="17.100000000000001" customHeight="1" x14ac:dyDescent="0.25">
      <c r="B122" s="22" t="s">
        <v>185</v>
      </c>
      <c r="C122" s="5" t="s">
        <v>186</v>
      </c>
      <c r="D122" s="16">
        <v>10395036</v>
      </c>
      <c r="E122" s="19">
        <f t="shared" si="5"/>
        <v>1.3230205946972632E-2</v>
      </c>
    </row>
    <row r="123" spans="2:5" ht="17.100000000000001" customHeight="1" x14ac:dyDescent="0.25">
      <c r="B123" s="22" t="s">
        <v>187</v>
      </c>
      <c r="C123" s="5" t="s">
        <v>188</v>
      </c>
      <c r="D123" s="16">
        <v>4692711</v>
      </c>
      <c r="E123" s="19">
        <f t="shared" si="5"/>
        <v>5.9726135608980952E-3</v>
      </c>
    </row>
    <row r="124" spans="2:5" ht="17.100000000000001" customHeight="1" x14ac:dyDescent="0.25">
      <c r="B124" s="22" t="s">
        <v>189</v>
      </c>
      <c r="C124" s="5" t="s">
        <v>190</v>
      </c>
      <c r="D124" s="16">
        <v>2836285</v>
      </c>
      <c r="E124" s="19">
        <f t="shared" si="5"/>
        <v>3.6098609638590259E-3</v>
      </c>
    </row>
    <row r="125" spans="2:5" ht="17.100000000000001" customHeight="1" x14ac:dyDescent="0.25">
      <c r="B125" s="22" t="s">
        <v>191</v>
      </c>
      <c r="C125" s="5" t="s">
        <v>192</v>
      </c>
      <c r="D125" s="16">
        <v>557873</v>
      </c>
      <c r="E125" s="19">
        <f t="shared" si="5"/>
        <v>7.1002877549009578E-4</v>
      </c>
    </row>
    <row r="126" spans="2:5" ht="17.100000000000001" customHeight="1" x14ac:dyDescent="0.25">
      <c r="B126" s="22" t="s">
        <v>193</v>
      </c>
      <c r="C126" s="5" t="s">
        <v>194</v>
      </c>
      <c r="D126" s="16">
        <v>1405899</v>
      </c>
      <c r="E126" s="19">
        <f t="shared" si="5"/>
        <v>1.7893476569626962E-3</v>
      </c>
    </row>
    <row r="127" spans="2:5" ht="17.100000000000001" customHeight="1" x14ac:dyDescent="0.25">
      <c r="B127" s="22" t="s">
        <v>195</v>
      </c>
      <c r="C127" s="5" t="s">
        <v>196</v>
      </c>
      <c r="D127" s="16">
        <v>26373</v>
      </c>
      <c r="E127" s="19">
        <f t="shared" si="5"/>
        <v>3.35660426226046E-5</v>
      </c>
    </row>
    <row r="128" spans="2:5" ht="21.95" customHeight="1" x14ac:dyDescent="0.25">
      <c r="B128" s="22" t="s">
        <v>197</v>
      </c>
      <c r="C128" s="5" t="s">
        <v>198</v>
      </c>
      <c r="D128" s="16">
        <v>347296</v>
      </c>
      <c r="E128" s="19">
        <f t="shared" si="5"/>
        <v>4.4201844077883012E-4</v>
      </c>
    </row>
    <row r="129" spans="2:5" ht="17.100000000000001" customHeight="1" thickBot="1" x14ac:dyDescent="0.3">
      <c r="B129" s="22" t="s">
        <v>199</v>
      </c>
      <c r="C129" s="5" t="s">
        <v>200</v>
      </c>
      <c r="D129" s="16">
        <v>256432</v>
      </c>
      <c r="E129" s="19">
        <f t="shared" si="5"/>
        <v>3.2637195016872343E-4</v>
      </c>
    </row>
    <row r="130" spans="2:5" ht="17.100000000000001" customHeight="1" thickBot="1" x14ac:dyDescent="0.3">
      <c r="B130" s="28" t="s">
        <v>2</v>
      </c>
      <c r="C130" s="29"/>
      <c r="D130" s="17">
        <f>D10+D21+D38+D70+D85+D99</f>
        <v>785704776</v>
      </c>
      <c r="E130" s="20">
        <v>1</v>
      </c>
    </row>
    <row r="131" spans="2:5" ht="21.95" customHeight="1" x14ac:dyDescent="0.25">
      <c r="B131" s="2"/>
      <c r="C131" s="2"/>
      <c r="D131" s="9"/>
    </row>
    <row r="132" spans="2:5" ht="17.100000000000001" customHeight="1" x14ac:dyDescent="0.25">
      <c r="B132" s="7"/>
    </row>
    <row r="133" spans="2:5" ht="17.100000000000001" customHeight="1" x14ac:dyDescent="0.25"/>
    <row r="134" spans="2:5" ht="17.100000000000001" customHeight="1" x14ac:dyDescent="0.25"/>
    <row r="135" spans="2:5" ht="17.100000000000001" customHeight="1" x14ac:dyDescent="0.25">
      <c r="D135" s="14"/>
    </row>
    <row r="136" spans="2:5" ht="17.100000000000001" customHeight="1" x14ac:dyDescent="0.25"/>
    <row r="137" spans="2:5" ht="17.100000000000001" customHeight="1" x14ac:dyDescent="0.25"/>
    <row r="138" spans="2:5" ht="17.100000000000001" customHeight="1" x14ac:dyDescent="0.25"/>
    <row r="139" spans="2:5" ht="17.100000000000001" customHeight="1" x14ac:dyDescent="0.25"/>
    <row r="140" spans="2:5" ht="17.100000000000001" customHeight="1" x14ac:dyDescent="0.25"/>
    <row r="141" spans="2:5" ht="17.100000000000001" customHeight="1" x14ac:dyDescent="0.25"/>
    <row r="142" spans="2:5" ht="17.100000000000001" customHeight="1" x14ac:dyDescent="0.25"/>
    <row r="143" spans="2:5" ht="17.100000000000001" customHeight="1" x14ac:dyDescent="0.25"/>
    <row r="144" spans="2:5" ht="17.100000000000001" customHeight="1" x14ac:dyDescent="0.25"/>
    <row r="145" spans="9:9" ht="17.100000000000001" customHeight="1" x14ac:dyDescent="0.25"/>
    <row r="146" spans="9:9" ht="17.100000000000001" customHeight="1" x14ac:dyDescent="0.25"/>
    <row r="147" spans="9:9" ht="17.100000000000001" customHeight="1" x14ac:dyDescent="0.25"/>
    <row r="148" spans="9:9" x14ac:dyDescent="0.25">
      <c r="I148" s="27"/>
    </row>
  </sheetData>
  <mergeCells count="3">
    <mergeCell ref="B130:C130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1C6106-3748-43BA-86D5-BA9FAD4E79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274B1D-DE04-403E-AE9B-913FD126AB6D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customXml/itemProps3.xml><?xml version="1.0" encoding="utf-8"?>
<ds:datastoreItem xmlns:ds="http://schemas.openxmlformats.org/officeDocument/2006/customXml" ds:itemID="{65AD26AF-3E1C-4AD3-A397-CCEB3B91CD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2025-01-17T18:58:43Z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