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S:\GCCRI Compliance\Portal de Transparência\Ano_2025\3º trimestre_2025\PLANEJAMENTO\"/>
    </mc:Choice>
  </mc:AlternateContent>
  <xr:revisionPtr revIDLastSave="0" documentId="8_{2239995D-48AB-4B14-8076-CC91F60503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spesas" sheetId="1" r:id="rId1"/>
  </sheets>
  <definedNames>
    <definedName name="_xlnm._FilterDatabase" localSheetId="0" hidden="1">Despesas!$B$9:$E$134</definedName>
    <definedName name="_xlnm.Print_Area" localSheetId="0">Despesas!$B$2:$D$134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8" i="1" l="1"/>
  <c r="D103" i="1"/>
  <c r="D73" i="1"/>
  <c r="D41" i="1"/>
  <c r="D22" i="1"/>
  <c r="D10" i="1"/>
  <c r="D134" i="1" l="1"/>
  <c r="E32" i="1" l="1"/>
  <c r="E97" i="1"/>
  <c r="E14" i="1"/>
  <c r="E26" i="1"/>
  <c r="E128" i="1"/>
  <c r="E105" i="1"/>
  <c r="E129" i="1"/>
  <c r="E106" i="1"/>
  <c r="E130" i="1"/>
  <c r="E107" i="1"/>
  <c r="E131" i="1"/>
  <c r="E108" i="1"/>
  <c r="E132" i="1"/>
  <c r="E109" i="1"/>
  <c r="E133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90" i="1"/>
  <c r="E94" i="1"/>
  <c r="E91" i="1"/>
  <c r="E102" i="1"/>
  <c r="E92" i="1"/>
  <c r="E93" i="1"/>
  <c r="E99" i="1"/>
  <c r="E100" i="1"/>
  <c r="E95" i="1"/>
  <c r="E98" i="1"/>
  <c r="E101" i="1"/>
  <c r="E96" i="1"/>
  <c r="E86" i="1"/>
  <c r="E87" i="1"/>
  <c r="E75" i="1"/>
  <c r="E84" i="1"/>
  <c r="E85" i="1"/>
  <c r="E76" i="1"/>
  <c r="E77" i="1"/>
  <c r="E78" i="1"/>
  <c r="E79" i="1"/>
  <c r="E80" i="1"/>
  <c r="E81" i="1"/>
  <c r="E82" i="1"/>
  <c r="E83" i="1"/>
  <c r="E43" i="1"/>
  <c r="E67" i="1"/>
  <c r="E45" i="1"/>
  <c r="E69" i="1"/>
  <c r="E47" i="1"/>
  <c r="E71" i="1"/>
  <c r="E55" i="1"/>
  <c r="E57" i="1"/>
  <c r="E65" i="1"/>
  <c r="E42" i="1"/>
  <c r="E66" i="1"/>
  <c r="E44" i="1"/>
  <c r="E68" i="1"/>
  <c r="E46" i="1"/>
  <c r="E70" i="1"/>
  <c r="E54" i="1"/>
  <c r="E56" i="1"/>
  <c r="E58" i="1"/>
  <c r="E49" i="1"/>
  <c r="E50" i="1"/>
  <c r="E51" i="1"/>
  <c r="E52" i="1"/>
  <c r="E53" i="1"/>
  <c r="E59" i="1"/>
  <c r="E60" i="1"/>
  <c r="E61" i="1"/>
  <c r="E62" i="1"/>
  <c r="E63" i="1"/>
  <c r="E64" i="1"/>
  <c r="E48" i="1"/>
  <c r="E72" i="1"/>
  <c r="E38" i="1"/>
  <c r="E39" i="1"/>
  <c r="E33" i="1"/>
  <c r="E24" i="1"/>
  <c r="E28" i="1"/>
  <c r="E29" i="1"/>
  <c r="E30" i="1"/>
  <c r="E31" i="1"/>
  <c r="E34" i="1"/>
  <c r="E27" i="1"/>
  <c r="E35" i="1"/>
  <c r="E37" i="1"/>
  <c r="E25" i="1"/>
  <c r="E36" i="1"/>
  <c r="E40" i="1"/>
  <c r="E12" i="1"/>
  <c r="E20" i="1"/>
  <c r="E13" i="1"/>
  <c r="E18" i="1"/>
  <c r="E21" i="1"/>
  <c r="E15" i="1"/>
  <c r="E16" i="1"/>
  <c r="E19" i="1"/>
  <c r="E17" i="1"/>
  <c r="E89" i="1"/>
  <c r="E23" i="1"/>
  <c r="E74" i="1"/>
  <c r="E11" i="1"/>
  <c r="E104" i="1"/>
  <c r="E10" i="1" l="1"/>
  <c r="E22" i="1"/>
  <c r="E41" i="1"/>
  <c r="E103" i="1"/>
  <c r="E88" i="1"/>
  <c r="E73" i="1"/>
</calcChain>
</file>

<file path=xl/sharedStrings.xml><?xml version="1.0" encoding="utf-8"?>
<sst xmlns="http://schemas.openxmlformats.org/spreadsheetml/2006/main" count="255" uniqueCount="208">
  <si>
    <t>Código</t>
  </si>
  <si>
    <t>Especificação</t>
  </si>
  <si>
    <t xml:space="preserve">TOTAL </t>
  </si>
  <si>
    <t xml:space="preserve">Prevista em R$ </t>
  </si>
  <si>
    <t>Peso</t>
  </si>
  <si>
    <t>Despesas por finalidade/Programa de Trabalho</t>
  </si>
  <si>
    <t>01</t>
  </si>
  <si>
    <t>Educação</t>
  </si>
  <si>
    <t>02</t>
  </si>
  <si>
    <t>Saúde</t>
  </si>
  <si>
    <t>03</t>
  </si>
  <si>
    <t>Cultura</t>
  </si>
  <si>
    <t>04</t>
  </si>
  <si>
    <t>Lazer</t>
  </si>
  <si>
    <t>05</t>
  </si>
  <si>
    <t>Assistência</t>
  </si>
  <si>
    <t>06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</si>
  <si>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ADMINISTRAÇÃO REGIONAL MINAS GERAIS</t>
    </r>
  </si>
  <si>
    <t>01.01.01.01</t>
  </si>
  <si>
    <t>Creche</t>
  </si>
  <si>
    <t>01.01.01.02</t>
  </si>
  <si>
    <t>Pré-escola</t>
  </si>
  <si>
    <t>01.01.02.01</t>
  </si>
  <si>
    <t>Anos iniciais</t>
  </si>
  <si>
    <t>01.01.03.01</t>
  </si>
  <si>
    <t>Séries/Etapas</t>
  </si>
  <si>
    <t>01.01.04.04</t>
  </si>
  <si>
    <t>Alfabetização</t>
  </si>
  <si>
    <t>01.01.05.01</t>
  </si>
  <si>
    <t>Ações formativas</t>
  </si>
  <si>
    <t>01.01.05.02</t>
  </si>
  <si>
    <t>Ações mediadas</t>
  </si>
  <si>
    <t>01.01.05.04</t>
  </si>
  <si>
    <t>Eventos</t>
  </si>
  <si>
    <t>01.01.05.05</t>
  </si>
  <si>
    <t>Exposição</t>
  </si>
  <si>
    <t>01.01.06.01</t>
  </si>
  <si>
    <t>Apoio à prog. finalística - Educação</t>
  </si>
  <si>
    <t>01.02.07.02</t>
  </si>
  <si>
    <t>Sessão diagnóstica/clínica</t>
  </si>
  <si>
    <t>01.02.07.03</t>
  </si>
  <si>
    <t>Consulta</t>
  </si>
  <si>
    <t>01.02.07.07</t>
  </si>
  <si>
    <t>01.02.08.02</t>
  </si>
  <si>
    <t>01.02.08.03</t>
  </si>
  <si>
    <t>01.02.08.04</t>
  </si>
  <si>
    <t>Procedimentos clínicos</t>
  </si>
  <si>
    <t>01.02.08.05</t>
  </si>
  <si>
    <t>Procedimentos complementares</t>
  </si>
  <si>
    <t>01.02.08.06</t>
  </si>
  <si>
    <t>Procedimentos diagnósticos por imagem</t>
  </si>
  <si>
    <t>01.02.09.02</t>
  </si>
  <si>
    <t>01.02.09.03</t>
  </si>
  <si>
    <t>Cuidados em saúde</t>
  </si>
  <si>
    <t>01.02.09.04</t>
  </si>
  <si>
    <t>Exames</t>
  </si>
  <si>
    <t>01.02.09.05</t>
  </si>
  <si>
    <t>Práticas coletivas</t>
  </si>
  <si>
    <t>01.02.10.03</t>
  </si>
  <si>
    <t>01.02.10.04</t>
  </si>
  <si>
    <t>01.02.10.06</t>
  </si>
  <si>
    <t>01.02.11.01</t>
  </si>
  <si>
    <t>Apoio à prog. finalística - Saúde</t>
  </si>
  <si>
    <t>01.03.12.02</t>
  </si>
  <si>
    <t>Intercâmbio</t>
  </si>
  <si>
    <t>01.03.12.03</t>
  </si>
  <si>
    <t>01.03.12.04</t>
  </si>
  <si>
    <t>01.03.12.05</t>
  </si>
  <si>
    <t>Apresentações</t>
  </si>
  <si>
    <t>01.03.13.01</t>
  </si>
  <si>
    <t>Incentivo artístico e cultural</t>
  </si>
  <si>
    <t>01.03.13.03</t>
  </si>
  <si>
    <t>01.03.13.04</t>
  </si>
  <si>
    <t>01.03.13.05</t>
  </si>
  <si>
    <t>01.03.13.07</t>
  </si>
  <si>
    <t>01.03.14.03</t>
  </si>
  <si>
    <t>01.03.14.04</t>
  </si>
  <si>
    <t>01.03.14.05</t>
  </si>
  <si>
    <t>01.03.14.06</t>
  </si>
  <si>
    <t>01.03.15.01</t>
  </si>
  <si>
    <t>01.03.15.03</t>
  </si>
  <si>
    <t>Exibição</t>
  </si>
  <si>
    <t>01.03.15.04</t>
  </si>
  <si>
    <t>01.03.15.05</t>
  </si>
  <si>
    <t>01.03.16.03</t>
  </si>
  <si>
    <t>01.03.16.04</t>
  </si>
  <si>
    <t>01.03.16.05</t>
  </si>
  <si>
    <t>01.03.17.01</t>
  </si>
  <si>
    <t>Acesso a recursos informacionais </t>
  </si>
  <si>
    <t>01.03.17.02</t>
  </si>
  <si>
    <t>01.03.18.03</t>
  </si>
  <si>
    <t>Educação patrimonial</t>
  </si>
  <si>
    <t>01.03.18.04</t>
  </si>
  <si>
    <t>01.03.18.05</t>
  </si>
  <si>
    <t>01.03.18.06</t>
  </si>
  <si>
    <t>01.03.18.08</t>
  </si>
  <si>
    <t>01.03.19.03</t>
  </si>
  <si>
    <t>01.03.19.04</t>
  </si>
  <si>
    <t>01.03.19.06</t>
  </si>
  <si>
    <t>01.03.20.01</t>
  </si>
  <si>
    <t>Apoio à prog. finalística - Cultura</t>
  </si>
  <si>
    <t>01.04.21.01</t>
  </si>
  <si>
    <t>Exercício físicos sistematicos</t>
  </si>
  <si>
    <t>01.04.21.02</t>
  </si>
  <si>
    <t>Formação esportiva</t>
  </si>
  <si>
    <t>01.04.21.03</t>
  </si>
  <si>
    <t xml:space="preserve">Competições físico-esportivas </t>
  </si>
  <si>
    <t>01.04.21.06</t>
  </si>
  <si>
    <t>01.04.21.07</t>
  </si>
  <si>
    <t>01.04.22.01</t>
  </si>
  <si>
    <t>Colônias recreativas</t>
  </si>
  <si>
    <t>01.04.22.02</t>
  </si>
  <si>
    <t>Parque aquático</t>
  </si>
  <si>
    <t>01.04.22.03</t>
  </si>
  <si>
    <t>Festa e festividades</t>
  </si>
  <si>
    <t>01.04.22.04</t>
  </si>
  <si>
    <t>Multipráticas recreativas</t>
  </si>
  <si>
    <t>01.04.23.01</t>
  </si>
  <si>
    <t>Hospedagem</t>
  </si>
  <si>
    <t>01.04.23.02</t>
  </si>
  <si>
    <t>Passeios</t>
  </si>
  <si>
    <t>01.04.23.03</t>
  </si>
  <si>
    <t>Viagens</t>
  </si>
  <si>
    <t>01.04.23.04</t>
  </si>
  <si>
    <t>01.04.24.01</t>
  </si>
  <si>
    <t>Apoio à prog. finalística - Lazer</t>
  </si>
  <si>
    <t>01.05.25.01</t>
  </si>
  <si>
    <t>01.05.25.02</t>
  </si>
  <si>
    <t>01.05.25.04</t>
  </si>
  <si>
    <t>01.05.27.01</t>
  </si>
  <si>
    <t>Distribuição de doações</t>
  </si>
  <si>
    <t>01.05.27.02</t>
  </si>
  <si>
    <t>01.05.27.03</t>
  </si>
  <si>
    <t>01.05.27.04</t>
  </si>
  <si>
    <t>01.05.27.05</t>
  </si>
  <si>
    <t>01.05.28.02</t>
  </si>
  <si>
    <t>01.05.28.03</t>
  </si>
  <si>
    <t>01.05.28.04</t>
  </si>
  <si>
    <t>01.05.28.05</t>
  </si>
  <si>
    <t>01.05.29.01</t>
  </si>
  <si>
    <t>Apoio à prog. finalística - Assistência</t>
  </si>
  <si>
    <t>01.06.30.01</t>
  </si>
  <si>
    <t>Gestão de programas sociais</t>
  </si>
  <si>
    <t>01.06.30.02</t>
  </si>
  <si>
    <t>Gestão e man. de Unidades Operacionais</t>
  </si>
  <si>
    <t>01.06.31.01</t>
  </si>
  <si>
    <t>Credenciamento e acesso ao Sesc</t>
  </si>
  <si>
    <t>01.06.32.02</t>
  </si>
  <si>
    <t>Conteúdo multimídia</t>
  </si>
  <si>
    <t>02.07.33.01</t>
  </si>
  <si>
    <t>Presidência e Conselho Deliberativo</t>
  </si>
  <si>
    <t>02.07.33.02</t>
  </si>
  <si>
    <t>Direção-Geral ou Regional</t>
  </si>
  <si>
    <t>02.08.34.01</t>
  </si>
  <si>
    <t>Atividades e serviços administrativos</t>
  </si>
  <si>
    <t>02.08.34.02</t>
  </si>
  <si>
    <t>Serviços jurídicos</t>
  </si>
  <si>
    <t>02.08.34.03</t>
  </si>
  <si>
    <t>Gestão de Recursos Humanos</t>
  </si>
  <si>
    <t>02.08.34.04</t>
  </si>
  <si>
    <t>Gestão comp., contr., logíst. e patrim.</t>
  </si>
  <si>
    <t>02.08.34.05</t>
  </si>
  <si>
    <t>Tributos administrativos</t>
  </si>
  <si>
    <t>02.09.35.01</t>
  </si>
  <si>
    <t>Manutenção e conser. em imóv. Próprios</t>
  </si>
  <si>
    <t>02.09.36.01</t>
  </si>
  <si>
    <t>Aquisição e manut. de veículos próprios</t>
  </si>
  <si>
    <t>02.09.36.02</t>
  </si>
  <si>
    <t>Locação e manut. de veículos terceiros</t>
  </si>
  <si>
    <t>02.10.37.01</t>
  </si>
  <si>
    <t>Aquis e obras em imóv p/ sede adm A meio</t>
  </si>
  <si>
    <t>03.11.38.01</t>
  </si>
  <si>
    <t>TI - Gerenciamento e equi. técn.  A meio</t>
  </si>
  <si>
    <t>04.12.39.01</t>
  </si>
  <si>
    <t>Planej., contr., cont., finan. e orçam.</t>
  </si>
  <si>
    <t>04.13.40.01</t>
  </si>
  <si>
    <t>Contrib. à CNC e Federações do Comércio</t>
  </si>
  <si>
    <t>04.13.40.02</t>
  </si>
  <si>
    <t>Comissão ao órgão arrecadador</t>
  </si>
  <si>
    <t>05.14.41.01</t>
  </si>
  <si>
    <t>Capacitação e desen. de empregados-meio</t>
  </si>
  <si>
    <t>05.14.41.02</t>
  </si>
  <si>
    <t>Capacitação e desen. de empregados-fim</t>
  </si>
  <si>
    <t>06.15.42.01</t>
  </si>
  <si>
    <t>Comum. instit., divulgação e marketing</t>
  </si>
  <si>
    <t>06.15.42.02</t>
  </si>
  <si>
    <t>Divulgação da programação do Sesc</t>
  </si>
  <si>
    <t>06.15.43.01</t>
  </si>
  <si>
    <t>Relacionamento com públicos de interesse</t>
  </si>
  <si>
    <t>07.16.44.01</t>
  </si>
  <si>
    <t>Contr. interno, gest. de riscos e compl.</t>
  </si>
  <si>
    <t>07.16.45.01</t>
  </si>
  <si>
    <t>Ouvidoria</t>
  </si>
  <si>
    <t>08.17.46.01</t>
  </si>
  <si>
    <t>Gestão em sustentabilidade</t>
  </si>
  <si>
    <t>08.17.46.04</t>
  </si>
  <si>
    <t>Gestão dos resíduos sólidos - Área meio</t>
  </si>
  <si>
    <t>08.17.46.05</t>
  </si>
  <si>
    <t>Gestão dos resíduos sólidos - Área fim</t>
  </si>
  <si>
    <t>08.17.46.06</t>
  </si>
  <si>
    <t>Conservação de áreas naturais protegidas</t>
  </si>
  <si>
    <t>Ativ. Transversais aos Prog. Sociais</t>
  </si>
  <si>
    <t>ORÇAMENTO RETIFICATIVO</t>
  </si>
  <si>
    <t>01.01.02.02</t>
  </si>
  <si>
    <t>01.02.07.10</t>
  </si>
  <si>
    <t>01.02.08.08</t>
  </si>
  <si>
    <t>01.05.28.01</t>
  </si>
  <si>
    <t>Anos finais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</si>
</sst>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2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2" fontId="0" fillId="2" borderId="0" xfId="0" applyNumberFormat="1" applyFill="1"/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I148"/>
  <sheetViews>
    <sheetView tabSelected="1" zoomScale="115" zoomScaleNormal="115" workbookViewId="0">
      <selection activeCell="D134" sqref="D134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30" t="s">
        <v>202</v>
      </c>
      <c r="C2" s="30"/>
      <c r="D2" s="30"/>
    </row>
    <row r="3" spans="2:5" x14ac:dyDescent="0.25">
      <c r="B3" s="31">
        <v>2025</v>
      </c>
      <c r="C3" s="31"/>
      <c r="D3" s="31"/>
    </row>
    <row r="4" spans="2:5" ht="15.75" thickBot="1" x14ac:dyDescent="0.3">
      <c r="B4" s="6"/>
    </row>
    <row r="5" spans="2:5" ht="14.25" customHeight="1" thickBot="1" x14ac:dyDescent="0.3">
      <c r="B5" s="21" t="s">
        <v>17</v>
      </c>
      <c r="C5" s="13"/>
      <c r="D5" s="1"/>
    </row>
    <row r="6" spans="2:5" ht="14.25" customHeight="1" thickBot="1" x14ac:dyDescent="0.3">
      <c r="B6" s="2"/>
      <c r="C6" s="2"/>
      <c r="D6" s="12"/>
    </row>
    <row r="7" spans="2:5" ht="14.25" customHeight="1" thickBot="1" x14ac:dyDescent="0.3">
      <c r="C7" s="15" t="s">
        <v>5</v>
      </c>
      <c r="D7" s="12"/>
    </row>
    <row r="8" spans="2:5" ht="15.75" thickBot="1" x14ac:dyDescent="0.3">
      <c r="B8" s="3"/>
      <c r="C8" s="4"/>
      <c r="D8" s="10"/>
    </row>
    <row r="9" spans="2:5" ht="15.75" customHeight="1" thickBot="1" x14ac:dyDescent="0.3">
      <c r="B9" s="18" t="s">
        <v>0</v>
      </c>
      <c r="C9" s="18" t="s">
        <v>1</v>
      </c>
      <c r="D9" s="11" t="s">
        <v>3</v>
      </c>
      <c r="E9" s="11" t="s">
        <v>4</v>
      </c>
    </row>
    <row r="10" spans="2:5" ht="21.95" customHeight="1" x14ac:dyDescent="0.25">
      <c r="B10" s="23" t="s">
        <v>6</v>
      </c>
      <c r="C10" s="24" t="s">
        <v>7</v>
      </c>
      <c r="D10" s="25">
        <f>SUM(D11:D21)</f>
        <v>70958952</v>
      </c>
      <c r="E10" s="26">
        <f>SUM(E11:E21)</f>
        <v>7.4851263748446417E-2</v>
      </c>
    </row>
    <row r="11" spans="2:5" ht="17.100000000000001" customHeight="1" x14ac:dyDescent="0.25">
      <c r="B11" s="22" t="s">
        <v>18</v>
      </c>
      <c r="C11" s="5" t="s">
        <v>19</v>
      </c>
      <c r="D11" s="16">
        <v>4009491</v>
      </c>
      <c r="E11" s="19">
        <f t="shared" ref="E11:E21" si="0">D11/$D$134</f>
        <v>4.2294236298476076E-3</v>
      </c>
    </row>
    <row r="12" spans="2:5" ht="17.100000000000001" customHeight="1" x14ac:dyDescent="0.25">
      <c r="B12" s="22" t="s">
        <v>20</v>
      </c>
      <c r="C12" s="5" t="s">
        <v>21</v>
      </c>
      <c r="D12" s="16">
        <v>5260163</v>
      </c>
      <c r="E12" s="19">
        <f t="shared" si="0"/>
        <v>5.5486987473098411E-3</v>
      </c>
    </row>
    <row r="13" spans="2:5" ht="17.100000000000001" customHeight="1" x14ac:dyDescent="0.25">
      <c r="B13" s="22" t="s">
        <v>22</v>
      </c>
      <c r="C13" s="5" t="s">
        <v>23</v>
      </c>
      <c r="D13" s="16">
        <v>13276907</v>
      </c>
      <c r="E13" s="19">
        <f t="shared" si="0"/>
        <v>1.400518524597988E-2</v>
      </c>
    </row>
    <row r="14" spans="2:5" ht="17.100000000000001" customHeight="1" x14ac:dyDescent="0.25">
      <c r="B14" s="22" t="s">
        <v>203</v>
      </c>
      <c r="C14" s="5" t="s">
        <v>207</v>
      </c>
      <c r="D14" s="16">
        <v>294136</v>
      </c>
      <c r="E14" s="19">
        <f t="shared" si="0"/>
        <v>3.1027024347700393E-4</v>
      </c>
    </row>
    <row r="15" spans="2:5" ht="17.100000000000001" customHeight="1" x14ac:dyDescent="0.25">
      <c r="B15" s="22" t="s">
        <v>24</v>
      </c>
      <c r="C15" s="5" t="s">
        <v>25</v>
      </c>
      <c r="D15" s="16">
        <v>2896429</v>
      </c>
      <c r="E15" s="19">
        <f t="shared" si="0"/>
        <v>3.0553068344026406E-3</v>
      </c>
    </row>
    <row r="16" spans="2:5" ht="17.100000000000001" customHeight="1" x14ac:dyDescent="0.25">
      <c r="B16" s="22" t="s">
        <v>26</v>
      </c>
      <c r="C16" s="5" t="s">
        <v>27</v>
      </c>
      <c r="D16" s="16">
        <v>247779</v>
      </c>
      <c r="E16" s="19">
        <f t="shared" si="0"/>
        <v>2.613704227244831E-4</v>
      </c>
    </row>
    <row r="17" spans="2:5" ht="17.100000000000001" customHeight="1" x14ac:dyDescent="0.25">
      <c r="B17" s="22" t="s">
        <v>28</v>
      </c>
      <c r="C17" s="5" t="s">
        <v>29</v>
      </c>
      <c r="D17" s="16">
        <v>25803343</v>
      </c>
      <c r="E17" s="19">
        <f t="shared" si="0"/>
        <v>2.721873390244868E-2</v>
      </c>
    </row>
    <row r="18" spans="2:5" ht="17.100000000000001" customHeight="1" x14ac:dyDescent="0.25">
      <c r="B18" s="22" t="s">
        <v>30</v>
      </c>
      <c r="C18" s="5" t="s">
        <v>31</v>
      </c>
      <c r="D18" s="16">
        <v>140000</v>
      </c>
      <c r="E18" s="19">
        <f t="shared" si="0"/>
        <v>1.4767942069920223E-4</v>
      </c>
    </row>
    <row r="19" spans="2:5" ht="17.100000000000001" customHeight="1" x14ac:dyDescent="0.25">
      <c r="B19" s="22" t="s">
        <v>32</v>
      </c>
      <c r="C19" s="5" t="s">
        <v>33</v>
      </c>
      <c r="D19" s="16">
        <v>1987261</v>
      </c>
      <c r="E19" s="19">
        <f t="shared" si="0"/>
        <v>2.0962682375579812E-3</v>
      </c>
    </row>
    <row r="20" spans="2:5" ht="17.100000000000001" customHeight="1" x14ac:dyDescent="0.25">
      <c r="B20" s="22" t="s">
        <v>34</v>
      </c>
      <c r="C20" s="5" t="s">
        <v>35</v>
      </c>
      <c r="D20" s="16">
        <v>2502916</v>
      </c>
      <c r="E20" s="19">
        <f t="shared" si="0"/>
        <v>2.6402084638483176E-3</v>
      </c>
    </row>
    <row r="21" spans="2:5" ht="17.100000000000001" customHeight="1" x14ac:dyDescent="0.25">
      <c r="B21" s="22" t="s">
        <v>36</v>
      </c>
      <c r="C21" s="5" t="s">
        <v>37</v>
      </c>
      <c r="D21" s="16">
        <v>14540527</v>
      </c>
      <c r="E21" s="19">
        <f t="shared" si="0"/>
        <v>1.5338118600150779E-2</v>
      </c>
    </row>
    <row r="22" spans="2:5" ht="17.100000000000001" customHeight="1" x14ac:dyDescent="0.25">
      <c r="B22" s="23" t="s">
        <v>8</v>
      </c>
      <c r="C22" s="24" t="s">
        <v>9</v>
      </c>
      <c r="D22" s="25">
        <f>SUM(D23:D40)</f>
        <v>55960764</v>
      </c>
      <c r="E22" s="26">
        <f>SUM(E23:E40)</f>
        <v>5.9030380067176945E-2</v>
      </c>
    </row>
    <row r="23" spans="2:5" ht="17.100000000000001" customHeight="1" x14ac:dyDescent="0.25">
      <c r="B23" s="22" t="s">
        <v>38</v>
      </c>
      <c r="C23" s="5" t="s">
        <v>39</v>
      </c>
      <c r="D23" s="16">
        <v>49272</v>
      </c>
      <c r="E23" s="19">
        <f t="shared" ref="E23:E40" si="1">D23/$D$134</f>
        <v>5.197471726207924E-5</v>
      </c>
    </row>
    <row r="24" spans="2:5" ht="17.100000000000001" customHeight="1" x14ac:dyDescent="0.25">
      <c r="B24" s="22" t="s">
        <v>40</v>
      </c>
      <c r="C24" s="5" t="s">
        <v>41</v>
      </c>
      <c r="D24" s="16">
        <v>758398</v>
      </c>
      <c r="E24" s="19">
        <f t="shared" si="1"/>
        <v>7.9999840928166846E-4</v>
      </c>
    </row>
    <row r="25" spans="2:5" ht="17.100000000000001" customHeight="1" x14ac:dyDescent="0.25">
      <c r="B25" s="22" t="s">
        <v>42</v>
      </c>
      <c r="C25" s="5" t="s">
        <v>29</v>
      </c>
      <c r="D25" s="16">
        <v>61240</v>
      </c>
      <c r="E25" s="19">
        <f t="shared" si="1"/>
        <v>6.4599198025851043E-5</v>
      </c>
    </row>
    <row r="26" spans="2:5" ht="17.100000000000001" customHeight="1" x14ac:dyDescent="0.25">
      <c r="B26" s="22" t="s">
        <v>204</v>
      </c>
      <c r="C26" s="5" t="s">
        <v>33</v>
      </c>
      <c r="D26" s="16">
        <v>5048</v>
      </c>
      <c r="E26" s="19">
        <f t="shared" si="1"/>
        <v>5.324897969211235E-6</v>
      </c>
    </row>
    <row r="27" spans="2:5" ht="17.100000000000001" customHeight="1" x14ac:dyDescent="0.25">
      <c r="B27" s="22" t="s">
        <v>43</v>
      </c>
      <c r="C27" s="5" t="s">
        <v>39</v>
      </c>
      <c r="D27" s="16">
        <v>357093</v>
      </c>
      <c r="E27" s="19">
        <f t="shared" si="1"/>
        <v>3.766806241124302E-4</v>
      </c>
    </row>
    <row r="28" spans="2:5" ht="17.100000000000001" customHeight="1" x14ac:dyDescent="0.25">
      <c r="B28" s="22" t="s">
        <v>44</v>
      </c>
      <c r="C28" s="5" t="s">
        <v>41</v>
      </c>
      <c r="D28" s="16">
        <v>182102</v>
      </c>
      <c r="E28" s="19">
        <f t="shared" si="1"/>
        <v>1.9209084191547233E-4</v>
      </c>
    </row>
    <row r="29" spans="2:5" ht="17.100000000000001" customHeight="1" x14ac:dyDescent="0.25">
      <c r="B29" s="22" t="s">
        <v>45</v>
      </c>
      <c r="C29" s="5" t="s">
        <v>46</v>
      </c>
      <c r="D29" s="16">
        <v>5142763</v>
      </c>
      <c r="E29" s="19">
        <f t="shared" si="1"/>
        <v>5.4248590045235107E-3</v>
      </c>
    </row>
    <row r="30" spans="2:5" ht="17.100000000000001" customHeight="1" x14ac:dyDescent="0.25">
      <c r="B30" s="22" t="s">
        <v>47</v>
      </c>
      <c r="C30" s="5" t="s">
        <v>48</v>
      </c>
      <c r="D30" s="16">
        <v>37901</v>
      </c>
      <c r="E30" s="19">
        <f t="shared" si="1"/>
        <v>3.9979983742289029E-5</v>
      </c>
    </row>
    <row r="31" spans="2:5" ht="17.100000000000001" customHeight="1" x14ac:dyDescent="0.25">
      <c r="B31" s="22" t="s">
        <v>49</v>
      </c>
      <c r="C31" s="5" t="s">
        <v>50</v>
      </c>
      <c r="D31" s="16">
        <v>117499</v>
      </c>
      <c r="E31" s="19">
        <f t="shared" si="1"/>
        <v>1.2394417323382547E-4</v>
      </c>
    </row>
    <row r="32" spans="2:5" ht="17.100000000000001" customHeight="1" x14ac:dyDescent="0.25">
      <c r="B32" s="22" t="s">
        <v>205</v>
      </c>
      <c r="C32" s="5" t="s">
        <v>31</v>
      </c>
      <c r="D32" s="16">
        <v>190</v>
      </c>
      <c r="E32" s="19">
        <f t="shared" si="1"/>
        <v>2.0042207094891733E-7</v>
      </c>
    </row>
    <row r="33" spans="2:5" ht="17.100000000000001" customHeight="1" x14ac:dyDescent="0.25">
      <c r="B33" s="22" t="s">
        <v>51</v>
      </c>
      <c r="C33" s="5" t="s">
        <v>41</v>
      </c>
      <c r="D33" s="16">
        <v>11574103</v>
      </c>
      <c r="E33" s="19">
        <f t="shared" si="1"/>
        <v>1.2208977329663563E-2</v>
      </c>
    </row>
    <row r="34" spans="2:5" ht="17.100000000000001" customHeight="1" x14ac:dyDescent="0.25">
      <c r="B34" s="22" t="s">
        <v>52</v>
      </c>
      <c r="C34" s="5" t="s">
        <v>53</v>
      </c>
      <c r="D34" s="16">
        <v>21240062</v>
      </c>
      <c r="E34" s="19">
        <f t="shared" si="1"/>
        <v>2.2405143226965279E-2</v>
      </c>
    </row>
    <row r="35" spans="2:5" ht="17.100000000000001" customHeight="1" x14ac:dyDescent="0.25">
      <c r="B35" s="22" t="s">
        <v>54</v>
      </c>
      <c r="C35" s="5" t="s">
        <v>55</v>
      </c>
      <c r="D35" s="16">
        <v>2468011</v>
      </c>
      <c r="E35" s="19">
        <f t="shared" si="1"/>
        <v>2.6033888197089915E-3</v>
      </c>
    </row>
    <row r="36" spans="2:5" ht="17.100000000000001" customHeight="1" x14ac:dyDescent="0.25">
      <c r="B36" s="22" t="s">
        <v>56</v>
      </c>
      <c r="C36" s="5" t="s">
        <v>57</v>
      </c>
      <c r="D36" s="16">
        <v>1168739</v>
      </c>
      <c r="E36" s="19">
        <f t="shared" si="1"/>
        <v>1.2328478462040353E-3</v>
      </c>
    </row>
    <row r="37" spans="2:5" ht="17.100000000000001" customHeight="1" x14ac:dyDescent="0.25">
      <c r="B37" s="22" t="s">
        <v>58</v>
      </c>
      <c r="C37" s="5" t="s">
        <v>29</v>
      </c>
      <c r="D37" s="16">
        <v>249546</v>
      </c>
      <c r="E37" s="19">
        <f t="shared" si="1"/>
        <v>2.6323434798430803E-4</v>
      </c>
    </row>
    <row r="38" spans="2:5" ht="17.100000000000001" customHeight="1" x14ac:dyDescent="0.25">
      <c r="B38" s="22" t="s">
        <v>59</v>
      </c>
      <c r="C38" s="5" t="s">
        <v>31</v>
      </c>
      <c r="D38" s="16">
        <v>566007</v>
      </c>
      <c r="E38" s="19">
        <f t="shared" si="1"/>
        <v>5.9705418479780972E-4</v>
      </c>
    </row>
    <row r="39" spans="2:5" ht="17.100000000000001" customHeight="1" x14ac:dyDescent="0.25">
      <c r="B39" s="22" t="s">
        <v>60</v>
      </c>
      <c r="C39" s="5" t="s">
        <v>33</v>
      </c>
      <c r="D39" s="16">
        <v>211962</v>
      </c>
      <c r="E39" s="19">
        <f t="shared" si="1"/>
        <v>2.235887526446022E-4</v>
      </c>
    </row>
    <row r="40" spans="2:5" ht="17.100000000000001" customHeight="1" x14ac:dyDescent="0.25">
      <c r="B40" s="22" t="s">
        <v>61</v>
      </c>
      <c r="C40" s="5" t="s">
        <v>62</v>
      </c>
      <c r="D40" s="16">
        <v>11770828</v>
      </c>
      <c r="E40" s="19">
        <f t="shared" si="1"/>
        <v>1.2416493287071067E-2</v>
      </c>
    </row>
    <row r="41" spans="2:5" ht="17.100000000000001" customHeight="1" x14ac:dyDescent="0.25">
      <c r="B41" s="23" t="s">
        <v>10</v>
      </c>
      <c r="C41" s="24" t="s">
        <v>11</v>
      </c>
      <c r="D41" s="25">
        <f>SUM(D42:D72)</f>
        <v>55079625</v>
      </c>
      <c r="E41" s="26">
        <f>SUM(E42:E72)</f>
        <v>5.8100907945209265E-2</v>
      </c>
    </row>
    <row r="42" spans="2:5" ht="17.100000000000001" customHeight="1" x14ac:dyDescent="0.25">
      <c r="B42" s="22" t="s">
        <v>63</v>
      </c>
      <c r="C42" s="5" t="s">
        <v>64</v>
      </c>
      <c r="D42" s="16">
        <v>107064</v>
      </c>
      <c r="E42" s="19">
        <f t="shared" ref="E42:E72" si="2">D42/$D$134</f>
        <v>1.1293678212670992E-4</v>
      </c>
    </row>
    <row r="43" spans="2:5" ht="17.100000000000001" customHeight="1" x14ac:dyDescent="0.25">
      <c r="B43" s="22" t="s">
        <v>65</v>
      </c>
      <c r="C43" s="5" t="s">
        <v>29</v>
      </c>
      <c r="D43" s="16">
        <v>2811810</v>
      </c>
      <c r="E43" s="19">
        <f t="shared" si="2"/>
        <v>2.9660462279730276E-3</v>
      </c>
    </row>
    <row r="44" spans="2:5" ht="17.100000000000001" customHeight="1" x14ac:dyDescent="0.25">
      <c r="B44" s="22" t="s">
        <v>66</v>
      </c>
      <c r="C44" s="5" t="s">
        <v>31</v>
      </c>
      <c r="D44" s="16">
        <v>174638</v>
      </c>
      <c r="E44" s="19">
        <f t="shared" si="2"/>
        <v>1.8421741908619487E-4</v>
      </c>
    </row>
    <row r="45" spans="2:5" ht="17.100000000000001" customHeight="1" x14ac:dyDescent="0.25">
      <c r="B45" s="22" t="s">
        <v>67</v>
      </c>
      <c r="C45" s="5" t="s">
        <v>68</v>
      </c>
      <c r="D45" s="16">
        <v>7052949</v>
      </c>
      <c r="E45" s="19">
        <f t="shared" si="2"/>
        <v>7.4398244467215558E-3</v>
      </c>
    </row>
    <row r="46" spans="2:5" ht="17.100000000000001" customHeight="1" x14ac:dyDescent="0.25">
      <c r="B46" s="22" t="s">
        <v>69</v>
      </c>
      <c r="C46" s="5" t="s">
        <v>70</v>
      </c>
      <c r="D46" s="16">
        <v>0</v>
      </c>
      <c r="E46" s="19">
        <f t="shared" si="2"/>
        <v>0</v>
      </c>
    </row>
    <row r="47" spans="2:5" ht="17.100000000000001" customHeight="1" x14ac:dyDescent="0.25">
      <c r="B47" s="22" t="s">
        <v>71</v>
      </c>
      <c r="C47" s="5" t="s">
        <v>29</v>
      </c>
      <c r="D47" s="16">
        <v>400695</v>
      </c>
      <c r="E47" s="19">
        <f t="shared" si="2"/>
        <v>4.2267432483619174E-4</v>
      </c>
    </row>
    <row r="48" spans="2:5" ht="17.100000000000001" customHeight="1" x14ac:dyDescent="0.25">
      <c r="B48" s="22" t="s">
        <v>72</v>
      </c>
      <c r="C48" s="5" t="s">
        <v>31</v>
      </c>
      <c r="D48" s="16">
        <v>151336</v>
      </c>
      <c r="E48" s="19">
        <f t="shared" si="2"/>
        <v>1.5963723436381765E-4</v>
      </c>
    </row>
    <row r="49" spans="2:5" ht="17.100000000000001" customHeight="1" x14ac:dyDescent="0.25">
      <c r="B49" s="22" t="s">
        <v>73</v>
      </c>
      <c r="C49" s="5" t="s">
        <v>68</v>
      </c>
      <c r="D49" s="16">
        <v>310000</v>
      </c>
      <c r="E49" s="19">
        <f t="shared" si="2"/>
        <v>3.2700443154823355E-4</v>
      </c>
    </row>
    <row r="50" spans="2:5" ht="17.100000000000001" customHeight="1" x14ac:dyDescent="0.25">
      <c r="B50" s="22" t="s">
        <v>74</v>
      </c>
      <c r="C50" s="5" t="s">
        <v>35</v>
      </c>
      <c r="D50" s="16">
        <v>605592</v>
      </c>
      <c r="E50" s="19">
        <f t="shared" si="2"/>
        <v>6.3881054100050922E-4</v>
      </c>
    </row>
    <row r="51" spans="2:5" ht="17.100000000000001" customHeight="1" x14ac:dyDescent="0.25">
      <c r="B51" s="22" t="s">
        <v>75</v>
      </c>
      <c r="C51" s="5" t="s">
        <v>29</v>
      </c>
      <c r="D51" s="16">
        <v>3918234</v>
      </c>
      <c r="E51" s="19">
        <f t="shared" si="2"/>
        <v>4.1331609091708431E-3</v>
      </c>
    </row>
    <row r="52" spans="2:5" ht="17.100000000000001" customHeight="1" x14ac:dyDescent="0.25">
      <c r="B52" s="22" t="s">
        <v>76</v>
      </c>
      <c r="C52" s="5" t="s">
        <v>31</v>
      </c>
      <c r="D52" s="16">
        <v>40000</v>
      </c>
      <c r="E52" s="19">
        <f t="shared" si="2"/>
        <v>4.2194120199772068E-5</v>
      </c>
    </row>
    <row r="53" spans="2:5" ht="17.100000000000001" customHeight="1" x14ac:dyDescent="0.25">
      <c r="B53" s="22" t="s">
        <v>77</v>
      </c>
      <c r="C53" s="5" t="s">
        <v>68</v>
      </c>
      <c r="D53" s="16">
        <v>24073472</v>
      </c>
      <c r="E53" s="19">
        <f t="shared" si="2"/>
        <v>2.5393974279846184E-2</v>
      </c>
    </row>
    <row r="54" spans="2:5" ht="17.100000000000001" customHeight="1" x14ac:dyDescent="0.25">
      <c r="B54" s="22" t="s">
        <v>78</v>
      </c>
      <c r="C54" s="5" t="s">
        <v>33</v>
      </c>
      <c r="D54" s="16">
        <v>0</v>
      </c>
      <c r="E54" s="19">
        <f t="shared" si="2"/>
        <v>0</v>
      </c>
    </row>
    <row r="55" spans="2:5" ht="17.100000000000001" customHeight="1" x14ac:dyDescent="0.25">
      <c r="B55" s="22" t="s">
        <v>79</v>
      </c>
      <c r="C55" s="5" t="s">
        <v>70</v>
      </c>
      <c r="D55" s="16">
        <v>258722</v>
      </c>
      <c r="E55" s="19">
        <f t="shared" si="2"/>
        <v>2.7291367915813572E-4</v>
      </c>
    </row>
    <row r="56" spans="2:5" ht="17.100000000000001" customHeight="1" x14ac:dyDescent="0.25">
      <c r="B56" s="22" t="s">
        <v>80</v>
      </c>
      <c r="C56" s="5" t="s">
        <v>81</v>
      </c>
      <c r="D56" s="16">
        <v>1460980</v>
      </c>
      <c r="E56" s="19">
        <f t="shared" si="2"/>
        <v>1.541119143236575E-3</v>
      </c>
    </row>
    <row r="57" spans="2:5" ht="17.100000000000001" customHeight="1" x14ac:dyDescent="0.25">
      <c r="B57" s="22" t="s">
        <v>82</v>
      </c>
      <c r="C57" s="5" t="s">
        <v>29</v>
      </c>
      <c r="D57" s="16">
        <v>441510</v>
      </c>
      <c r="E57" s="19">
        <f t="shared" si="2"/>
        <v>4.6572815023503415E-4</v>
      </c>
    </row>
    <row r="58" spans="2:5" ht="17.100000000000001" customHeight="1" x14ac:dyDescent="0.25">
      <c r="B58" s="22" t="s">
        <v>83</v>
      </c>
      <c r="C58" s="5" t="s">
        <v>31</v>
      </c>
      <c r="D58" s="16">
        <v>367597</v>
      </c>
      <c r="E58" s="19">
        <f t="shared" si="2"/>
        <v>3.8776080007689033E-4</v>
      </c>
    </row>
    <row r="59" spans="2:5" ht="17.100000000000001" customHeight="1" x14ac:dyDescent="0.25">
      <c r="B59" s="22" t="s">
        <v>84</v>
      </c>
      <c r="C59" s="5" t="s">
        <v>29</v>
      </c>
      <c r="D59" s="16">
        <v>210079</v>
      </c>
      <c r="E59" s="19">
        <f t="shared" si="2"/>
        <v>2.2160246443619791E-4</v>
      </c>
    </row>
    <row r="60" spans="2:5" ht="17.100000000000001" customHeight="1" x14ac:dyDescent="0.25">
      <c r="B60" s="22" t="s">
        <v>85</v>
      </c>
      <c r="C60" s="5" t="s">
        <v>31</v>
      </c>
      <c r="D60" s="16">
        <v>337183</v>
      </c>
      <c r="E60" s="19">
        <f t="shared" si="2"/>
        <v>3.5567850078299364E-4</v>
      </c>
    </row>
    <row r="61" spans="2:5" ht="17.100000000000001" customHeight="1" x14ac:dyDescent="0.25">
      <c r="B61" s="22" t="s">
        <v>86</v>
      </c>
      <c r="C61" s="5" t="s">
        <v>68</v>
      </c>
      <c r="D61" s="16">
        <v>536608</v>
      </c>
      <c r="E61" s="19">
        <f t="shared" si="2"/>
        <v>5.6604256130398224E-4</v>
      </c>
    </row>
    <row r="62" spans="2:5" ht="17.100000000000001" customHeight="1" x14ac:dyDescent="0.25">
      <c r="B62" s="22" t="s">
        <v>87</v>
      </c>
      <c r="C62" s="5" t="s">
        <v>88</v>
      </c>
      <c r="D62" s="16">
        <v>156975</v>
      </c>
      <c r="E62" s="19">
        <f t="shared" si="2"/>
        <v>1.6558555045898053E-4</v>
      </c>
    </row>
    <row r="63" spans="2:5" ht="17.100000000000001" customHeight="1" x14ac:dyDescent="0.25">
      <c r="B63" s="22" t="s">
        <v>89</v>
      </c>
      <c r="C63" s="5" t="s">
        <v>29</v>
      </c>
      <c r="D63" s="16">
        <v>84546</v>
      </c>
      <c r="E63" s="19">
        <f t="shared" si="2"/>
        <v>8.9183602160248235E-5</v>
      </c>
    </row>
    <row r="64" spans="2:5" ht="17.100000000000001" customHeight="1" x14ac:dyDescent="0.25">
      <c r="B64" s="22" t="s">
        <v>90</v>
      </c>
      <c r="C64" s="5" t="s">
        <v>91</v>
      </c>
      <c r="D64" s="16">
        <v>30000</v>
      </c>
      <c r="E64" s="19">
        <f t="shared" si="2"/>
        <v>3.1645590149829056E-5</v>
      </c>
    </row>
    <row r="65" spans="2:5" ht="17.100000000000001" customHeight="1" x14ac:dyDescent="0.25">
      <c r="B65" s="22" t="s">
        <v>92</v>
      </c>
      <c r="C65" s="5" t="s">
        <v>29</v>
      </c>
      <c r="D65" s="16">
        <v>121812</v>
      </c>
      <c r="E65" s="19">
        <f t="shared" si="2"/>
        <v>1.2849375424436589E-4</v>
      </c>
    </row>
    <row r="66" spans="2:5" ht="17.100000000000001" customHeight="1" x14ac:dyDescent="0.25">
      <c r="B66" s="22" t="s">
        <v>93</v>
      </c>
      <c r="C66" s="5" t="s">
        <v>31</v>
      </c>
      <c r="D66" s="16">
        <v>8300</v>
      </c>
      <c r="E66" s="19">
        <f t="shared" si="2"/>
        <v>8.7552799414527042E-6</v>
      </c>
    </row>
    <row r="67" spans="2:5" ht="17.100000000000001" customHeight="1" x14ac:dyDescent="0.25">
      <c r="B67" s="22" t="s">
        <v>94</v>
      </c>
      <c r="C67" s="5" t="s">
        <v>68</v>
      </c>
      <c r="D67" s="16">
        <v>854423</v>
      </c>
      <c r="E67" s="19">
        <f t="shared" si="2"/>
        <v>9.0129066908624627E-4</v>
      </c>
    </row>
    <row r="68" spans="2:5" ht="17.100000000000001" customHeight="1" x14ac:dyDescent="0.25">
      <c r="B68" s="22" t="s">
        <v>95</v>
      </c>
      <c r="C68" s="5" t="s">
        <v>35</v>
      </c>
      <c r="D68" s="16">
        <v>0</v>
      </c>
      <c r="E68" s="19">
        <f t="shared" si="2"/>
        <v>0</v>
      </c>
    </row>
    <row r="69" spans="2:5" ht="17.100000000000001" customHeight="1" x14ac:dyDescent="0.25">
      <c r="B69" s="22" t="s">
        <v>96</v>
      </c>
      <c r="C69" s="5" t="s">
        <v>29</v>
      </c>
      <c r="D69" s="16">
        <v>27320</v>
      </c>
      <c r="E69" s="19">
        <f t="shared" si="2"/>
        <v>2.8818584096444325E-5</v>
      </c>
    </row>
    <row r="70" spans="2:5" ht="17.100000000000001" customHeight="1" x14ac:dyDescent="0.25">
      <c r="B70" s="22" t="s">
        <v>97</v>
      </c>
      <c r="C70" s="5" t="s">
        <v>31</v>
      </c>
      <c r="D70" s="16">
        <v>1290388</v>
      </c>
      <c r="E70" s="19">
        <f t="shared" si="2"/>
        <v>1.3611696594085872E-3</v>
      </c>
    </row>
    <row r="71" spans="2:5" ht="17.100000000000001" customHeight="1" x14ac:dyDescent="0.25">
      <c r="B71" s="22" t="s">
        <v>98</v>
      </c>
      <c r="C71" s="5" t="s">
        <v>33</v>
      </c>
      <c r="D71" s="16">
        <v>453432</v>
      </c>
      <c r="E71" s="19">
        <f t="shared" si="2"/>
        <v>4.7830410776057621E-4</v>
      </c>
    </row>
    <row r="72" spans="2:5" ht="17.100000000000001" customHeight="1" x14ac:dyDescent="0.25">
      <c r="B72" s="22" t="s">
        <v>99</v>
      </c>
      <c r="C72" s="5" t="s">
        <v>100</v>
      </c>
      <c r="D72" s="16">
        <v>8793960</v>
      </c>
      <c r="E72" s="19">
        <f t="shared" si="2"/>
        <v>9.2763351317996894E-3</v>
      </c>
    </row>
    <row r="73" spans="2:5" ht="17.100000000000001" customHeight="1" x14ac:dyDescent="0.25">
      <c r="B73" s="23" t="s">
        <v>12</v>
      </c>
      <c r="C73" s="24" t="s">
        <v>13</v>
      </c>
      <c r="D73" s="25">
        <f>SUM(D74:D87)</f>
        <v>112296171</v>
      </c>
      <c r="E73" s="26">
        <f>SUM(E74:E87)</f>
        <v>0.11845595342870396</v>
      </c>
    </row>
    <row r="74" spans="2:5" ht="17.100000000000001" customHeight="1" x14ac:dyDescent="0.25">
      <c r="B74" s="22" t="s">
        <v>101</v>
      </c>
      <c r="C74" s="5" t="s">
        <v>102</v>
      </c>
      <c r="D74" s="16">
        <v>14267589</v>
      </c>
      <c r="E74" s="19">
        <f t="shared" ref="E74:E87" si="3">D74/$D$134</f>
        <v>1.5050209130673646E-2</v>
      </c>
    </row>
    <row r="75" spans="2:5" ht="17.100000000000001" customHeight="1" x14ac:dyDescent="0.25">
      <c r="B75" s="22" t="s">
        <v>103</v>
      </c>
      <c r="C75" s="5" t="s">
        <v>104</v>
      </c>
      <c r="D75" s="16">
        <v>8769674</v>
      </c>
      <c r="E75" s="19">
        <f t="shared" si="3"/>
        <v>9.2507169717203977E-3</v>
      </c>
    </row>
    <row r="76" spans="2:5" ht="17.100000000000001" customHeight="1" x14ac:dyDescent="0.25">
      <c r="B76" s="22" t="s">
        <v>105</v>
      </c>
      <c r="C76" s="5" t="s">
        <v>106</v>
      </c>
      <c r="D76" s="16">
        <v>8945726</v>
      </c>
      <c r="E76" s="19">
        <f t="shared" si="3"/>
        <v>9.4364259529556554E-3</v>
      </c>
    </row>
    <row r="77" spans="2:5" ht="17.100000000000001" customHeight="1" x14ac:dyDescent="0.25">
      <c r="B77" s="22" t="s">
        <v>107</v>
      </c>
      <c r="C77" s="5" t="s">
        <v>68</v>
      </c>
      <c r="D77" s="16">
        <v>98727</v>
      </c>
      <c r="E77" s="19">
        <f t="shared" si="3"/>
        <v>1.0414247262407243E-4</v>
      </c>
    </row>
    <row r="78" spans="2:5" ht="17.100000000000001" customHeight="1" x14ac:dyDescent="0.25">
      <c r="B78" s="22" t="s">
        <v>108</v>
      </c>
      <c r="C78" s="5" t="s">
        <v>33</v>
      </c>
      <c r="D78" s="16">
        <v>0</v>
      </c>
      <c r="E78" s="19">
        <f t="shared" si="3"/>
        <v>0</v>
      </c>
    </row>
    <row r="79" spans="2:5" ht="17.100000000000001" customHeight="1" x14ac:dyDescent="0.25">
      <c r="B79" s="22" t="s">
        <v>109</v>
      </c>
      <c r="C79" s="5" t="s">
        <v>110</v>
      </c>
      <c r="D79" s="16">
        <v>1336027</v>
      </c>
      <c r="E79" s="19">
        <f t="shared" si="3"/>
        <v>1.409312095703522E-3</v>
      </c>
    </row>
    <row r="80" spans="2:5" ht="17.100000000000001" customHeight="1" x14ac:dyDescent="0.25">
      <c r="B80" s="22" t="s">
        <v>111</v>
      </c>
      <c r="C80" s="5" t="s">
        <v>112</v>
      </c>
      <c r="D80" s="16">
        <v>5631985</v>
      </c>
      <c r="E80" s="19">
        <f t="shared" si="3"/>
        <v>5.9409163013328329E-3</v>
      </c>
    </row>
    <row r="81" spans="2:5" ht="17.100000000000001" customHeight="1" x14ac:dyDescent="0.25">
      <c r="B81" s="22" t="s">
        <v>113</v>
      </c>
      <c r="C81" s="5" t="s">
        <v>114</v>
      </c>
      <c r="D81" s="16">
        <v>2507384</v>
      </c>
      <c r="E81" s="19">
        <f t="shared" si="3"/>
        <v>2.6449215470746323E-3</v>
      </c>
    </row>
    <row r="82" spans="2:5" ht="17.100000000000001" customHeight="1" x14ac:dyDescent="0.25">
      <c r="B82" s="22" t="s">
        <v>115</v>
      </c>
      <c r="C82" s="5" t="s">
        <v>116</v>
      </c>
      <c r="D82" s="16">
        <v>6344475</v>
      </c>
      <c r="E82" s="19">
        <f t="shared" si="3"/>
        <v>6.692488518861223E-3</v>
      </c>
    </row>
    <row r="83" spans="2:5" ht="17.100000000000001" customHeight="1" x14ac:dyDescent="0.25">
      <c r="B83" s="22" t="s">
        <v>117</v>
      </c>
      <c r="C83" s="5" t="s">
        <v>118</v>
      </c>
      <c r="D83" s="16">
        <v>28623185</v>
      </c>
      <c r="E83" s="19">
        <f t="shared" si="3"/>
        <v>3.0193252709757822E-2</v>
      </c>
    </row>
    <row r="84" spans="2:5" ht="17.100000000000001" customHeight="1" x14ac:dyDescent="0.25">
      <c r="B84" s="22" t="s">
        <v>119</v>
      </c>
      <c r="C84" s="5" t="s">
        <v>120</v>
      </c>
      <c r="D84" s="16">
        <v>712280</v>
      </c>
      <c r="E84" s="19">
        <f t="shared" si="3"/>
        <v>7.5135069839734128E-4</v>
      </c>
    </row>
    <row r="85" spans="2:5" ht="21.95" customHeight="1" x14ac:dyDescent="0.25">
      <c r="B85" s="22" t="s">
        <v>121</v>
      </c>
      <c r="C85" s="5" t="s">
        <v>122</v>
      </c>
      <c r="D85" s="16">
        <v>15164577</v>
      </c>
      <c r="E85" s="19">
        <f t="shared" si="3"/>
        <v>1.5996399617917472E-2</v>
      </c>
    </row>
    <row r="86" spans="2:5" ht="17.100000000000001" customHeight="1" x14ac:dyDescent="0.25">
      <c r="B86" s="22" t="s">
        <v>123</v>
      </c>
      <c r="C86" s="5" t="s">
        <v>29</v>
      </c>
      <c r="D86" s="16">
        <v>0</v>
      </c>
      <c r="E86" s="19">
        <f t="shared" si="3"/>
        <v>0</v>
      </c>
    </row>
    <row r="87" spans="2:5" ht="17.100000000000001" customHeight="1" x14ac:dyDescent="0.25">
      <c r="B87" s="22" t="s">
        <v>124</v>
      </c>
      <c r="C87" s="5" t="s">
        <v>125</v>
      </c>
      <c r="D87" s="16">
        <v>19894542</v>
      </c>
      <c r="E87" s="19">
        <f t="shared" si="3"/>
        <v>2.0985817411685346E-2</v>
      </c>
    </row>
    <row r="88" spans="2:5" ht="17.100000000000001" customHeight="1" x14ac:dyDescent="0.25">
      <c r="B88" s="23" t="s">
        <v>14</v>
      </c>
      <c r="C88" s="24" t="s">
        <v>15</v>
      </c>
      <c r="D88" s="25">
        <f>SUM(D89:D102)</f>
        <v>44108386</v>
      </c>
      <c r="E88" s="26">
        <f>SUM(E89:E102)</f>
        <v>4.652786351754859E-2</v>
      </c>
    </row>
    <row r="89" spans="2:5" ht="17.100000000000001" customHeight="1" x14ac:dyDescent="0.25">
      <c r="B89" s="22" t="s">
        <v>126</v>
      </c>
      <c r="C89" s="5" t="s">
        <v>29</v>
      </c>
      <c r="D89" s="16">
        <v>1428626</v>
      </c>
      <c r="E89" s="19">
        <f t="shared" ref="E89:E102" si="4">D89/$D$134</f>
        <v>1.5069904291129894E-3</v>
      </c>
    </row>
    <row r="90" spans="2:5" ht="17.100000000000001" customHeight="1" x14ac:dyDescent="0.25">
      <c r="B90" s="22" t="s">
        <v>127</v>
      </c>
      <c r="C90" s="5" t="s">
        <v>31</v>
      </c>
      <c r="D90" s="16">
        <v>206198</v>
      </c>
      <c r="E90" s="19">
        <f t="shared" si="4"/>
        <v>2.1750857992381504E-4</v>
      </c>
    </row>
    <row r="91" spans="2:5" ht="17.100000000000001" customHeight="1" x14ac:dyDescent="0.25">
      <c r="B91" s="22" t="s">
        <v>128</v>
      </c>
      <c r="C91" s="5" t="s">
        <v>33</v>
      </c>
      <c r="D91" s="16">
        <v>987978</v>
      </c>
      <c r="E91" s="19">
        <f t="shared" si="4"/>
        <v>1.0421715621682602E-3</v>
      </c>
    </row>
    <row r="92" spans="2:5" ht="17.100000000000001" customHeight="1" x14ac:dyDescent="0.25">
      <c r="B92" s="22" t="s">
        <v>129</v>
      </c>
      <c r="C92" s="5" t="s">
        <v>130</v>
      </c>
      <c r="D92" s="16">
        <v>20943861</v>
      </c>
      <c r="E92" s="19">
        <f t="shared" si="4"/>
        <v>2.2092694712032963E-2</v>
      </c>
    </row>
    <row r="93" spans="2:5" ht="17.100000000000001" customHeight="1" x14ac:dyDescent="0.25">
      <c r="B93" s="22" t="s">
        <v>131</v>
      </c>
      <c r="C93" s="5" t="s">
        <v>29</v>
      </c>
      <c r="D93" s="16">
        <v>1736920</v>
      </c>
      <c r="E93" s="19">
        <f t="shared" si="4"/>
        <v>1.8321952814347026E-3</v>
      </c>
    </row>
    <row r="94" spans="2:5" ht="17.100000000000001" customHeight="1" x14ac:dyDescent="0.25">
      <c r="B94" s="22" t="s">
        <v>132</v>
      </c>
      <c r="C94" s="5" t="s">
        <v>31</v>
      </c>
      <c r="D94" s="16">
        <v>379135</v>
      </c>
      <c r="E94" s="19">
        <f t="shared" si="4"/>
        <v>3.9993169404851459E-4</v>
      </c>
    </row>
    <row r="95" spans="2:5" ht="17.100000000000001" customHeight="1" x14ac:dyDescent="0.25">
      <c r="B95" s="22" t="s">
        <v>133</v>
      </c>
      <c r="C95" s="5" t="s">
        <v>68</v>
      </c>
      <c r="D95" s="16">
        <v>3250</v>
      </c>
      <c r="E95" s="19">
        <f t="shared" si="4"/>
        <v>3.4282722662314808E-6</v>
      </c>
    </row>
    <row r="96" spans="2:5" ht="17.100000000000001" customHeight="1" x14ac:dyDescent="0.25">
      <c r="B96" s="22" t="s">
        <v>134</v>
      </c>
      <c r="C96" s="5" t="s">
        <v>33</v>
      </c>
      <c r="D96" s="16">
        <v>26963</v>
      </c>
      <c r="E96" s="19">
        <f t="shared" si="4"/>
        <v>2.8442001573661357E-5</v>
      </c>
    </row>
    <row r="97" spans="2:5" ht="17.100000000000001" customHeight="1" x14ac:dyDescent="0.25">
      <c r="B97" s="22" t="s">
        <v>206</v>
      </c>
      <c r="C97" s="5"/>
      <c r="D97" s="16">
        <v>175441</v>
      </c>
      <c r="E97" s="19">
        <f t="shared" si="4"/>
        <v>1.8506446604920531E-4</v>
      </c>
    </row>
    <row r="98" spans="2:5" ht="17.100000000000001" customHeight="1" x14ac:dyDescent="0.25">
      <c r="B98" s="22" t="s">
        <v>135</v>
      </c>
      <c r="C98" s="5" t="s">
        <v>29</v>
      </c>
      <c r="D98" s="16">
        <v>6246495</v>
      </c>
      <c r="E98" s="19">
        <f t="shared" si="4"/>
        <v>6.5891340214318814E-3</v>
      </c>
    </row>
    <row r="99" spans="2:5" ht="17.100000000000001" customHeight="1" x14ac:dyDescent="0.25">
      <c r="B99" s="22" t="s">
        <v>136</v>
      </c>
      <c r="C99" s="5" t="s">
        <v>31</v>
      </c>
      <c r="D99" s="16">
        <v>1231970</v>
      </c>
      <c r="E99" s="19">
        <f t="shared" si="4"/>
        <v>1.2995472565628299E-3</v>
      </c>
    </row>
    <row r="100" spans="2:5" ht="17.100000000000001" customHeight="1" x14ac:dyDescent="0.25">
      <c r="B100" s="22" t="s">
        <v>137</v>
      </c>
      <c r="C100" s="5" t="s">
        <v>68</v>
      </c>
      <c r="D100" s="16">
        <v>161128</v>
      </c>
      <c r="E100" s="19">
        <f t="shared" si="4"/>
        <v>1.6996635498872187E-4</v>
      </c>
    </row>
    <row r="101" spans="2:5" ht="17.100000000000001" customHeight="1" x14ac:dyDescent="0.25">
      <c r="B101" s="22" t="s">
        <v>138</v>
      </c>
      <c r="C101" s="5" t="s">
        <v>33</v>
      </c>
      <c r="D101" s="16">
        <v>2512228</v>
      </c>
      <c r="E101" s="19">
        <f t="shared" si="4"/>
        <v>2.6500312550308248E-3</v>
      </c>
    </row>
    <row r="102" spans="2:5" ht="17.100000000000001" customHeight="1" x14ac:dyDescent="0.25">
      <c r="B102" s="22" t="s">
        <v>139</v>
      </c>
      <c r="C102" s="5" t="s">
        <v>140</v>
      </c>
      <c r="D102" s="16">
        <v>8068193</v>
      </c>
      <c r="E102" s="19">
        <f t="shared" si="4"/>
        <v>8.5107576309239909E-3</v>
      </c>
    </row>
    <row r="103" spans="2:5" ht="17.100000000000001" customHeight="1" x14ac:dyDescent="0.25">
      <c r="B103" s="23" t="s">
        <v>16</v>
      </c>
      <c r="C103" s="24" t="s">
        <v>201</v>
      </c>
      <c r="D103" s="25">
        <f>SUM(D104:D133)</f>
        <v>609595487</v>
      </c>
      <c r="E103" s="26">
        <f>SUM(E104:E133)</f>
        <v>0.64303363129291491</v>
      </c>
    </row>
    <row r="104" spans="2:5" ht="17.100000000000001" customHeight="1" x14ac:dyDescent="0.25">
      <c r="B104" s="22" t="s">
        <v>141</v>
      </c>
      <c r="C104" s="5" t="s">
        <v>142</v>
      </c>
      <c r="D104" s="16">
        <v>9691814</v>
      </c>
      <c r="E104" s="19">
        <f t="shared" ref="E104:E133" si="5">D104/$D$134</f>
        <v>1.0223439121745843E-2</v>
      </c>
    </row>
    <row r="105" spans="2:5" ht="17.100000000000001" customHeight="1" x14ac:dyDescent="0.25">
      <c r="B105" s="22" t="s">
        <v>143</v>
      </c>
      <c r="C105" s="5" t="s">
        <v>144</v>
      </c>
      <c r="D105" s="16">
        <v>346904464</v>
      </c>
      <c r="E105" s="19">
        <f t="shared" si="5"/>
        <v>0.36593321629633757</v>
      </c>
    </row>
    <row r="106" spans="2:5" ht="17.100000000000001" customHeight="1" x14ac:dyDescent="0.25">
      <c r="B106" s="22" t="s">
        <v>145</v>
      </c>
      <c r="C106" s="5" t="s">
        <v>146</v>
      </c>
      <c r="D106" s="16">
        <v>13348204</v>
      </c>
      <c r="E106" s="19">
        <f t="shared" si="5"/>
        <v>1.4080393100676958E-2</v>
      </c>
    </row>
    <row r="107" spans="2:5" ht="17.100000000000001" customHeight="1" x14ac:dyDescent="0.25">
      <c r="B107" s="22" t="s">
        <v>147</v>
      </c>
      <c r="C107" s="5" t="s">
        <v>148</v>
      </c>
      <c r="D107" s="16">
        <v>224000</v>
      </c>
      <c r="E107" s="19">
        <f t="shared" si="5"/>
        <v>2.362870731187236E-4</v>
      </c>
    </row>
    <row r="108" spans="2:5" ht="17.100000000000001" customHeight="1" x14ac:dyDescent="0.25">
      <c r="B108" s="22" t="s">
        <v>149</v>
      </c>
      <c r="C108" s="5" t="s">
        <v>150</v>
      </c>
      <c r="D108" s="16">
        <v>1742892</v>
      </c>
      <c r="E108" s="19">
        <f t="shared" si="5"/>
        <v>1.8384948635805287E-3</v>
      </c>
    </row>
    <row r="109" spans="2:5" ht="17.100000000000001" customHeight="1" x14ac:dyDescent="0.25">
      <c r="B109" s="22" t="s">
        <v>151</v>
      </c>
      <c r="C109" s="5" t="s">
        <v>152</v>
      </c>
      <c r="D109" s="16">
        <v>872745</v>
      </c>
      <c r="E109" s="19">
        <f t="shared" si="5"/>
        <v>9.2061768584375189E-4</v>
      </c>
    </row>
    <row r="110" spans="2:5" ht="17.100000000000001" customHeight="1" x14ac:dyDescent="0.25">
      <c r="B110" s="22" t="s">
        <v>153</v>
      </c>
      <c r="C110" s="5" t="s">
        <v>154</v>
      </c>
      <c r="D110" s="16">
        <v>17050091</v>
      </c>
      <c r="E110" s="19">
        <f t="shared" si="5"/>
        <v>1.7985339726776298E-2</v>
      </c>
    </row>
    <row r="111" spans="2:5" ht="17.100000000000001" customHeight="1" x14ac:dyDescent="0.25">
      <c r="B111" s="22" t="s">
        <v>155</v>
      </c>
      <c r="C111" s="5" t="s">
        <v>156</v>
      </c>
      <c r="D111" s="16">
        <v>5032547</v>
      </c>
      <c r="E111" s="19">
        <f t="shared" si="5"/>
        <v>5.308597325725058E-3</v>
      </c>
    </row>
    <row r="112" spans="2:5" ht="17.100000000000001" customHeight="1" x14ac:dyDescent="0.25">
      <c r="B112" s="22" t="s">
        <v>157</v>
      </c>
      <c r="C112" s="5" t="s">
        <v>158</v>
      </c>
      <c r="D112" s="16">
        <v>16931128</v>
      </c>
      <c r="E112" s="19">
        <f t="shared" si="5"/>
        <v>1.7859851248743161E-2</v>
      </c>
    </row>
    <row r="113" spans="2:5" ht="17.100000000000001" customHeight="1" x14ac:dyDescent="0.25">
      <c r="B113" s="22" t="s">
        <v>159</v>
      </c>
      <c r="C113" s="5" t="s">
        <v>160</v>
      </c>
      <c r="D113" s="16">
        <v>8752230</v>
      </c>
      <c r="E113" s="19">
        <f t="shared" si="5"/>
        <v>9.2323161159012773E-3</v>
      </c>
    </row>
    <row r="114" spans="2:5" ht="17.100000000000001" customHeight="1" x14ac:dyDescent="0.25">
      <c r="B114" s="22" t="s">
        <v>161</v>
      </c>
      <c r="C114" s="5" t="s">
        <v>162</v>
      </c>
      <c r="D114" s="16">
        <v>8438</v>
      </c>
      <c r="E114" s="19">
        <f t="shared" si="5"/>
        <v>8.9008496561419179E-6</v>
      </c>
    </row>
    <row r="115" spans="2:5" ht="17.100000000000001" customHeight="1" x14ac:dyDescent="0.25">
      <c r="B115" s="22" t="s">
        <v>163</v>
      </c>
      <c r="C115" s="5" t="s">
        <v>164</v>
      </c>
      <c r="D115" s="16">
        <v>7659785</v>
      </c>
      <c r="E115" s="19">
        <f t="shared" si="5"/>
        <v>8.0799472248602785E-3</v>
      </c>
    </row>
    <row r="116" spans="2:5" ht="17.100000000000001" customHeight="1" x14ac:dyDescent="0.25">
      <c r="B116" s="22" t="s">
        <v>165</v>
      </c>
      <c r="C116" s="5" t="s">
        <v>166</v>
      </c>
      <c r="D116" s="16">
        <v>3774178</v>
      </c>
      <c r="E116" s="19">
        <f t="shared" si="5"/>
        <v>3.9812030046833839E-3</v>
      </c>
    </row>
    <row r="117" spans="2:5" ht="17.100000000000001" customHeight="1" x14ac:dyDescent="0.25">
      <c r="B117" s="22" t="s">
        <v>167</v>
      </c>
      <c r="C117" s="5" t="s">
        <v>168</v>
      </c>
      <c r="D117" s="16">
        <v>2428157</v>
      </c>
      <c r="E117" s="19">
        <f t="shared" si="5"/>
        <v>2.5613487080479486E-3</v>
      </c>
    </row>
    <row r="118" spans="2:5" ht="17.100000000000001" customHeight="1" x14ac:dyDescent="0.25">
      <c r="B118" s="22" t="s">
        <v>169</v>
      </c>
      <c r="C118" s="5" t="s">
        <v>170</v>
      </c>
      <c r="D118" s="16">
        <v>10432032</v>
      </c>
      <c r="E118" s="19">
        <f t="shared" si="5"/>
        <v>1.1004260303396716E-2</v>
      </c>
    </row>
    <row r="119" spans="2:5" ht="17.100000000000001" customHeight="1" x14ac:dyDescent="0.25">
      <c r="B119" s="22" t="s">
        <v>171</v>
      </c>
      <c r="C119" s="5" t="s">
        <v>172</v>
      </c>
      <c r="D119" s="16">
        <v>41267955</v>
      </c>
      <c r="E119" s="19">
        <f t="shared" si="5"/>
        <v>4.3531626341719622E-2</v>
      </c>
    </row>
    <row r="120" spans="2:5" ht="17.100000000000001" customHeight="1" x14ac:dyDescent="0.25">
      <c r="B120" s="22" t="s">
        <v>173</v>
      </c>
      <c r="C120" s="5" t="s">
        <v>174</v>
      </c>
      <c r="D120" s="16">
        <v>10720148</v>
      </c>
      <c r="E120" s="19">
        <f t="shared" si="5"/>
        <v>1.1308180331783654E-2</v>
      </c>
    </row>
    <row r="121" spans="2:5" ht="17.100000000000001" customHeight="1" x14ac:dyDescent="0.25">
      <c r="B121" s="22" t="s">
        <v>175</v>
      </c>
      <c r="C121" s="5" t="s">
        <v>176</v>
      </c>
      <c r="D121" s="16">
        <v>17407113</v>
      </c>
      <c r="E121" s="19">
        <f t="shared" si="5"/>
        <v>1.8361945456325374E-2</v>
      </c>
    </row>
    <row r="122" spans="2:5" ht="17.100000000000001" customHeight="1" x14ac:dyDescent="0.25">
      <c r="B122" s="22" t="s">
        <v>177</v>
      </c>
      <c r="C122" s="5" t="s">
        <v>178</v>
      </c>
      <c r="D122" s="16">
        <v>11841573</v>
      </c>
      <c r="E122" s="19">
        <f t="shared" si="5"/>
        <v>1.2491118862909389E-2</v>
      </c>
    </row>
    <row r="123" spans="2:5" ht="17.100000000000001" customHeight="1" x14ac:dyDescent="0.25">
      <c r="B123" s="22" t="s">
        <v>179</v>
      </c>
      <c r="C123" s="5" t="s">
        <v>180</v>
      </c>
      <c r="D123" s="16">
        <v>10982484</v>
      </c>
      <c r="E123" s="19">
        <f t="shared" si="5"/>
        <v>1.158490624970184E-2</v>
      </c>
    </row>
    <row r="124" spans="2:5" ht="17.100000000000001" customHeight="1" x14ac:dyDescent="0.25">
      <c r="B124" s="22" t="s">
        <v>181</v>
      </c>
      <c r="C124" s="5" t="s">
        <v>182</v>
      </c>
      <c r="D124" s="16">
        <v>1144666</v>
      </c>
      <c r="E124" s="19">
        <f t="shared" si="5"/>
        <v>1.2074543698148074E-3</v>
      </c>
    </row>
    <row r="125" spans="2:5" ht="17.100000000000001" customHeight="1" x14ac:dyDescent="0.25">
      <c r="B125" s="22" t="s">
        <v>183</v>
      </c>
      <c r="C125" s="5" t="s">
        <v>184</v>
      </c>
      <c r="D125" s="16">
        <v>50849649</v>
      </c>
      <c r="E125" s="19">
        <f t="shared" si="5"/>
        <v>5.3638905050555491E-2</v>
      </c>
    </row>
    <row r="126" spans="2:5" ht="17.100000000000001" customHeight="1" x14ac:dyDescent="0.25">
      <c r="B126" s="22" t="s">
        <v>185</v>
      </c>
      <c r="C126" s="5" t="s">
        <v>186</v>
      </c>
      <c r="D126" s="16">
        <v>10080170</v>
      </c>
      <c r="E126" s="19">
        <f t="shared" si="5"/>
        <v>1.0633097615353412E-2</v>
      </c>
    </row>
    <row r="127" spans="2:5" ht="17.100000000000001" customHeight="1" x14ac:dyDescent="0.25">
      <c r="B127" s="22" t="s">
        <v>187</v>
      </c>
      <c r="C127" s="5" t="s">
        <v>188</v>
      </c>
      <c r="D127" s="16">
        <v>5837721</v>
      </c>
      <c r="E127" s="19">
        <f t="shared" si="5"/>
        <v>6.1579375391683407E-3</v>
      </c>
    </row>
    <row r="128" spans="2:5" ht="21.95" customHeight="1" x14ac:dyDescent="0.25">
      <c r="B128" s="22" t="s">
        <v>189</v>
      </c>
      <c r="C128" s="5" t="s">
        <v>190</v>
      </c>
      <c r="D128" s="16">
        <v>2842054</v>
      </c>
      <c r="E128" s="19">
        <f t="shared" si="5"/>
        <v>2.9979492022560754E-3</v>
      </c>
    </row>
    <row r="129" spans="2:5" ht="17.100000000000001" customHeight="1" x14ac:dyDescent="0.25">
      <c r="B129" s="22" t="s">
        <v>191</v>
      </c>
      <c r="C129" s="5" t="s">
        <v>192</v>
      </c>
      <c r="D129" s="16">
        <v>515986</v>
      </c>
      <c r="E129" s="19">
        <f t="shared" si="5"/>
        <v>5.4428938263498977E-4</v>
      </c>
    </row>
    <row r="130" spans="2:5" ht="17.100000000000001" customHeight="1" x14ac:dyDescent="0.25">
      <c r="B130" s="22" t="s">
        <v>193</v>
      </c>
      <c r="C130" s="5" t="s">
        <v>194</v>
      </c>
      <c r="D130" s="16">
        <v>591646</v>
      </c>
      <c r="E130" s="19">
        <f t="shared" si="5"/>
        <v>6.2409956099285864E-4</v>
      </c>
    </row>
    <row r="131" spans="2:5" ht="21.95" customHeight="1" x14ac:dyDescent="0.25">
      <c r="B131" s="22" t="s">
        <v>195</v>
      </c>
      <c r="C131" s="5" t="s">
        <v>196</v>
      </c>
      <c r="D131" s="16">
        <v>11649</v>
      </c>
      <c r="E131" s="19">
        <f t="shared" si="5"/>
        <v>1.2287982655178622E-5</v>
      </c>
    </row>
    <row r="132" spans="2:5" ht="17.100000000000001" customHeight="1" x14ac:dyDescent="0.25">
      <c r="B132" s="22" t="s">
        <v>197</v>
      </c>
      <c r="C132" s="5" t="s">
        <v>198</v>
      </c>
      <c r="D132" s="16">
        <v>224088</v>
      </c>
      <c r="E132" s="19">
        <f t="shared" si="5"/>
        <v>2.3637990018316309E-4</v>
      </c>
    </row>
    <row r="133" spans="2:5" ht="17.100000000000001" customHeight="1" thickBot="1" x14ac:dyDescent="0.3">
      <c r="B133" s="22" t="s">
        <v>199</v>
      </c>
      <c r="C133" s="5" t="s">
        <v>200</v>
      </c>
      <c r="D133" s="16">
        <v>425880</v>
      </c>
      <c r="E133" s="19">
        <f t="shared" si="5"/>
        <v>4.4924079776697325E-4</v>
      </c>
    </row>
    <row r="134" spans="2:5" ht="17.100000000000001" customHeight="1" thickBot="1" x14ac:dyDescent="0.3">
      <c r="B134" s="28" t="s">
        <v>2</v>
      </c>
      <c r="C134" s="29"/>
      <c r="D134" s="17">
        <f>D10+D22+D41+D73+D88+D103</f>
        <v>947999385</v>
      </c>
      <c r="E134" s="20">
        <v>1</v>
      </c>
    </row>
    <row r="135" spans="2:5" ht="17.100000000000001" customHeight="1" x14ac:dyDescent="0.25">
      <c r="B135" s="2"/>
      <c r="C135" s="2"/>
      <c r="D135" s="9"/>
    </row>
    <row r="136" spans="2:5" ht="17.100000000000001" customHeight="1" x14ac:dyDescent="0.25">
      <c r="B136" s="7"/>
    </row>
    <row r="137" spans="2:5" ht="17.100000000000001" customHeight="1" x14ac:dyDescent="0.25"/>
    <row r="138" spans="2:5" ht="17.100000000000001" customHeight="1" x14ac:dyDescent="0.25"/>
    <row r="139" spans="2:5" ht="17.100000000000001" customHeight="1" x14ac:dyDescent="0.25">
      <c r="D139" s="14"/>
    </row>
    <row r="140" spans="2:5" ht="17.100000000000001" customHeight="1" x14ac:dyDescent="0.25"/>
    <row r="141" spans="2:5" ht="17.100000000000001" customHeight="1" x14ac:dyDescent="0.25"/>
    <row r="142" spans="2:5" ht="17.100000000000001" customHeight="1" x14ac:dyDescent="0.25"/>
    <row r="143" spans="2:5" ht="17.100000000000001" customHeight="1" x14ac:dyDescent="0.25"/>
    <row r="144" spans="2:5" ht="17.100000000000001" customHeight="1" x14ac:dyDescent="0.25"/>
    <row r="145" spans="9:9" ht="17.100000000000001" customHeight="1" x14ac:dyDescent="0.25"/>
    <row r="146" spans="9:9" ht="17.100000000000001" customHeight="1" x14ac:dyDescent="0.25"/>
    <row r="147" spans="9:9" ht="17.100000000000001" customHeight="1" x14ac:dyDescent="0.25"/>
    <row r="148" spans="9:9" x14ac:dyDescent="0.25">
      <c r="I148" s="27"/>
    </row>
  </sheetData>
  <mergeCells count="3">
    <mergeCell ref="B134:C134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0274B1D-DE04-403E-AE9B-913FD126AB6D}">
  <ds:schemaRefs>
    <ds:schemaRef ds:uri="http://schemas.microsoft.com/office/2006/metadata/properties"/>
    <ds:schemaRef ds:uri="http://schemas.microsoft.com/office/infopath/2007/PartnerControls"/>
    <ds:schemaRef ds:uri="518f0e3b-2d0d-4cc1-8f84-fd83e3e1d86f"/>
    <ds:schemaRef ds:uri="7bd33aee-67a4-431d-ace2-af54a0e24dbc"/>
  </ds:schemaRefs>
</ds:datastoreItem>
</file>

<file path=customXml/itemProps2.xml><?xml version="1.0" encoding="utf-8"?>
<ds:datastoreItem xmlns:ds="http://schemas.openxmlformats.org/officeDocument/2006/customXml" ds:itemID="{65AD26AF-3E1C-4AD3-A397-CCEB3B91CD2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1C6106-3748-43BA-86D5-BA9FAD4E79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d33aee-67a4-431d-ace2-af54a0e24dbc"/>
    <ds:schemaRef ds:uri="518f0e3b-2d0d-4cc1-8f84-fd83e3e1d8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Maxwell Erick de Souza Moreira</cp:lastModifiedBy>
  <cp:lastPrinted>2022-03-15T16:33:09Z</cp:lastPrinted>
  <dcterms:created xsi:type="dcterms:W3CDTF">2017-05-25T17:18:17Z</dcterms:created>
  <dcterms:modified xsi:type="dcterms:W3CDTF">2025-10-16T13:48:30Z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