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GCCRI Compliance\Portal de Transparência\Ano_2025\4º Trimestre_2025\Gestão-Planejamento\"/>
    </mc:Choice>
  </mc:AlternateContent>
  <xr:revisionPtr revIDLastSave="0" documentId="8_{1567AF29-2C7A-473F-9698-30F93A7A7DB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espesas" sheetId="1" r:id="rId1"/>
  </sheets>
  <externalReferences>
    <externalReference r:id="rId2"/>
  </externalReferences>
  <definedNames>
    <definedName name="_xlnm._FilterDatabase" localSheetId="0" hidden="1">Despesas!$B$9:$E$133</definedName>
    <definedName name="_xlnm.Print_Area" localSheetId="0">Despesas!$B$2:$D$133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96" i="1" l="1"/>
  <c r="D49" i="1"/>
  <c r="D14" i="1"/>
  <c r="D132" i="1"/>
  <c r="D131" i="1"/>
  <c r="D130" i="1"/>
  <c r="D129" i="1"/>
  <c r="D128" i="1"/>
  <c r="D127" i="1"/>
  <c r="D126" i="1"/>
  <c r="D125" i="1"/>
  <c r="D124" i="1"/>
  <c r="D123" i="1"/>
  <c r="D122" i="1"/>
  <c r="D121" i="1"/>
  <c r="D120" i="1"/>
  <c r="D119" i="1"/>
  <c r="D118" i="1"/>
  <c r="D117" i="1"/>
  <c r="D116" i="1"/>
  <c r="D115" i="1"/>
  <c r="D114" i="1"/>
  <c r="D113" i="1"/>
  <c r="D112" i="1"/>
  <c r="D111" i="1"/>
  <c r="D110" i="1"/>
  <c r="D109" i="1"/>
  <c r="D108" i="1"/>
  <c r="D107" i="1"/>
  <c r="D106" i="1"/>
  <c r="D105" i="1"/>
  <c r="D104" i="1"/>
  <c r="D103" i="1"/>
  <c r="D101" i="1"/>
  <c r="D100" i="1"/>
  <c r="D99" i="1"/>
  <c r="D98" i="1"/>
  <c r="D97" i="1"/>
  <c r="D95" i="1"/>
  <c r="D94" i="1"/>
  <c r="D93" i="1"/>
  <c r="D92" i="1"/>
  <c r="D91" i="1"/>
  <c r="D90" i="1"/>
  <c r="D89" i="1"/>
  <c r="D88" i="1"/>
  <c r="D86" i="1"/>
  <c r="D85" i="1"/>
  <c r="D84" i="1"/>
  <c r="D83" i="1"/>
  <c r="D82" i="1"/>
  <c r="D81" i="1"/>
  <c r="D80" i="1"/>
  <c r="D79" i="1"/>
  <c r="D78" i="1"/>
  <c r="D77" i="1"/>
  <c r="D76" i="1"/>
  <c r="D75" i="1"/>
  <c r="D74" i="1"/>
  <c r="D73" i="1"/>
  <c r="D71" i="1"/>
  <c r="D70" i="1"/>
  <c r="D69" i="1"/>
  <c r="D68" i="1"/>
  <c r="D67" i="1"/>
  <c r="D66" i="1"/>
  <c r="D65" i="1"/>
  <c r="D64" i="1"/>
  <c r="D63" i="1"/>
  <c r="D62" i="1"/>
  <c r="D61" i="1"/>
  <c r="D60" i="1"/>
  <c r="D59" i="1"/>
  <c r="D58" i="1"/>
  <c r="D57" i="1"/>
  <c r="D56" i="1"/>
  <c r="D55" i="1"/>
  <c r="D54" i="1"/>
  <c r="D52" i="1"/>
  <c r="D50" i="1"/>
  <c r="D48" i="1"/>
  <c r="D47" i="1"/>
  <c r="D46" i="1"/>
  <c r="D45" i="1"/>
  <c r="D44" i="1"/>
  <c r="D43" i="1"/>
  <c r="D42" i="1"/>
  <c r="D41" i="1"/>
  <c r="D40" i="1"/>
  <c r="D38" i="1"/>
  <c r="D37" i="1"/>
  <c r="D36" i="1"/>
  <c r="D35" i="1"/>
  <c r="D34" i="1"/>
  <c r="D33" i="1"/>
  <c r="D32" i="1"/>
  <c r="D31" i="1"/>
  <c r="D28" i="1"/>
  <c r="D27" i="1"/>
  <c r="D26" i="1"/>
  <c r="D25" i="1"/>
  <c r="D24" i="1"/>
  <c r="D23" i="1"/>
  <c r="D21" i="1"/>
  <c r="D20" i="1"/>
  <c r="D19" i="1"/>
  <c r="D18" i="1"/>
  <c r="D17" i="1"/>
  <c r="D15" i="1"/>
  <c r="D13" i="1"/>
  <c r="D12" i="1"/>
  <c r="D11" i="1"/>
  <c r="D22" i="1" l="1"/>
  <c r="D10" i="1"/>
  <c r="D87" i="1"/>
  <c r="D102" i="1"/>
  <c r="D72" i="1"/>
  <c r="D39" i="1"/>
  <c r="D133" i="1" l="1"/>
  <c r="E104" i="1" s="1"/>
  <c r="E128" i="1"/>
  <c r="E105" i="1"/>
  <c r="E129" i="1"/>
  <c r="E106" i="1"/>
  <c r="E130" i="1"/>
  <c r="E107" i="1"/>
  <c r="E131" i="1"/>
  <c r="E108" i="1"/>
  <c r="E132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4" i="1"/>
  <c r="E125" i="1"/>
  <c r="E126" i="1"/>
  <c r="E89" i="1"/>
  <c r="E93" i="1"/>
  <c r="E90" i="1"/>
  <c r="E101" i="1"/>
  <c r="E91" i="1"/>
  <c r="E92" i="1"/>
  <c r="E98" i="1"/>
  <c r="E99" i="1"/>
  <c r="E94" i="1"/>
  <c r="E97" i="1"/>
  <c r="E100" i="1"/>
  <c r="E95" i="1"/>
  <c r="E85" i="1"/>
  <c r="E86" i="1"/>
  <c r="E74" i="1"/>
  <c r="E83" i="1"/>
  <c r="E84" i="1"/>
  <c r="E75" i="1"/>
  <c r="E76" i="1"/>
  <c r="E77" i="1"/>
  <c r="E78" i="1"/>
  <c r="E79" i="1"/>
  <c r="E80" i="1"/>
  <c r="E81" i="1"/>
  <c r="E82" i="1"/>
  <c r="E41" i="1"/>
  <c r="E66" i="1"/>
  <c r="E43" i="1"/>
  <c r="E68" i="1"/>
  <c r="E45" i="1"/>
  <c r="E70" i="1"/>
  <c r="E54" i="1"/>
  <c r="E56" i="1"/>
  <c r="E64" i="1"/>
  <c r="E40" i="1"/>
  <c r="E65" i="1"/>
  <c r="E42" i="1"/>
  <c r="E67" i="1"/>
  <c r="E44" i="1"/>
  <c r="E69" i="1"/>
  <c r="E53" i="1"/>
  <c r="E55" i="1"/>
  <c r="E57" i="1"/>
  <c r="E47" i="1"/>
  <c r="E48" i="1"/>
  <c r="E50" i="1"/>
  <c r="E51" i="1"/>
  <c r="E52" i="1"/>
  <c r="E58" i="1"/>
  <c r="E59" i="1"/>
  <c r="E60" i="1"/>
  <c r="E61" i="1"/>
  <c r="E62" i="1"/>
  <c r="E63" i="1"/>
  <c r="E46" i="1"/>
  <c r="E71" i="1"/>
  <c r="E36" i="1"/>
  <c r="E37" i="1"/>
  <c r="E31" i="1"/>
  <c r="E24" i="1"/>
  <c r="E27" i="1"/>
  <c r="E28" i="1"/>
  <c r="E29" i="1"/>
  <c r="E30" i="1"/>
  <c r="E32" i="1"/>
  <c r="E26" i="1"/>
  <c r="E33" i="1"/>
  <c r="E35" i="1"/>
  <c r="E25" i="1"/>
  <c r="E34" i="1"/>
  <c r="E38" i="1"/>
  <c r="E12" i="1"/>
  <c r="E20" i="1"/>
  <c r="E13" i="1"/>
  <c r="E18" i="1"/>
  <c r="E21" i="1"/>
  <c r="E15" i="1"/>
  <c r="E16" i="1"/>
  <c r="E19" i="1"/>
  <c r="E17" i="1"/>
  <c r="E88" i="1"/>
  <c r="E23" i="1"/>
  <c r="E73" i="1"/>
  <c r="E11" i="1"/>
  <c r="E103" i="1"/>
  <c r="E123" i="1" l="1"/>
  <c r="E127" i="1"/>
  <c r="E14" i="1"/>
  <c r="E49" i="1"/>
  <c r="E96" i="1"/>
  <c r="E10" i="1"/>
  <c r="E22" i="1"/>
  <c r="E39" i="1"/>
  <c r="E102" i="1"/>
  <c r="E133" i="1" s="1"/>
  <c r="E87" i="1"/>
  <c r="E72" i="1"/>
</calcChain>
</file>

<file path=xl/sharedStrings.xml><?xml version="1.0" encoding="utf-8"?>
<sst xmlns="http://schemas.openxmlformats.org/spreadsheetml/2006/main" count="254" uniqueCount="208">
  <si>
    <t>Código</t>
  </si>
  <si>
    <t>Especificação</t>
  </si>
  <si>
    <t xml:space="preserve">TOTAL </t>
  </si>
  <si>
    <t xml:space="preserve">Prevista em R$ </t>
  </si>
  <si>
    <t>Peso</t>
  </si>
  <si>
    <t>Despesas por finalidade/Programa de Trabalho</t>
  </si>
  <si>
    <t>01</t>
  </si>
  <si>
    <t>Educação</t>
  </si>
  <si>
    <t>02</t>
  </si>
  <si>
    <t>Saúde</t>
  </si>
  <si>
    <t>03</t>
  </si>
  <si>
    <t>Cultura</t>
  </si>
  <si>
    <t>04</t>
  </si>
  <si>
    <t>Lazer</t>
  </si>
  <si>
    <t>05</t>
  </si>
  <si>
    <t>Assistência</t>
  </si>
  <si>
    <t>06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</si>
  <si>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ADMINISTRAÇÃO REGIONAL MINAS GERAIS</t>
    </r>
  </si>
  <si>
    <t>01.01.01.01</t>
  </si>
  <si>
    <t>Creche</t>
  </si>
  <si>
    <t>01.01.01.02</t>
  </si>
  <si>
    <t>Pré-escola</t>
  </si>
  <si>
    <t>01.01.02.01</t>
  </si>
  <si>
    <t>Anos iniciais</t>
  </si>
  <si>
    <t>01.01.03.01</t>
  </si>
  <si>
    <t>Séries/Etapas</t>
  </si>
  <si>
    <t>01.01.04.04</t>
  </si>
  <si>
    <t>Alfabetização</t>
  </si>
  <si>
    <t>01.01.05.01</t>
  </si>
  <si>
    <t>Ações formativas</t>
  </si>
  <si>
    <t>01.01.05.02</t>
  </si>
  <si>
    <t>Ações mediadas</t>
  </si>
  <si>
    <t>01.01.05.04</t>
  </si>
  <si>
    <t>Eventos</t>
  </si>
  <si>
    <t>01.01.05.05</t>
  </si>
  <si>
    <t>Exposição</t>
  </si>
  <si>
    <t>01.01.06.01</t>
  </si>
  <si>
    <t>Apoio à prog. finalística - Educação</t>
  </si>
  <si>
    <t>01.02.07.02</t>
  </si>
  <si>
    <t>Sessão diagnóstica/clínica</t>
  </si>
  <si>
    <t>01.02.07.03</t>
  </si>
  <si>
    <t>Consulta</t>
  </si>
  <si>
    <t>01.02.07.07</t>
  </si>
  <si>
    <t>01.02.08.02</t>
  </si>
  <si>
    <t>01.02.08.03</t>
  </si>
  <si>
    <t>01.02.08.04</t>
  </si>
  <si>
    <t>Procedimentos clínicos</t>
  </si>
  <si>
    <t>01.02.08.05</t>
  </si>
  <si>
    <t>Procedimentos complementares</t>
  </si>
  <si>
    <t>01.02.08.06</t>
  </si>
  <si>
    <t>Procedimentos diagnósticos por imagem</t>
  </si>
  <si>
    <t>01.02.09.02</t>
  </si>
  <si>
    <t>01.02.09.03</t>
  </si>
  <si>
    <t>Cuidados em saúde</t>
  </si>
  <si>
    <t>01.02.09.04</t>
  </si>
  <si>
    <t>Exames</t>
  </si>
  <si>
    <t>01.02.09.05</t>
  </si>
  <si>
    <t>Práticas coletivas</t>
  </si>
  <si>
    <t>01.02.10.03</t>
  </si>
  <si>
    <t>01.02.10.04</t>
  </si>
  <si>
    <t>01.02.10.06</t>
  </si>
  <si>
    <t>01.02.11.01</t>
  </si>
  <si>
    <t>Apoio à prog. finalística - Saúde</t>
  </si>
  <si>
    <t>01.03.12.02</t>
  </si>
  <si>
    <t>Intercâmbio</t>
  </si>
  <si>
    <t>01.03.12.03</t>
  </si>
  <si>
    <t>01.03.12.04</t>
  </si>
  <si>
    <t>01.03.12.05</t>
  </si>
  <si>
    <t>Apresentações</t>
  </si>
  <si>
    <t>01.03.13.01</t>
  </si>
  <si>
    <t>Incentivo artístico e cultural</t>
  </si>
  <si>
    <t>01.03.13.03</t>
  </si>
  <si>
    <t>01.03.13.04</t>
  </si>
  <si>
    <t>01.03.13.05</t>
  </si>
  <si>
    <t>01.03.13.07</t>
  </si>
  <si>
    <t>01.03.14.03</t>
  </si>
  <si>
    <t>01.03.14.04</t>
  </si>
  <si>
    <t>01.03.14.05</t>
  </si>
  <si>
    <t>01.03.14.06</t>
  </si>
  <si>
    <t>01.03.15.01</t>
  </si>
  <si>
    <t>01.03.15.03</t>
  </si>
  <si>
    <t>Exibição</t>
  </si>
  <si>
    <t>01.03.15.04</t>
  </si>
  <si>
    <t>01.03.15.05</t>
  </si>
  <si>
    <t>01.03.16.03</t>
  </si>
  <si>
    <t>01.03.16.04</t>
  </si>
  <si>
    <t>01.03.16.05</t>
  </si>
  <si>
    <t>01.03.17.01</t>
  </si>
  <si>
    <t>Acesso a recursos informacionais </t>
  </si>
  <si>
    <t>01.03.17.02</t>
  </si>
  <si>
    <t>01.03.18.03</t>
  </si>
  <si>
    <t>Educação patrimonial</t>
  </si>
  <si>
    <t>01.03.18.04</t>
  </si>
  <si>
    <t>01.03.18.05</t>
  </si>
  <si>
    <t>01.03.18.06</t>
  </si>
  <si>
    <t>01.03.18.08</t>
  </si>
  <si>
    <t>01.03.19.03</t>
  </si>
  <si>
    <t>01.03.19.04</t>
  </si>
  <si>
    <t>01.03.19.06</t>
  </si>
  <si>
    <t>01.03.20.01</t>
  </si>
  <si>
    <t>Apoio à prog. finalística - Cultura</t>
  </si>
  <si>
    <t>01.04.21.01</t>
  </si>
  <si>
    <t>Exercício físicos sistematicos</t>
  </si>
  <si>
    <t>01.04.21.02</t>
  </si>
  <si>
    <t>Formação esportiva</t>
  </si>
  <si>
    <t>01.04.21.03</t>
  </si>
  <si>
    <t xml:space="preserve">Competições físico-esportivas </t>
  </si>
  <si>
    <t>01.04.21.06</t>
  </si>
  <si>
    <t>01.04.21.07</t>
  </si>
  <si>
    <t>01.04.22.01</t>
  </si>
  <si>
    <t>Colônias recreativas</t>
  </si>
  <si>
    <t>01.04.22.02</t>
  </si>
  <si>
    <t>Parque aquático</t>
  </si>
  <si>
    <t>01.04.22.03</t>
  </si>
  <si>
    <t>Festa e festividades</t>
  </si>
  <si>
    <t>01.04.22.04</t>
  </si>
  <si>
    <t>Multipráticas recreativas</t>
  </si>
  <si>
    <t>01.04.23.01</t>
  </si>
  <si>
    <t>Hospedagem</t>
  </si>
  <si>
    <t>01.04.23.02</t>
  </si>
  <si>
    <t>Passeios</t>
  </si>
  <si>
    <t>01.04.23.03</t>
  </si>
  <si>
    <t>Viagens</t>
  </si>
  <si>
    <t>01.04.24.01</t>
  </si>
  <si>
    <t>Apoio à prog. finalística - Lazer</t>
  </si>
  <si>
    <t>01.05.25.01</t>
  </si>
  <si>
    <t>01.05.25.02</t>
  </si>
  <si>
    <t>01.05.25.04</t>
  </si>
  <si>
    <t>01.05.27.01</t>
  </si>
  <si>
    <t>Distribuição de doações</t>
  </si>
  <si>
    <t>01.05.27.02</t>
  </si>
  <si>
    <t>01.05.27.03</t>
  </si>
  <si>
    <t>01.05.27.04</t>
  </si>
  <si>
    <t>01.05.27.05</t>
  </si>
  <si>
    <t>01.05.28.02</t>
  </si>
  <si>
    <t>01.05.28.03</t>
  </si>
  <si>
    <t>01.05.28.04</t>
  </si>
  <si>
    <t>01.05.28.05</t>
  </si>
  <si>
    <t>01.05.29.01</t>
  </si>
  <si>
    <t>Apoio à prog. finalística - Assistência</t>
  </si>
  <si>
    <t>01.06.30.01</t>
  </si>
  <si>
    <t>Gestão de programas sociais</t>
  </si>
  <si>
    <t>01.06.30.02</t>
  </si>
  <si>
    <t>Gestão e man. de Unidades Operacionais</t>
  </si>
  <si>
    <t>01.06.31.01</t>
  </si>
  <si>
    <t>Credenciamento e acesso ao Sesc</t>
  </si>
  <si>
    <t>01.06.32.02</t>
  </si>
  <si>
    <t>Conteúdo multimídia</t>
  </si>
  <si>
    <t>02.07.33.01</t>
  </si>
  <si>
    <t>Presidência e Conselho Deliberativo</t>
  </si>
  <si>
    <t>02.07.33.02</t>
  </si>
  <si>
    <t>Direção-Geral ou Regional</t>
  </si>
  <si>
    <t>02.08.34.01</t>
  </si>
  <si>
    <t>Atividades e serviços administrativos</t>
  </si>
  <si>
    <t>02.08.34.02</t>
  </si>
  <si>
    <t>Serviços jurídicos</t>
  </si>
  <si>
    <t>02.08.34.03</t>
  </si>
  <si>
    <t>Gestão de Recursos Humanos</t>
  </si>
  <si>
    <t>02.08.34.04</t>
  </si>
  <si>
    <t>Gestão comp., contr., logíst. e patrim.</t>
  </si>
  <si>
    <t>02.08.34.05</t>
  </si>
  <si>
    <t>Tributos administrativos</t>
  </si>
  <si>
    <t>02.09.35.01</t>
  </si>
  <si>
    <t>Manutenção e conser. em imóv. Próprios</t>
  </si>
  <si>
    <t>02.09.36.01</t>
  </si>
  <si>
    <t>Aquisição e manut. de veículos próprios</t>
  </si>
  <si>
    <t>02.09.36.02</t>
  </si>
  <si>
    <t>Locação e manut. de veículos terceiros</t>
  </si>
  <si>
    <t>02.10.37.01</t>
  </si>
  <si>
    <t>Aquis e obras em imóv p/ sede adm A meio</t>
  </si>
  <si>
    <t>03.11.38.01</t>
  </si>
  <si>
    <t>TI - Gerenciamento e equi. técn.  A meio</t>
  </si>
  <si>
    <t>04.12.39.01</t>
  </si>
  <si>
    <t>Planej., contr., cont., finan. e orçam.</t>
  </si>
  <si>
    <t>04.13.40.01</t>
  </si>
  <si>
    <t>Contrib. à CNC e Federações do Comércio</t>
  </si>
  <si>
    <t>04.13.40.02</t>
  </si>
  <si>
    <t>Comissão ao órgão arrecadador</t>
  </si>
  <si>
    <t>05.14.41.01</t>
  </si>
  <si>
    <t>Capacitação e desen. de empregados-meio</t>
  </si>
  <si>
    <t>05.14.41.02</t>
  </si>
  <si>
    <t>Capacitação e desen. de empregados-fim</t>
  </si>
  <si>
    <t>06.15.42.01</t>
  </si>
  <si>
    <t>Comum. instit., divulgação e marketing</t>
  </si>
  <si>
    <t>06.15.42.02</t>
  </si>
  <si>
    <t>Divulgação da programação do Sesc</t>
  </si>
  <si>
    <t>06.15.43.01</t>
  </si>
  <si>
    <t>Relacionamento com públicos de interesse</t>
  </si>
  <si>
    <t>07.16.44.01</t>
  </si>
  <si>
    <t>Contr. interno, gest. de riscos e compl.</t>
  </si>
  <si>
    <t>07.16.45.01</t>
  </si>
  <si>
    <t>Ouvidoria</t>
  </si>
  <si>
    <t>08.17.46.01</t>
  </si>
  <si>
    <t>Gestão em sustentabilidade</t>
  </si>
  <si>
    <t>08.17.46.04</t>
  </si>
  <si>
    <t>Gestão dos resíduos sólidos - Área meio</t>
  </si>
  <si>
    <t>08.17.46.05</t>
  </si>
  <si>
    <t>Gestão dos resíduos sólidos - Área fim</t>
  </si>
  <si>
    <t>08.17.46.06</t>
  </si>
  <si>
    <t>Conservação de áreas naturais protegidas</t>
  </si>
  <si>
    <t>Ativ. Transversais aos Prog. Sociais</t>
  </si>
  <si>
    <t>ORÇAMENTO PROGRAMA</t>
  </si>
  <si>
    <t>01.01.02.02</t>
  </si>
  <si>
    <t>01.03.14.01</t>
  </si>
  <si>
    <t>01.04.23.05</t>
  </si>
  <si>
    <t>01.05.28.01</t>
  </si>
  <si>
    <t>Anos finais</t>
  </si>
  <si>
    <t>Consulta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</si>
</sst>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9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32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6" fillId="2" borderId="5" xfId="0" quotePrefix="1" applyFont="1" applyFill="1" applyBorder="1" applyAlignment="1">
      <alignment horizontal="center" vertical="center" wrapText="1"/>
    </xf>
    <xf numFmtId="0" fontId="10" fillId="2" borderId="5" xfId="0" quotePrefix="1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vertical="center" wrapText="1"/>
    </xf>
    <xf numFmtId="164" fontId="5" fillId="2" borderId="5" xfId="2" applyNumberFormat="1" applyFont="1" applyFill="1" applyBorder="1" applyAlignment="1">
      <alignment horizontal="right" vertical="center" wrapText="1"/>
    </xf>
    <xf numFmtId="10" fontId="5" fillId="2" borderId="5" xfId="3" applyNumberFormat="1" applyFont="1" applyFill="1" applyBorder="1" applyAlignment="1">
      <alignment horizontal="right" vertical="center" wrapText="1"/>
    </xf>
    <xf numFmtId="2" fontId="0" fillId="2" borderId="0" xfId="0" applyNumberFormat="1" applyFill="1"/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jadermarques\Downloads\Base%20de%20dados%20-%20Despesas%20(3).xlsx" TargetMode="External"/><Relationship Id="rId1" Type="http://schemas.openxmlformats.org/officeDocument/2006/relationships/externalLinkPath" Target="file:///C:\Users\jadermarques\Downloads\Base%20de%20dados%20-%20Despesas%20(3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xport"/>
    </sheetNames>
    <sheetDataSet>
      <sheetData sheetId="0">
        <row r="1">
          <cell r="A1" t="str">
            <v>COD_PCCR</v>
          </cell>
          <cell r="B1" t="str">
            <v>Valor_Orçamento_2026</v>
          </cell>
        </row>
        <row r="2">
          <cell r="A2" t="str">
            <v>01.01.01.01</v>
          </cell>
          <cell r="B2">
            <v>6908565</v>
          </cell>
        </row>
        <row r="3">
          <cell r="A3" t="str">
            <v>01.01.01.02</v>
          </cell>
          <cell r="B3">
            <v>3677342</v>
          </cell>
        </row>
        <row r="4">
          <cell r="A4" t="str">
            <v>01.01.02.01</v>
          </cell>
          <cell r="B4">
            <v>19674046</v>
          </cell>
        </row>
        <row r="5">
          <cell r="A5" t="str">
            <v>01.01.02.02</v>
          </cell>
          <cell r="B5">
            <v>3610857</v>
          </cell>
        </row>
        <row r="6">
          <cell r="A6" t="str">
            <v>01.01.03.01</v>
          </cell>
          <cell r="B6">
            <v>5493555</v>
          </cell>
        </row>
        <row r="7">
          <cell r="A7" t="str">
            <v>01.01.05.01</v>
          </cell>
          <cell r="B7">
            <v>31745292</v>
          </cell>
        </row>
        <row r="8">
          <cell r="A8" t="str">
            <v>01.01.05.02</v>
          </cell>
          <cell r="B8">
            <v>265000</v>
          </cell>
        </row>
        <row r="9">
          <cell r="A9" t="str">
            <v>01.01.05.04</v>
          </cell>
          <cell r="B9">
            <v>2681619</v>
          </cell>
        </row>
        <row r="10">
          <cell r="A10" t="str">
            <v>01.01.05.05</v>
          </cell>
          <cell r="B10">
            <v>1395000</v>
          </cell>
        </row>
        <row r="11">
          <cell r="A11" t="str">
            <v>01.01.06.01</v>
          </cell>
          <cell r="B11">
            <v>21894654</v>
          </cell>
        </row>
        <row r="12">
          <cell r="A12" t="str">
            <v>01.02.07.02</v>
          </cell>
          <cell r="B12">
            <v>35244</v>
          </cell>
        </row>
        <row r="13">
          <cell r="A13" t="str">
            <v>01.02.07.03</v>
          </cell>
          <cell r="B13">
            <v>777249</v>
          </cell>
        </row>
        <row r="14">
          <cell r="A14" t="str">
            <v>01.02.07.07</v>
          </cell>
          <cell r="B14">
            <v>68259</v>
          </cell>
        </row>
        <row r="15">
          <cell r="A15" t="str">
            <v>01.02.08.02</v>
          </cell>
          <cell r="B15">
            <v>2750293</v>
          </cell>
        </row>
        <row r="16">
          <cell r="A16" t="str">
            <v>01.02.08.03</v>
          </cell>
          <cell r="B16">
            <v>1190493</v>
          </cell>
        </row>
        <row r="17">
          <cell r="A17" t="str">
            <v>01.02.08.04</v>
          </cell>
          <cell r="B17">
            <v>4214396</v>
          </cell>
        </row>
        <row r="18">
          <cell r="A18" t="str">
            <v>01.02.09.02</v>
          </cell>
          <cell r="B18">
            <v>15992576</v>
          </cell>
        </row>
        <row r="19">
          <cell r="A19" t="str">
            <v>01.02.09.03</v>
          </cell>
          <cell r="B19">
            <v>22191355</v>
          </cell>
        </row>
        <row r="20">
          <cell r="A20" t="str">
            <v>01.02.09.04</v>
          </cell>
          <cell r="B20">
            <v>3599007</v>
          </cell>
        </row>
        <row r="21">
          <cell r="A21" t="str">
            <v>01.02.09.05</v>
          </cell>
          <cell r="B21">
            <v>1248460</v>
          </cell>
        </row>
        <row r="22">
          <cell r="A22" t="str">
            <v>01.02.10.03</v>
          </cell>
          <cell r="B22">
            <v>374714</v>
          </cell>
        </row>
        <row r="23">
          <cell r="A23" t="str">
            <v>01.02.10.04</v>
          </cell>
          <cell r="B23">
            <v>113895</v>
          </cell>
        </row>
        <row r="24">
          <cell r="A24" t="str">
            <v>01.02.10.06</v>
          </cell>
          <cell r="B24">
            <v>377348</v>
          </cell>
        </row>
        <row r="25">
          <cell r="A25" t="str">
            <v>01.02.11.01</v>
          </cell>
          <cell r="B25">
            <v>15279579</v>
          </cell>
        </row>
        <row r="26">
          <cell r="A26" t="str">
            <v>01.03.12.02</v>
          </cell>
          <cell r="B26">
            <v>71560</v>
          </cell>
        </row>
        <row r="27">
          <cell r="A27" t="str">
            <v>01.03.12.03</v>
          </cell>
          <cell r="B27">
            <v>3262167</v>
          </cell>
        </row>
        <row r="28">
          <cell r="A28" t="str">
            <v>01.03.12.04</v>
          </cell>
          <cell r="B28">
            <v>116960</v>
          </cell>
        </row>
        <row r="29">
          <cell r="A29" t="str">
            <v>01.03.12.05</v>
          </cell>
          <cell r="B29">
            <v>6409726</v>
          </cell>
        </row>
        <row r="30">
          <cell r="A30" t="str">
            <v>01.03.13.01</v>
          </cell>
          <cell r="B30">
            <v>62500</v>
          </cell>
        </row>
        <row r="31">
          <cell r="A31" t="str">
            <v>01.03.13.03</v>
          </cell>
          <cell r="B31">
            <v>518047</v>
          </cell>
        </row>
        <row r="32">
          <cell r="A32" t="str">
            <v>01.03.13.04</v>
          </cell>
          <cell r="B32">
            <v>171300</v>
          </cell>
        </row>
        <row r="33">
          <cell r="A33" t="str">
            <v>01.03.13.05</v>
          </cell>
          <cell r="B33">
            <v>192118</v>
          </cell>
        </row>
        <row r="34">
          <cell r="A34" t="str">
            <v>01.03.13.07</v>
          </cell>
          <cell r="B34">
            <v>476881</v>
          </cell>
        </row>
        <row r="35">
          <cell r="A35" t="str">
            <v>01.03.14.01</v>
          </cell>
          <cell r="B35">
            <v>221201</v>
          </cell>
        </row>
        <row r="36">
          <cell r="A36" t="str">
            <v>01.03.14.03</v>
          </cell>
          <cell r="B36">
            <v>4301434</v>
          </cell>
        </row>
        <row r="37">
          <cell r="A37" t="str">
            <v>01.03.14.05</v>
          </cell>
          <cell r="B37">
            <v>24635473</v>
          </cell>
        </row>
        <row r="38">
          <cell r="A38" t="str">
            <v>01.03.15.01</v>
          </cell>
          <cell r="B38">
            <v>126698</v>
          </cell>
        </row>
        <row r="39">
          <cell r="A39" t="str">
            <v>01.03.15.03</v>
          </cell>
          <cell r="B39">
            <v>1539691</v>
          </cell>
        </row>
        <row r="40">
          <cell r="A40" t="str">
            <v>01.03.15.04</v>
          </cell>
          <cell r="B40">
            <v>415503</v>
          </cell>
        </row>
        <row r="41">
          <cell r="A41" t="str">
            <v>01.03.15.05</v>
          </cell>
          <cell r="B41">
            <v>422984</v>
          </cell>
        </row>
        <row r="42">
          <cell r="A42" t="str">
            <v>01.03.16.03</v>
          </cell>
          <cell r="B42">
            <v>97285</v>
          </cell>
        </row>
        <row r="43">
          <cell r="A43" t="str">
            <v>01.03.16.04</v>
          </cell>
          <cell r="B43">
            <v>447550</v>
          </cell>
        </row>
        <row r="44">
          <cell r="A44" t="str">
            <v>01.03.16.05</v>
          </cell>
          <cell r="B44">
            <v>544687</v>
          </cell>
        </row>
        <row r="45">
          <cell r="A45" t="str">
            <v>01.03.17.01</v>
          </cell>
          <cell r="B45">
            <v>126620</v>
          </cell>
        </row>
        <row r="46">
          <cell r="A46" t="str">
            <v>01.03.17.02</v>
          </cell>
          <cell r="B46">
            <v>87590</v>
          </cell>
        </row>
        <row r="47">
          <cell r="A47" t="str">
            <v>01.03.18.03</v>
          </cell>
          <cell r="B47">
            <v>30000</v>
          </cell>
        </row>
        <row r="48">
          <cell r="A48" t="str">
            <v>01.03.18.04</v>
          </cell>
          <cell r="B48">
            <v>159604</v>
          </cell>
        </row>
        <row r="49">
          <cell r="A49" t="str">
            <v>01.03.18.05</v>
          </cell>
          <cell r="B49">
            <v>48900</v>
          </cell>
        </row>
        <row r="50">
          <cell r="A50" t="str">
            <v>01.03.18.06</v>
          </cell>
          <cell r="B50">
            <v>423500</v>
          </cell>
        </row>
        <row r="51">
          <cell r="A51" t="str">
            <v>01.03.18.08</v>
          </cell>
          <cell r="B51">
            <v>15000</v>
          </cell>
        </row>
        <row r="52">
          <cell r="A52" t="str">
            <v>01.03.19.03</v>
          </cell>
          <cell r="B52">
            <v>49709</v>
          </cell>
        </row>
        <row r="53">
          <cell r="A53" t="str">
            <v>01.03.19.04</v>
          </cell>
          <cell r="B53">
            <v>1429730</v>
          </cell>
        </row>
        <row r="54">
          <cell r="A54" t="str">
            <v>01.03.19.06</v>
          </cell>
          <cell r="B54">
            <v>464676</v>
          </cell>
        </row>
        <row r="55">
          <cell r="A55" t="str">
            <v>01.03.20.01</v>
          </cell>
          <cell r="B55">
            <v>9072605</v>
          </cell>
        </row>
        <row r="56">
          <cell r="A56" t="str">
            <v>01.04.21.01</v>
          </cell>
          <cell r="B56">
            <v>24884613</v>
          </cell>
        </row>
        <row r="57">
          <cell r="A57" t="str">
            <v>01.04.21.02</v>
          </cell>
          <cell r="B57">
            <v>7268733</v>
          </cell>
        </row>
        <row r="58">
          <cell r="A58" t="str">
            <v>01.04.21.03</v>
          </cell>
          <cell r="B58">
            <v>7024843</v>
          </cell>
        </row>
        <row r="59">
          <cell r="A59" t="str">
            <v>01.04.21.06</v>
          </cell>
          <cell r="B59">
            <v>129576</v>
          </cell>
        </row>
        <row r="60">
          <cell r="A60" t="str">
            <v>01.04.21.07</v>
          </cell>
          <cell r="B60">
            <v>603548</v>
          </cell>
        </row>
        <row r="61">
          <cell r="A61" t="str">
            <v>01.04.22.01</v>
          </cell>
          <cell r="B61">
            <v>2366796</v>
          </cell>
        </row>
        <row r="62">
          <cell r="A62" t="str">
            <v>01.04.22.02</v>
          </cell>
          <cell r="B62">
            <v>6152617</v>
          </cell>
        </row>
        <row r="63">
          <cell r="A63" t="str">
            <v>01.04.22.03</v>
          </cell>
          <cell r="B63">
            <v>2992856</v>
          </cell>
        </row>
        <row r="64">
          <cell r="A64" t="str">
            <v>01.04.22.04</v>
          </cell>
          <cell r="B64">
            <v>8537336</v>
          </cell>
        </row>
        <row r="65">
          <cell r="A65" t="str">
            <v>01.04.23.01</v>
          </cell>
          <cell r="B65">
            <v>30094802</v>
          </cell>
        </row>
        <row r="66">
          <cell r="A66" t="str">
            <v>01.04.23.02</v>
          </cell>
          <cell r="B66">
            <v>1358562</v>
          </cell>
        </row>
        <row r="67">
          <cell r="A67" t="str">
            <v>01.04.23.03</v>
          </cell>
          <cell r="B67">
            <v>15749044</v>
          </cell>
        </row>
        <row r="68">
          <cell r="A68" t="str">
            <v>01.04.23.04</v>
          </cell>
          <cell r="B68">
            <v>0</v>
          </cell>
        </row>
        <row r="69">
          <cell r="A69" t="str">
            <v>01.04.23.05</v>
          </cell>
          <cell r="B69">
            <v>98496</v>
          </cell>
        </row>
        <row r="70">
          <cell r="A70" t="str">
            <v>01.04.24.01</v>
          </cell>
          <cell r="B70">
            <v>16916752</v>
          </cell>
        </row>
        <row r="71">
          <cell r="A71" t="str">
            <v>01.05.25.01</v>
          </cell>
          <cell r="B71">
            <v>1175043</v>
          </cell>
        </row>
        <row r="72">
          <cell r="A72" t="str">
            <v>01.05.25.02</v>
          </cell>
          <cell r="B72">
            <v>207192</v>
          </cell>
        </row>
        <row r="73">
          <cell r="A73" t="str">
            <v>01.05.25.04</v>
          </cell>
          <cell r="B73">
            <v>1295848</v>
          </cell>
        </row>
        <row r="74">
          <cell r="A74" t="str">
            <v>01.05.27.01</v>
          </cell>
          <cell r="B74">
            <v>23559157</v>
          </cell>
        </row>
        <row r="75">
          <cell r="A75" t="str">
            <v>01.05.27.02</v>
          </cell>
          <cell r="B75">
            <v>2910754</v>
          </cell>
        </row>
        <row r="76">
          <cell r="A76" t="str">
            <v>01.05.27.03</v>
          </cell>
          <cell r="B76">
            <v>109975</v>
          </cell>
        </row>
        <row r="77">
          <cell r="A77" t="str">
            <v>01.05.27.04</v>
          </cell>
          <cell r="B77">
            <v>33372</v>
          </cell>
        </row>
        <row r="78">
          <cell r="A78" t="str">
            <v>01.05.27.05</v>
          </cell>
          <cell r="B78">
            <v>400909</v>
          </cell>
        </row>
        <row r="79">
          <cell r="A79" t="str">
            <v>01.05.28.01</v>
          </cell>
          <cell r="B79">
            <v>193249</v>
          </cell>
        </row>
        <row r="80">
          <cell r="A80" t="str">
            <v>01.05.28.02</v>
          </cell>
          <cell r="B80">
            <v>6517495</v>
          </cell>
        </row>
        <row r="81">
          <cell r="A81" t="str">
            <v>01.05.28.03</v>
          </cell>
          <cell r="B81">
            <v>3089786</v>
          </cell>
        </row>
        <row r="82">
          <cell r="A82" t="str">
            <v>01.05.28.04</v>
          </cell>
          <cell r="B82">
            <v>173028</v>
          </cell>
        </row>
        <row r="83">
          <cell r="A83" t="str">
            <v>01.05.28.05</v>
          </cell>
          <cell r="B83">
            <v>1721133</v>
          </cell>
        </row>
        <row r="84">
          <cell r="A84" t="str">
            <v>01.05.29.01</v>
          </cell>
          <cell r="B84">
            <v>9304518</v>
          </cell>
        </row>
        <row r="85">
          <cell r="A85" t="str">
            <v>01.06.30.01</v>
          </cell>
          <cell r="B85">
            <v>906673</v>
          </cell>
        </row>
        <row r="86">
          <cell r="A86" t="str">
            <v>01.06.30.02</v>
          </cell>
          <cell r="B86">
            <v>369902883</v>
          </cell>
        </row>
        <row r="87">
          <cell r="A87" t="str">
            <v>01.06.31.01</v>
          </cell>
          <cell r="B87">
            <v>14761879</v>
          </cell>
        </row>
        <row r="88">
          <cell r="A88" t="str">
            <v>01.06.32.02</v>
          </cell>
          <cell r="B88">
            <v>46000</v>
          </cell>
        </row>
        <row r="89">
          <cell r="A89" t="str">
            <v>02.07.33.01</v>
          </cell>
          <cell r="B89">
            <v>1772448</v>
          </cell>
        </row>
        <row r="90">
          <cell r="A90" t="str">
            <v>02.07.33.02</v>
          </cell>
          <cell r="B90">
            <v>894301</v>
          </cell>
        </row>
        <row r="91">
          <cell r="A91" t="str">
            <v>02.08.34.01</v>
          </cell>
          <cell r="B91">
            <v>18430534</v>
          </cell>
        </row>
        <row r="92">
          <cell r="A92" t="str">
            <v>02.08.34.02</v>
          </cell>
          <cell r="B92">
            <v>5907090</v>
          </cell>
        </row>
        <row r="93">
          <cell r="A93" t="str">
            <v>02.08.34.03</v>
          </cell>
          <cell r="B93">
            <v>18370891</v>
          </cell>
        </row>
        <row r="94">
          <cell r="A94" t="str">
            <v>02.08.34.04</v>
          </cell>
          <cell r="B94">
            <v>9030832</v>
          </cell>
        </row>
        <row r="95">
          <cell r="A95" t="str">
            <v>02.08.34.05</v>
          </cell>
          <cell r="B95">
            <v>3800</v>
          </cell>
        </row>
        <row r="96">
          <cell r="A96" t="str">
            <v>02.09.35.01</v>
          </cell>
          <cell r="B96">
            <v>9027458</v>
          </cell>
        </row>
        <row r="97">
          <cell r="A97" t="str">
            <v>02.09.36.01</v>
          </cell>
          <cell r="B97">
            <v>1115075</v>
          </cell>
        </row>
        <row r="98">
          <cell r="A98" t="str">
            <v>02.09.36.02</v>
          </cell>
          <cell r="B98">
            <v>2282112</v>
          </cell>
        </row>
        <row r="99">
          <cell r="A99" t="str">
            <v>02.10.37.01</v>
          </cell>
          <cell r="B99">
            <v>10493321</v>
          </cell>
        </row>
        <row r="100">
          <cell r="A100" t="str">
            <v>03.11.38.01</v>
          </cell>
          <cell r="B100">
            <v>42250258</v>
          </cell>
        </row>
        <row r="101">
          <cell r="A101" t="str">
            <v>04.12.39.01</v>
          </cell>
          <cell r="B101">
            <v>8575244</v>
          </cell>
        </row>
        <row r="102">
          <cell r="A102" t="str">
            <v>04.13.40.01</v>
          </cell>
          <cell r="B102">
            <v>18476482</v>
          </cell>
        </row>
        <row r="103">
          <cell r="A103" t="str">
            <v>04.13.40.02</v>
          </cell>
          <cell r="B103">
            <v>12569036</v>
          </cell>
        </row>
        <row r="104">
          <cell r="A104" t="str">
            <v>05.14.41.01</v>
          </cell>
          <cell r="B104">
            <v>6719649</v>
          </cell>
        </row>
        <row r="105">
          <cell r="A105" t="str">
            <v>05.14.41.02</v>
          </cell>
          <cell r="B105">
            <v>1068758</v>
          </cell>
        </row>
        <row r="106">
          <cell r="A106" t="str">
            <v>06.15.42.01</v>
          </cell>
          <cell r="B106">
            <v>44824841</v>
          </cell>
        </row>
        <row r="107">
          <cell r="A107" t="str">
            <v>06.15.42.02</v>
          </cell>
          <cell r="B107">
            <v>8657729</v>
          </cell>
        </row>
        <row r="108">
          <cell r="A108" t="str">
            <v>06.15.43.01</v>
          </cell>
          <cell r="B108">
            <v>8383474</v>
          </cell>
        </row>
        <row r="109">
          <cell r="A109" t="str">
            <v>07.16.44.01</v>
          </cell>
          <cell r="B109">
            <v>2932713</v>
          </cell>
        </row>
        <row r="110">
          <cell r="A110" t="str">
            <v>07.16.45.01</v>
          </cell>
          <cell r="B110">
            <v>550389</v>
          </cell>
        </row>
        <row r="111">
          <cell r="A111" t="str">
            <v>08.17.46.01</v>
          </cell>
          <cell r="B111">
            <v>335931</v>
          </cell>
        </row>
        <row r="112">
          <cell r="A112" t="str">
            <v>08.17.46.04</v>
          </cell>
          <cell r="B112">
            <v>14879</v>
          </cell>
        </row>
        <row r="113">
          <cell r="A113" t="str">
            <v>08.17.46.05</v>
          </cell>
          <cell r="B113">
            <v>403879</v>
          </cell>
        </row>
        <row r="114">
          <cell r="A114" t="str">
            <v>08.17.46.06</v>
          </cell>
          <cell r="B114">
            <v>525540</v>
          </cell>
        </row>
        <row r="115">
          <cell r="A115" t="str">
            <v>Total</v>
          </cell>
          <cell r="B115">
            <v>1015604629</v>
          </cell>
        </row>
        <row r="117">
          <cell r="A117" t="str">
            <v>Filtros aplicados:
RECEITA_DESPESA é Despesa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I148"/>
  <sheetViews>
    <sheetView tabSelected="1" zoomScale="115" zoomScaleNormal="115" workbookViewId="0">
      <selection activeCell="C9" sqref="C9"/>
    </sheetView>
  </sheetViews>
  <sheetFormatPr defaultColWidth="9.140625" defaultRowHeight="15" x14ac:dyDescent="0.25"/>
  <cols>
    <col min="1" max="1" width="9.140625" style="1"/>
    <col min="2" max="2" width="11.7109375" style="1" customWidth="1"/>
    <col min="3" max="3" width="56.7109375" style="1" bestFit="1" customWidth="1"/>
    <col min="4" max="4" width="18.7109375" style="8" bestFit="1" customWidth="1"/>
    <col min="5" max="8" width="9.140625" style="1"/>
    <col min="9" max="9" width="15" style="1" bestFit="1" customWidth="1"/>
    <col min="10" max="16384" width="9.140625" style="1"/>
  </cols>
  <sheetData>
    <row r="2" spans="2:5" x14ac:dyDescent="0.25">
      <c r="B2" s="30" t="s">
        <v>201</v>
      </c>
      <c r="C2" s="30"/>
      <c r="D2" s="30"/>
    </row>
    <row r="3" spans="2:5" x14ac:dyDescent="0.25">
      <c r="B3" s="31">
        <v>2026</v>
      </c>
      <c r="C3" s="31"/>
      <c r="D3" s="31"/>
    </row>
    <row r="4" spans="2:5" ht="15.75" thickBot="1" x14ac:dyDescent="0.3">
      <c r="B4" s="6"/>
    </row>
    <row r="5" spans="2:5" ht="14.25" customHeight="1" thickBot="1" x14ac:dyDescent="0.3">
      <c r="B5" s="21" t="s">
        <v>17</v>
      </c>
      <c r="C5" s="13"/>
      <c r="D5" s="1"/>
    </row>
    <row r="6" spans="2:5" ht="14.25" customHeight="1" thickBot="1" x14ac:dyDescent="0.3">
      <c r="B6" s="2"/>
      <c r="C6" s="2"/>
      <c r="D6" s="12"/>
    </row>
    <row r="7" spans="2:5" ht="14.25" customHeight="1" thickBot="1" x14ac:dyDescent="0.3">
      <c r="C7" s="15" t="s">
        <v>5</v>
      </c>
      <c r="D7" s="12"/>
    </row>
    <row r="8" spans="2:5" ht="15.75" thickBot="1" x14ac:dyDescent="0.3">
      <c r="B8" s="3"/>
      <c r="C8" s="4"/>
      <c r="D8" s="10"/>
    </row>
    <row r="9" spans="2:5" ht="15.75" customHeight="1" thickBot="1" x14ac:dyDescent="0.3">
      <c r="B9" s="18" t="s">
        <v>0</v>
      </c>
      <c r="C9" s="18" t="s">
        <v>1</v>
      </c>
      <c r="D9" s="11" t="s">
        <v>3</v>
      </c>
      <c r="E9" s="11" t="s">
        <v>4</v>
      </c>
    </row>
    <row r="10" spans="2:5" ht="21.95" customHeight="1" x14ac:dyDescent="0.25">
      <c r="B10" s="23" t="s">
        <v>6</v>
      </c>
      <c r="C10" s="24" t="s">
        <v>7</v>
      </c>
      <c r="D10" s="25">
        <f>SUM(D11:D21)</f>
        <v>97345930</v>
      </c>
      <c r="E10" s="26">
        <f>SUM(E11:E21)</f>
        <v>9.5850222833121806E-2</v>
      </c>
    </row>
    <row r="11" spans="2:5" ht="17.100000000000001" customHeight="1" x14ac:dyDescent="0.25">
      <c r="B11" s="22" t="s">
        <v>18</v>
      </c>
      <c r="C11" s="5" t="s">
        <v>19</v>
      </c>
      <c r="D11" s="16">
        <f>_xlfn.XLOOKUP(B11,[1]Export!$A:$A,[1]Export!$B:$B)</f>
        <v>6908565</v>
      </c>
      <c r="E11" s="19">
        <f t="shared" ref="E11:E21" si="0">D11/$D$133</f>
        <v>6.8024158247510314E-3</v>
      </c>
    </row>
    <row r="12" spans="2:5" ht="17.100000000000001" customHeight="1" x14ac:dyDescent="0.25">
      <c r="B12" s="22" t="s">
        <v>20</v>
      </c>
      <c r="C12" s="5" t="s">
        <v>21</v>
      </c>
      <c r="D12" s="16">
        <f>_xlfn.XLOOKUP(B12,[1]Export!$A:$A,[1]Export!$B:$B)</f>
        <v>3677342</v>
      </c>
      <c r="E12" s="19">
        <f t="shared" si="0"/>
        <v>3.6208401330553603E-3</v>
      </c>
    </row>
    <row r="13" spans="2:5" ht="17.100000000000001" customHeight="1" x14ac:dyDescent="0.25">
      <c r="B13" s="22" t="s">
        <v>22</v>
      </c>
      <c r="C13" s="5" t="s">
        <v>23</v>
      </c>
      <c r="D13" s="16">
        <f>_xlfn.XLOOKUP(B13,[1]Export!$A:$A,[1]Export!$B:$B)</f>
        <v>19674046</v>
      </c>
      <c r="E13" s="19">
        <f t="shared" si="0"/>
        <v>1.9371756920182372E-2</v>
      </c>
    </row>
    <row r="14" spans="2:5" ht="17.100000000000001" customHeight="1" x14ac:dyDescent="0.25">
      <c r="B14" s="22" t="s">
        <v>202</v>
      </c>
      <c r="C14" s="5" t="s">
        <v>206</v>
      </c>
      <c r="D14" s="16">
        <f>_xlfn.XLOOKUP(B14,[1]Export!$A:$A,[1]Export!$B:$B)</f>
        <v>3610857</v>
      </c>
      <c r="E14" s="19">
        <f t="shared" si="0"/>
        <v>3.5553766661691731E-3</v>
      </c>
    </row>
    <row r="15" spans="2:5" ht="17.100000000000001" customHeight="1" x14ac:dyDescent="0.25">
      <c r="B15" s="22" t="s">
        <v>24</v>
      </c>
      <c r="C15" s="5" t="s">
        <v>25</v>
      </c>
      <c r="D15" s="16">
        <f>_xlfn.XLOOKUP(B15,[1]Export!$A:$A,[1]Export!$B:$B)</f>
        <v>5493555</v>
      </c>
      <c r="E15" s="19">
        <f t="shared" si="0"/>
        <v>5.4091472637429264E-3</v>
      </c>
    </row>
    <row r="16" spans="2:5" ht="17.100000000000001" customHeight="1" x14ac:dyDescent="0.25">
      <c r="B16" s="22" t="s">
        <v>26</v>
      </c>
      <c r="C16" s="5" t="s">
        <v>27</v>
      </c>
      <c r="D16" s="16">
        <v>0</v>
      </c>
      <c r="E16" s="19">
        <f t="shared" si="0"/>
        <v>0</v>
      </c>
    </row>
    <row r="17" spans="2:5" ht="17.100000000000001" customHeight="1" x14ac:dyDescent="0.25">
      <c r="B17" s="22" t="s">
        <v>28</v>
      </c>
      <c r="C17" s="5" t="s">
        <v>29</v>
      </c>
      <c r="D17" s="16">
        <f>_xlfn.XLOOKUP(B17,[1]Export!$A:$A,[1]Export!$B:$B)</f>
        <v>31745292</v>
      </c>
      <c r="E17" s="19">
        <f t="shared" si="0"/>
        <v>3.125752984333828E-2</v>
      </c>
    </row>
    <row r="18" spans="2:5" ht="17.100000000000001" customHeight="1" x14ac:dyDescent="0.25">
      <c r="B18" s="22" t="s">
        <v>30</v>
      </c>
      <c r="C18" s="5" t="s">
        <v>31</v>
      </c>
      <c r="D18" s="16">
        <f>_xlfn.XLOOKUP(B18,[1]Export!$A:$A,[1]Export!$B:$B)</f>
        <v>265000</v>
      </c>
      <c r="E18" s="19">
        <f t="shared" si="0"/>
        <v>2.6092831051875801E-4</v>
      </c>
    </row>
    <row r="19" spans="2:5" ht="17.100000000000001" customHeight="1" x14ac:dyDescent="0.25">
      <c r="B19" s="22" t="s">
        <v>32</v>
      </c>
      <c r="C19" s="5" t="s">
        <v>33</v>
      </c>
      <c r="D19" s="16">
        <f>_xlfn.XLOOKUP(B19,[1]Export!$A:$A,[1]Export!$B:$B)</f>
        <v>2681619</v>
      </c>
      <c r="E19" s="19">
        <f t="shared" si="0"/>
        <v>2.6404162834905709E-3</v>
      </c>
    </row>
    <row r="20" spans="2:5" ht="17.100000000000001" customHeight="1" x14ac:dyDescent="0.25">
      <c r="B20" s="22" t="s">
        <v>34</v>
      </c>
      <c r="C20" s="5" t="s">
        <v>35</v>
      </c>
      <c r="D20" s="16">
        <f>_xlfn.XLOOKUP(B20,[1]Export!$A:$A,[1]Export!$B:$B)</f>
        <v>1395000</v>
      </c>
      <c r="E20" s="19">
        <f t="shared" si="0"/>
        <v>1.3735660119761034E-3</v>
      </c>
    </row>
    <row r="21" spans="2:5" ht="17.100000000000001" customHeight="1" x14ac:dyDescent="0.25">
      <c r="B21" s="22" t="s">
        <v>36</v>
      </c>
      <c r="C21" s="5" t="s">
        <v>37</v>
      </c>
      <c r="D21" s="16">
        <f>_xlfn.XLOOKUP(B21,[1]Export!$A:$A,[1]Export!$B:$B)</f>
        <v>21894654</v>
      </c>
      <c r="E21" s="19">
        <f t="shared" si="0"/>
        <v>2.1558245575897233E-2</v>
      </c>
    </row>
    <row r="22" spans="2:5" ht="17.100000000000001" customHeight="1" x14ac:dyDescent="0.25">
      <c r="B22" s="23" t="s">
        <v>8</v>
      </c>
      <c r="C22" s="24" t="s">
        <v>9</v>
      </c>
      <c r="D22" s="25">
        <f>SUM(D23:D38)</f>
        <v>68212868</v>
      </c>
      <c r="E22" s="26">
        <f>SUM(E23:E38)</f>
        <v>6.7164786425958689E-2</v>
      </c>
    </row>
    <row r="23" spans="2:5" ht="17.100000000000001" customHeight="1" x14ac:dyDescent="0.25">
      <c r="B23" s="22" t="s">
        <v>38</v>
      </c>
      <c r="C23" s="5" t="s">
        <v>39</v>
      </c>
      <c r="D23" s="16">
        <f>_xlfn.XLOOKUP(B23,[1]Export!$A:$A,[1]Export!$B:$B)</f>
        <v>35244</v>
      </c>
      <c r="E23" s="19">
        <f t="shared" ref="E23:E38" si="1">D23/$D$133</f>
        <v>3.4702480663860779E-5</v>
      </c>
    </row>
    <row r="24" spans="2:5" ht="17.100000000000001" customHeight="1" x14ac:dyDescent="0.25">
      <c r="B24" s="22" t="s">
        <v>40</v>
      </c>
      <c r="C24" s="5" t="s">
        <v>41</v>
      </c>
      <c r="D24" s="16">
        <f>_xlfn.XLOOKUP(B24,[1]Export!$A:$A,[1]Export!$B:$B)</f>
        <v>777249</v>
      </c>
      <c r="E24" s="19">
        <f t="shared" si="1"/>
        <v>7.6530667329205329E-4</v>
      </c>
    </row>
    <row r="25" spans="2:5" ht="17.100000000000001" customHeight="1" x14ac:dyDescent="0.25">
      <c r="B25" s="22" t="s">
        <v>42</v>
      </c>
      <c r="C25" s="5" t="s">
        <v>29</v>
      </c>
      <c r="D25" s="16">
        <f>_xlfn.XLOOKUP(B25,[1]Export!$A:$A,[1]Export!$B:$B)</f>
        <v>68259</v>
      </c>
      <c r="E25" s="19">
        <f t="shared" si="1"/>
        <v>6.7210209613961891E-5</v>
      </c>
    </row>
    <row r="26" spans="2:5" ht="17.100000000000001" customHeight="1" x14ac:dyDescent="0.25">
      <c r="B26" s="22" t="s">
        <v>43</v>
      </c>
      <c r="C26" s="5" t="s">
        <v>39</v>
      </c>
      <c r="D26" s="16">
        <f>_xlfn.XLOOKUP(B26,[1]Export!$A:$A,[1]Export!$B:$B)</f>
        <v>2750293</v>
      </c>
      <c r="E26" s="19">
        <f t="shared" si="1"/>
        <v>2.7080351166851565E-3</v>
      </c>
    </row>
    <row r="27" spans="2:5" ht="17.100000000000001" customHeight="1" x14ac:dyDescent="0.25">
      <c r="B27" s="22" t="s">
        <v>44</v>
      </c>
      <c r="C27" s="5" t="s">
        <v>41</v>
      </c>
      <c r="D27" s="16">
        <f>_xlfn.XLOOKUP(B27,[1]Export!$A:$A,[1]Export!$B:$B)</f>
        <v>1190493</v>
      </c>
      <c r="E27" s="19">
        <f t="shared" si="1"/>
        <v>1.1722012346204065E-3</v>
      </c>
    </row>
    <row r="28" spans="2:5" ht="17.100000000000001" customHeight="1" x14ac:dyDescent="0.25">
      <c r="B28" s="22" t="s">
        <v>45</v>
      </c>
      <c r="C28" s="5" t="s">
        <v>46</v>
      </c>
      <c r="D28" s="16">
        <f>_xlfn.XLOOKUP(B28,[1]Export!$A:$A,[1]Export!$B:$B)</f>
        <v>4214396</v>
      </c>
      <c r="E28" s="19">
        <f t="shared" si="1"/>
        <v>4.1496423703283455E-3</v>
      </c>
    </row>
    <row r="29" spans="2:5" ht="17.100000000000001" customHeight="1" x14ac:dyDescent="0.25">
      <c r="B29" s="22" t="s">
        <v>47</v>
      </c>
      <c r="C29" s="5" t="s">
        <v>48</v>
      </c>
      <c r="D29" s="16">
        <v>0</v>
      </c>
      <c r="E29" s="19">
        <f t="shared" si="1"/>
        <v>0</v>
      </c>
    </row>
    <row r="30" spans="2:5" ht="17.100000000000001" customHeight="1" x14ac:dyDescent="0.25">
      <c r="B30" s="22" t="s">
        <v>49</v>
      </c>
      <c r="C30" s="5" t="s">
        <v>50</v>
      </c>
      <c r="D30" s="16">
        <v>0</v>
      </c>
      <c r="E30" s="19">
        <f t="shared" si="1"/>
        <v>0</v>
      </c>
    </row>
    <row r="31" spans="2:5" ht="17.100000000000001" customHeight="1" x14ac:dyDescent="0.25">
      <c r="B31" s="22" t="s">
        <v>51</v>
      </c>
      <c r="C31" s="5" t="s">
        <v>41</v>
      </c>
      <c r="D31" s="16">
        <f>_xlfn.XLOOKUP(B31,[1]Export!$A:$A,[1]Export!$B:$B)</f>
        <v>15992576</v>
      </c>
      <c r="E31" s="19">
        <f t="shared" si="1"/>
        <v>1.5746852213293722E-2</v>
      </c>
    </row>
    <row r="32" spans="2:5" ht="17.100000000000001" customHeight="1" x14ac:dyDescent="0.25">
      <c r="B32" s="22" t="s">
        <v>52</v>
      </c>
      <c r="C32" s="5" t="s">
        <v>53</v>
      </c>
      <c r="D32" s="16">
        <f>_xlfn.XLOOKUP(B32,[1]Export!$A:$A,[1]Export!$B:$B)</f>
        <v>22191355</v>
      </c>
      <c r="E32" s="19">
        <f t="shared" si="1"/>
        <v>2.1850387804799972E-2</v>
      </c>
    </row>
    <row r="33" spans="2:5" ht="17.100000000000001" customHeight="1" x14ac:dyDescent="0.25">
      <c r="B33" s="22" t="s">
        <v>54</v>
      </c>
      <c r="C33" s="5" t="s">
        <v>55</v>
      </c>
      <c r="D33" s="16">
        <f>_xlfn.XLOOKUP(B33,[1]Export!$A:$A,[1]Export!$B:$B)</f>
        <v>3599007</v>
      </c>
      <c r="E33" s="19">
        <f t="shared" si="1"/>
        <v>3.5437087398308815E-3</v>
      </c>
    </row>
    <row r="34" spans="2:5" ht="17.100000000000001" customHeight="1" x14ac:dyDescent="0.25">
      <c r="B34" s="22" t="s">
        <v>56</v>
      </c>
      <c r="C34" s="5" t="s">
        <v>57</v>
      </c>
      <c r="D34" s="16">
        <f>_xlfn.XLOOKUP(B34,[1]Export!$A:$A,[1]Export!$B:$B)</f>
        <v>1248460</v>
      </c>
      <c r="E34" s="19">
        <f t="shared" si="1"/>
        <v>1.2292775794349004E-3</v>
      </c>
    </row>
    <row r="35" spans="2:5" ht="17.100000000000001" customHeight="1" x14ac:dyDescent="0.25">
      <c r="B35" s="22" t="s">
        <v>58</v>
      </c>
      <c r="C35" s="5" t="s">
        <v>29</v>
      </c>
      <c r="D35" s="16">
        <f>_xlfn.XLOOKUP(B35,[1]Export!$A:$A,[1]Export!$B:$B)</f>
        <v>374714</v>
      </c>
      <c r="E35" s="19">
        <f t="shared" si="1"/>
        <v>3.689565696140599E-4</v>
      </c>
    </row>
    <row r="36" spans="2:5" ht="17.100000000000001" customHeight="1" x14ac:dyDescent="0.25">
      <c r="B36" s="22" t="s">
        <v>59</v>
      </c>
      <c r="C36" s="5" t="s">
        <v>31</v>
      </c>
      <c r="D36" s="16">
        <f>_xlfn.XLOOKUP(B36,[1]Export!$A:$A,[1]Export!$B:$B)</f>
        <v>113895</v>
      </c>
      <c r="E36" s="19">
        <f t="shared" si="1"/>
        <v>1.1214501859069412E-4</v>
      </c>
    </row>
    <row r="37" spans="2:5" ht="17.100000000000001" customHeight="1" x14ac:dyDescent="0.25">
      <c r="B37" s="22" t="s">
        <v>60</v>
      </c>
      <c r="C37" s="5" t="s">
        <v>33</v>
      </c>
      <c r="D37" s="16">
        <f>_xlfn.XLOOKUP(B37,[1]Export!$A:$A,[1]Export!$B:$B)</f>
        <v>377348</v>
      </c>
      <c r="E37" s="19">
        <f t="shared" si="1"/>
        <v>3.7155009855710297E-4</v>
      </c>
    </row>
    <row r="38" spans="2:5" ht="17.100000000000001" customHeight="1" x14ac:dyDescent="0.25">
      <c r="B38" s="22" t="s">
        <v>61</v>
      </c>
      <c r="C38" s="5" t="s">
        <v>62</v>
      </c>
      <c r="D38" s="16">
        <f>_xlfn.XLOOKUP(B38,[1]Export!$A:$A,[1]Export!$B:$B)</f>
        <v>15279579</v>
      </c>
      <c r="E38" s="19">
        <f t="shared" si="1"/>
        <v>1.504481031663356E-2</v>
      </c>
    </row>
    <row r="39" spans="2:5" ht="17.100000000000001" customHeight="1" x14ac:dyDescent="0.25">
      <c r="B39" s="23" t="s">
        <v>10</v>
      </c>
      <c r="C39" s="24" t="s">
        <v>11</v>
      </c>
      <c r="D39" s="25">
        <f>SUM(D40:D71)</f>
        <v>55941699</v>
      </c>
      <c r="E39" s="26">
        <f>SUM(E40:E71)</f>
        <v>5.5082162292901464E-2</v>
      </c>
    </row>
    <row r="40" spans="2:5" ht="17.100000000000001" customHeight="1" x14ac:dyDescent="0.25">
      <c r="B40" s="22" t="s">
        <v>63</v>
      </c>
      <c r="C40" s="5" t="s">
        <v>64</v>
      </c>
      <c r="D40" s="16">
        <f>_xlfn.XLOOKUP(B40,[1]Export!$A:$A,[1]Export!$B:$B)</f>
        <v>71560</v>
      </c>
      <c r="E40" s="19">
        <f t="shared" ref="E40:E71" si="2">D40/$D$133</f>
        <v>7.0460490191404991E-5</v>
      </c>
    </row>
    <row r="41" spans="2:5" ht="17.100000000000001" customHeight="1" x14ac:dyDescent="0.25">
      <c r="B41" s="22" t="s">
        <v>65</v>
      </c>
      <c r="C41" s="5" t="s">
        <v>29</v>
      </c>
      <c r="D41" s="16">
        <f>_xlfn.XLOOKUP(B41,[1]Export!$A:$A,[1]Export!$B:$B)</f>
        <v>3262167</v>
      </c>
      <c r="E41" s="19">
        <f t="shared" si="2"/>
        <v>3.2120442412831894E-3</v>
      </c>
    </row>
    <row r="42" spans="2:5" ht="17.100000000000001" customHeight="1" x14ac:dyDescent="0.25">
      <c r="B42" s="22" t="s">
        <v>66</v>
      </c>
      <c r="C42" s="5" t="s">
        <v>31</v>
      </c>
      <c r="D42" s="16">
        <f>_xlfn.XLOOKUP(B42,[1]Export!$A:$A,[1]Export!$B:$B)</f>
        <v>116960</v>
      </c>
      <c r="E42" s="19">
        <f t="shared" si="2"/>
        <v>1.151629252765054E-4</v>
      </c>
    </row>
    <row r="43" spans="2:5" ht="17.100000000000001" customHeight="1" x14ac:dyDescent="0.25">
      <c r="B43" s="22" t="s">
        <v>67</v>
      </c>
      <c r="C43" s="5" t="s">
        <v>68</v>
      </c>
      <c r="D43" s="16">
        <f>_xlfn.XLOOKUP(B43,[1]Export!$A:$A,[1]Export!$B:$B)</f>
        <v>6409726</v>
      </c>
      <c r="E43" s="19">
        <f t="shared" si="2"/>
        <v>6.3112414191251187E-3</v>
      </c>
    </row>
    <row r="44" spans="2:5" ht="17.100000000000001" customHeight="1" x14ac:dyDescent="0.25">
      <c r="B44" s="22" t="s">
        <v>69</v>
      </c>
      <c r="C44" s="5" t="s">
        <v>70</v>
      </c>
      <c r="D44" s="16">
        <f>_xlfn.XLOOKUP(B44,[1]Export!$A:$A,[1]Export!$B:$B)</f>
        <v>62500</v>
      </c>
      <c r="E44" s="19">
        <f t="shared" si="2"/>
        <v>6.153969587706556E-5</v>
      </c>
    </row>
    <row r="45" spans="2:5" ht="17.100000000000001" customHeight="1" x14ac:dyDescent="0.25">
      <c r="B45" s="22" t="s">
        <v>71</v>
      </c>
      <c r="C45" s="5" t="s">
        <v>29</v>
      </c>
      <c r="D45" s="16">
        <f>_xlfn.XLOOKUP(B45,[1]Export!$A:$A,[1]Export!$B:$B)</f>
        <v>518047</v>
      </c>
      <c r="E45" s="19">
        <f t="shared" si="2"/>
        <v>5.1008727728041889E-4</v>
      </c>
    </row>
    <row r="46" spans="2:5" ht="17.100000000000001" customHeight="1" x14ac:dyDescent="0.25">
      <c r="B46" s="22" t="s">
        <v>72</v>
      </c>
      <c r="C46" s="5" t="s">
        <v>31</v>
      </c>
      <c r="D46" s="16">
        <f>_xlfn.XLOOKUP(B46,[1]Export!$A:$A,[1]Export!$B:$B)</f>
        <v>171300</v>
      </c>
      <c r="E46" s="19">
        <f t="shared" si="2"/>
        <v>1.6866799845986129E-4</v>
      </c>
    </row>
    <row r="47" spans="2:5" ht="17.100000000000001" customHeight="1" x14ac:dyDescent="0.25">
      <c r="B47" s="22" t="s">
        <v>73</v>
      </c>
      <c r="C47" s="5" t="s">
        <v>68</v>
      </c>
      <c r="D47" s="16">
        <f>_xlfn.XLOOKUP(B47,[1]Export!$A:$A,[1]Export!$B:$B)</f>
        <v>192118</v>
      </c>
      <c r="E47" s="19">
        <f t="shared" si="2"/>
        <v>1.8916613268016132E-4</v>
      </c>
    </row>
    <row r="48" spans="2:5" ht="17.100000000000001" customHeight="1" x14ac:dyDescent="0.25">
      <c r="B48" s="22" t="s">
        <v>74</v>
      </c>
      <c r="C48" s="5" t="s">
        <v>35</v>
      </c>
      <c r="D48" s="16">
        <f>_xlfn.XLOOKUP(B48,[1]Export!$A:$A,[1]Export!$B:$B)</f>
        <v>476881</v>
      </c>
      <c r="E48" s="19">
        <f t="shared" si="2"/>
        <v>4.6955378735281445E-4</v>
      </c>
    </row>
    <row r="49" spans="2:5" ht="17.100000000000001" customHeight="1" x14ac:dyDescent="0.25">
      <c r="B49" s="22" t="s">
        <v>203</v>
      </c>
      <c r="C49" s="5" t="s">
        <v>70</v>
      </c>
      <c r="D49" s="16">
        <f>_xlfn.XLOOKUP(B49,[1]Export!$A:$A,[1]Export!$B:$B)</f>
        <v>221201</v>
      </c>
      <c r="E49" s="19">
        <f t="shared" si="2"/>
        <v>2.1780227628324448E-4</v>
      </c>
    </row>
    <row r="50" spans="2:5" ht="17.100000000000001" customHeight="1" x14ac:dyDescent="0.25">
      <c r="B50" s="22" t="s">
        <v>75</v>
      </c>
      <c r="C50" s="5" t="s">
        <v>29</v>
      </c>
      <c r="D50" s="16">
        <f>_xlfn.XLOOKUP(B50,[1]Export!$A:$A,[1]Export!$B:$B)</f>
        <v>4301434</v>
      </c>
      <c r="E50" s="19">
        <f t="shared" si="2"/>
        <v>4.2353430431243139E-3</v>
      </c>
    </row>
    <row r="51" spans="2:5" ht="17.100000000000001" customHeight="1" x14ac:dyDescent="0.25">
      <c r="B51" s="22" t="s">
        <v>76</v>
      </c>
      <c r="C51" s="5" t="s">
        <v>31</v>
      </c>
      <c r="D51" s="16">
        <v>0</v>
      </c>
      <c r="E51" s="19">
        <f t="shared" si="2"/>
        <v>0</v>
      </c>
    </row>
    <row r="52" spans="2:5" ht="17.100000000000001" customHeight="1" x14ac:dyDescent="0.25">
      <c r="B52" s="22" t="s">
        <v>77</v>
      </c>
      <c r="C52" s="5" t="s">
        <v>68</v>
      </c>
      <c r="D52" s="16">
        <f>_xlfn.XLOOKUP(B52,[1]Export!$A:$A,[1]Export!$B:$B)</f>
        <v>24635473</v>
      </c>
      <c r="E52" s="19">
        <f t="shared" si="2"/>
        <v>2.4256952259322558E-2</v>
      </c>
    </row>
    <row r="53" spans="2:5" ht="17.100000000000001" customHeight="1" x14ac:dyDescent="0.25">
      <c r="B53" s="22" t="s">
        <v>78</v>
      </c>
      <c r="C53" s="5" t="s">
        <v>33</v>
      </c>
      <c r="D53" s="16">
        <v>0</v>
      </c>
      <c r="E53" s="19">
        <f t="shared" si="2"/>
        <v>0</v>
      </c>
    </row>
    <row r="54" spans="2:5" ht="17.100000000000001" customHeight="1" x14ac:dyDescent="0.25">
      <c r="B54" s="22" t="s">
        <v>79</v>
      </c>
      <c r="C54" s="5" t="s">
        <v>70</v>
      </c>
      <c r="D54" s="16">
        <f>_xlfn.XLOOKUP(B54,[1]Export!$A:$A,[1]Export!$B:$B)</f>
        <v>126698</v>
      </c>
      <c r="E54" s="19">
        <f t="shared" si="2"/>
        <v>1.2475130221171923E-4</v>
      </c>
    </row>
    <row r="55" spans="2:5" ht="17.100000000000001" customHeight="1" x14ac:dyDescent="0.25">
      <c r="B55" s="22" t="s">
        <v>80</v>
      </c>
      <c r="C55" s="5" t="s">
        <v>81</v>
      </c>
      <c r="D55" s="16">
        <f>_xlfn.XLOOKUP(B55,[1]Export!$A:$A,[1]Export!$B:$B)</f>
        <v>1539691</v>
      </c>
      <c r="E55" s="19">
        <f t="shared" si="2"/>
        <v>1.5160338541544793E-3</v>
      </c>
    </row>
    <row r="56" spans="2:5" ht="17.100000000000001" customHeight="1" x14ac:dyDescent="0.25">
      <c r="B56" s="22" t="s">
        <v>82</v>
      </c>
      <c r="C56" s="5" t="s">
        <v>29</v>
      </c>
      <c r="D56" s="16">
        <f>_xlfn.XLOOKUP(B56,[1]Export!$A:$A,[1]Export!$B:$B)</f>
        <v>415503</v>
      </c>
      <c r="E56" s="19">
        <f t="shared" si="2"/>
        <v>4.0911885209613398E-4</v>
      </c>
    </row>
    <row r="57" spans="2:5" ht="17.100000000000001" customHeight="1" x14ac:dyDescent="0.25">
      <c r="B57" s="22" t="s">
        <v>83</v>
      </c>
      <c r="C57" s="5" t="s">
        <v>31</v>
      </c>
      <c r="D57" s="16">
        <f>_xlfn.XLOOKUP(B57,[1]Export!$A:$A,[1]Export!$B:$B)</f>
        <v>422984</v>
      </c>
      <c r="E57" s="19">
        <f t="shared" si="2"/>
        <v>4.164849075338352E-4</v>
      </c>
    </row>
    <row r="58" spans="2:5" ht="17.100000000000001" customHeight="1" x14ac:dyDescent="0.25">
      <c r="B58" s="22" t="s">
        <v>84</v>
      </c>
      <c r="C58" s="5" t="s">
        <v>29</v>
      </c>
      <c r="D58" s="16">
        <f>_xlfn.XLOOKUP(B58,[1]Export!$A:$A,[1]Export!$B:$B)</f>
        <v>97285</v>
      </c>
      <c r="E58" s="19">
        <f t="shared" si="2"/>
        <v>9.5790229014405167E-5</v>
      </c>
    </row>
    <row r="59" spans="2:5" ht="17.100000000000001" customHeight="1" x14ac:dyDescent="0.25">
      <c r="B59" s="22" t="s">
        <v>85</v>
      </c>
      <c r="C59" s="5" t="s">
        <v>31</v>
      </c>
      <c r="D59" s="16">
        <f>_xlfn.XLOOKUP(B59,[1]Export!$A:$A,[1]Export!$B:$B)</f>
        <v>447550</v>
      </c>
      <c r="E59" s="19">
        <f t="shared" si="2"/>
        <v>4.4067345423649107E-4</v>
      </c>
    </row>
    <row r="60" spans="2:5" ht="17.100000000000001" customHeight="1" x14ac:dyDescent="0.25">
      <c r="B60" s="22" t="s">
        <v>86</v>
      </c>
      <c r="C60" s="5" t="s">
        <v>68</v>
      </c>
      <c r="D60" s="16">
        <f>_xlfn.XLOOKUP(B60,[1]Export!$A:$A,[1]Export!$B:$B)</f>
        <v>544687</v>
      </c>
      <c r="E60" s="19">
        <f t="shared" si="2"/>
        <v>5.3631795725105937E-4</v>
      </c>
    </row>
    <row r="61" spans="2:5" ht="17.100000000000001" customHeight="1" x14ac:dyDescent="0.25">
      <c r="B61" s="22" t="s">
        <v>87</v>
      </c>
      <c r="C61" s="5" t="s">
        <v>88</v>
      </c>
      <c r="D61" s="16">
        <f>_xlfn.XLOOKUP(B61,[1]Export!$A:$A,[1]Export!$B:$B)</f>
        <v>126620</v>
      </c>
      <c r="E61" s="19">
        <f t="shared" si="2"/>
        <v>1.2467450067126467E-4</v>
      </c>
    </row>
    <row r="62" spans="2:5" ht="17.100000000000001" customHeight="1" x14ac:dyDescent="0.25">
      <c r="B62" s="22" t="s">
        <v>89</v>
      </c>
      <c r="C62" s="5" t="s">
        <v>29</v>
      </c>
      <c r="D62" s="16">
        <f>_xlfn.XLOOKUP(B62,[1]Export!$A:$A,[1]Export!$B:$B)</f>
        <v>87590</v>
      </c>
      <c r="E62" s="19">
        <f t="shared" si="2"/>
        <v>8.6244191389954757E-5</v>
      </c>
    </row>
    <row r="63" spans="2:5" ht="17.100000000000001" customHeight="1" x14ac:dyDescent="0.25">
      <c r="B63" s="22" t="s">
        <v>90</v>
      </c>
      <c r="C63" s="5" t="s">
        <v>91</v>
      </c>
      <c r="D63" s="16">
        <f>_xlfn.XLOOKUP(B63,[1]Export!$A:$A,[1]Export!$B:$B)</f>
        <v>30000</v>
      </c>
      <c r="E63" s="19">
        <f t="shared" si="2"/>
        <v>2.9539054020991469E-5</v>
      </c>
    </row>
    <row r="64" spans="2:5" ht="17.100000000000001" customHeight="1" x14ac:dyDescent="0.25">
      <c r="B64" s="22" t="s">
        <v>92</v>
      </c>
      <c r="C64" s="5" t="s">
        <v>29</v>
      </c>
      <c r="D64" s="16">
        <f>_xlfn.XLOOKUP(B64,[1]Export!$A:$A,[1]Export!$B:$B)</f>
        <v>159604</v>
      </c>
      <c r="E64" s="19">
        <f t="shared" si="2"/>
        <v>1.5715170593221076E-4</v>
      </c>
    </row>
    <row r="65" spans="2:5" ht="17.100000000000001" customHeight="1" x14ac:dyDescent="0.25">
      <c r="B65" s="22" t="s">
        <v>93</v>
      </c>
      <c r="C65" s="5" t="s">
        <v>31</v>
      </c>
      <c r="D65" s="16">
        <f>_xlfn.XLOOKUP(B65,[1]Export!$A:$A,[1]Export!$B:$B)</f>
        <v>48900</v>
      </c>
      <c r="E65" s="19">
        <f t="shared" si="2"/>
        <v>4.8148658054216099E-5</v>
      </c>
    </row>
    <row r="66" spans="2:5" ht="17.100000000000001" customHeight="1" x14ac:dyDescent="0.25">
      <c r="B66" s="22" t="s">
        <v>94</v>
      </c>
      <c r="C66" s="5" t="s">
        <v>68</v>
      </c>
      <c r="D66" s="16">
        <f>_xlfn.XLOOKUP(B66,[1]Export!$A:$A,[1]Export!$B:$B)</f>
        <v>423500</v>
      </c>
      <c r="E66" s="19">
        <f t="shared" si="2"/>
        <v>4.1699297926299625E-4</v>
      </c>
    </row>
    <row r="67" spans="2:5" ht="17.100000000000001" customHeight="1" x14ac:dyDescent="0.25">
      <c r="B67" s="22" t="s">
        <v>95</v>
      </c>
      <c r="C67" s="5" t="s">
        <v>35</v>
      </c>
      <c r="D67" s="16">
        <f>_xlfn.XLOOKUP(B67,[1]Export!$A:$A,[1]Export!$B:$B)</f>
        <v>15000</v>
      </c>
      <c r="E67" s="19">
        <f t="shared" si="2"/>
        <v>1.4769527010495735E-5</v>
      </c>
    </row>
    <row r="68" spans="2:5" ht="17.100000000000001" customHeight="1" x14ac:dyDescent="0.25">
      <c r="B68" s="22" t="s">
        <v>96</v>
      </c>
      <c r="C68" s="5" t="s">
        <v>29</v>
      </c>
      <c r="D68" s="16">
        <f>_xlfn.XLOOKUP(B68,[1]Export!$A:$A,[1]Export!$B:$B)</f>
        <v>49709</v>
      </c>
      <c r="E68" s="19">
        <f t="shared" si="2"/>
        <v>4.8945227877648832E-5</v>
      </c>
    </row>
    <row r="69" spans="2:5" ht="17.100000000000001" customHeight="1" x14ac:dyDescent="0.25">
      <c r="B69" s="22" t="s">
        <v>97</v>
      </c>
      <c r="C69" s="5" t="s">
        <v>31</v>
      </c>
      <c r="D69" s="16">
        <f>_xlfn.XLOOKUP(B69,[1]Export!$A:$A,[1]Export!$B:$B)</f>
        <v>1429730</v>
      </c>
      <c r="E69" s="19">
        <f t="shared" si="2"/>
        <v>1.4077623901810712E-3</v>
      </c>
    </row>
    <row r="70" spans="2:5" ht="17.100000000000001" customHeight="1" x14ac:dyDescent="0.25">
      <c r="B70" s="22" t="s">
        <v>98</v>
      </c>
      <c r="C70" s="5" t="s">
        <v>33</v>
      </c>
      <c r="D70" s="16">
        <f>_xlfn.XLOOKUP(B70,[1]Export!$A:$A,[1]Export!$B:$B)</f>
        <v>464676</v>
      </c>
      <c r="E70" s="19">
        <f t="shared" si="2"/>
        <v>4.5753631554194108E-4</v>
      </c>
    </row>
    <row r="71" spans="2:5" ht="17.100000000000001" customHeight="1" x14ac:dyDescent="0.25">
      <c r="B71" s="22" t="s">
        <v>99</v>
      </c>
      <c r="C71" s="5" t="s">
        <v>100</v>
      </c>
      <c r="D71" s="16">
        <f>_xlfn.XLOOKUP(B71,[1]Export!$A:$A,[1]Export!$B:$B)</f>
        <v>9072605</v>
      </c>
      <c r="E71" s="19">
        <f t="shared" si="2"/>
        <v>8.9332056402039103E-3</v>
      </c>
    </row>
    <row r="72" spans="2:5" ht="17.100000000000001" customHeight="1" x14ac:dyDescent="0.25">
      <c r="B72" s="23" t="s">
        <v>12</v>
      </c>
      <c r="C72" s="24" t="s">
        <v>13</v>
      </c>
      <c r="D72" s="25">
        <f>SUM(D73:D86)</f>
        <v>124178574</v>
      </c>
      <c r="E72" s="26">
        <f>SUM(E73:E86)</f>
        <v>0.12227058685452288</v>
      </c>
    </row>
    <row r="73" spans="2:5" ht="17.100000000000001" customHeight="1" x14ac:dyDescent="0.25">
      <c r="B73" s="22" t="s">
        <v>101</v>
      </c>
      <c r="C73" s="5" t="s">
        <v>102</v>
      </c>
      <c r="D73" s="16">
        <f>_xlfn.XLOOKUP(B73,[1]Export!$A:$A,[1]Export!$B:$B)</f>
        <v>24884613</v>
      </c>
      <c r="E73" s="19">
        <f t="shared" ref="E73:E86" si="3">D73/$D$133</f>
        <v>2.4502264256615554E-2</v>
      </c>
    </row>
    <row r="74" spans="2:5" ht="17.100000000000001" customHeight="1" x14ac:dyDescent="0.25">
      <c r="B74" s="22" t="s">
        <v>103</v>
      </c>
      <c r="C74" s="5" t="s">
        <v>104</v>
      </c>
      <c r="D74" s="16">
        <f>_xlfn.XLOOKUP(B74,[1]Export!$A:$A,[1]Export!$B:$B)</f>
        <v>7268733</v>
      </c>
      <c r="E74" s="19">
        <f t="shared" si="3"/>
        <v>7.157049891705446E-3</v>
      </c>
    </row>
    <row r="75" spans="2:5" ht="17.100000000000001" customHeight="1" x14ac:dyDescent="0.25">
      <c r="B75" s="22" t="s">
        <v>105</v>
      </c>
      <c r="C75" s="5" t="s">
        <v>106</v>
      </c>
      <c r="D75" s="16">
        <f>_xlfn.XLOOKUP(B75,[1]Export!$A:$A,[1]Export!$B:$B)</f>
        <v>7024843</v>
      </c>
      <c r="E75" s="19">
        <f t="shared" si="3"/>
        <v>6.9169072288661256E-3</v>
      </c>
    </row>
    <row r="76" spans="2:5" ht="17.100000000000001" customHeight="1" x14ac:dyDescent="0.25">
      <c r="B76" s="22" t="s">
        <v>107</v>
      </c>
      <c r="C76" s="5" t="s">
        <v>68</v>
      </c>
      <c r="D76" s="16">
        <f>_xlfn.XLOOKUP(B76,[1]Export!$A:$A,[1]Export!$B:$B)</f>
        <v>129576</v>
      </c>
      <c r="E76" s="19">
        <f t="shared" si="3"/>
        <v>1.2758508212746636E-4</v>
      </c>
    </row>
    <row r="77" spans="2:5" ht="17.100000000000001" customHeight="1" x14ac:dyDescent="0.25">
      <c r="B77" s="22" t="s">
        <v>108</v>
      </c>
      <c r="C77" s="5" t="s">
        <v>33</v>
      </c>
      <c r="D77" s="16">
        <f>_xlfn.XLOOKUP(B77,[1]Export!$A:$A,[1]Export!$B:$B)</f>
        <v>603548</v>
      </c>
      <c r="E77" s="19">
        <f t="shared" si="3"/>
        <v>5.9427456587537867E-4</v>
      </c>
    </row>
    <row r="78" spans="2:5" ht="17.100000000000001" customHeight="1" x14ac:dyDescent="0.25">
      <c r="B78" s="22" t="s">
        <v>109</v>
      </c>
      <c r="C78" s="5" t="s">
        <v>110</v>
      </c>
      <c r="D78" s="16">
        <f>_xlfn.XLOOKUP(B78,[1]Export!$A:$A,[1]Export!$B:$B)</f>
        <v>2366796</v>
      </c>
      <c r="E78" s="19">
        <f t="shared" si="3"/>
        <v>2.3304304966888841E-3</v>
      </c>
    </row>
    <row r="79" spans="2:5" ht="17.100000000000001" customHeight="1" x14ac:dyDescent="0.25">
      <c r="B79" s="22" t="s">
        <v>111</v>
      </c>
      <c r="C79" s="5" t="s">
        <v>112</v>
      </c>
      <c r="D79" s="16">
        <f>_xlfn.XLOOKUP(B79,[1]Export!$A:$A,[1]Export!$B:$B)</f>
        <v>6152617</v>
      </c>
      <c r="E79" s="19">
        <f t="shared" si="3"/>
        <v>6.0580828644490161E-3</v>
      </c>
    </row>
    <row r="80" spans="2:5" ht="17.100000000000001" customHeight="1" x14ac:dyDescent="0.25">
      <c r="B80" s="22" t="s">
        <v>113</v>
      </c>
      <c r="C80" s="5" t="s">
        <v>114</v>
      </c>
      <c r="D80" s="16">
        <f>_xlfn.XLOOKUP(B80,[1]Export!$A:$A,[1]Export!$B:$B)</f>
        <v>2992856</v>
      </c>
      <c r="E80" s="19">
        <f t="shared" si="3"/>
        <v>2.946871168701615E-3</v>
      </c>
    </row>
    <row r="81" spans="2:5" ht="17.100000000000001" customHeight="1" x14ac:dyDescent="0.25">
      <c r="B81" s="22" t="s">
        <v>115</v>
      </c>
      <c r="C81" s="5" t="s">
        <v>116</v>
      </c>
      <c r="D81" s="16">
        <f>_xlfn.XLOOKUP(B81,[1]Export!$A:$A,[1]Export!$B:$B)</f>
        <v>8537336</v>
      </c>
      <c r="E81" s="19">
        <f t="shared" si="3"/>
        <v>8.4061609766451738E-3</v>
      </c>
    </row>
    <row r="82" spans="2:5" ht="17.100000000000001" customHeight="1" x14ac:dyDescent="0.25">
      <c r="B82" s="22" t="s">
        <v>117</v>
      </c>
      <c r="C82" s="5" t="s">
        <v>118</v>
      </c>
      <c r="D82" s="16">
        <f>_xlfn.XLOOKUP(B82,[1]Export!$A:$A,[1]Export!$B:$B)</f>
        <v>30094802</v>
      </c>
      <c r="E82" s="19">
        <f t="shared" si="3"/>
        <v>2.9632399400968071E-2</v>
      </c>
    </row>
    <row r="83" spans="2:5" ht="17.100000000000001" customHeight="1" x14ac:dyDescent="0.25">
      <c r="B83" s="22" t="s">
        <v>119</v>
      </c>
      <c r="C83" s="5" t="s">
        <v>120</v>
      </c>
      <c r="D83" s="16">
        <f>_xlfn.XLOOKUP(B83,[1]Export!$A:$A,[1]Export!$B:$B)</f>
        <v>1358562</v>
      </c>
      <c r="E83" s="19">
        <f t="shared" si="3"/>
        <v>1.337687876962207E-3</v>
      </c>
    </row>
    <row r="84" spans="2:5" ht="17.100000000000001" customHeight="1" x14ac:dyDescent="0.25">
      <c r="B84" s="22" t="s">
        <v>121</v>
      </c>
      <c r="C84" s="5" t="s">
        <v>122</v>
      </c>
      <c r="D84" s="16">
        <f>_xlfn.XLOOKUP(B84,[1]Export!$A:$A,[1]Export!$B:$B)</f>
        <v>15749044</v>
      </c>
      <c r="E84" s="19">
        <f t="shared" si="3"/>
        <v>1.5507062049832387E-2</v>
      </c>
    </row>
    <row r="85" spans="2:5" ht="16.5" customHeight="1" x14ac:dyDescent="0.25">
      <c r="B85" s="22" t="s">
        <v>204</v>
      </c>
      <c r="C85" s="5" t="s">
        <v>31</v>
      </c>
      <c r="D85" s="16">
        <f>_xlfn.XLOOKUP(B85,[1]Export!$A:$A,[1]Export!$B:$B)</f>
        <v>98496</v>
      </c>
      <c r="E85" s="19">
        <f t="shared" si="3"/>
        <v>9.6982622161719199E-5</v>
      </c>
    </row>
    <row r="86" spans="2:5" ht="17.100000000000001" customHeight="1" x14ac:dyDescent="0.25">
      <c r="B86" s="22" t="s">
        <v>123</v>
      </c>
      <c r="C86" s="5" t="s">
        <v>124</v>
      </c>
      <c r="D86" s="16">
        <f>_xlfn.XLOOKUP(B86,[1]Export!$A:$A,[1]Export!$B:$B)</f>
        <v>16916752</v>
      </c>
      <c r="E86" s="19">
        <f t="shared" si="3"/>
        <v>1.665682837292385E-2</v>
      </c>
    </row>
    <row r="87" spans="2:5" ht="17.100000000000001" customHeight="1" x14ac:dyDescent="0.25">
      <c r="B87" s="23" t="s">
        <v>14</v>
      </c>
      <c r="C87" s="24" t="s">
        <v>15</v>
      </c>
      <c r="D87" s="25">
        <f>SUM(D88:D101)</f>
        <v>50691459</v>
      </c>
      <c r="E87" s="26">
        <f>SUM(E88:E101)</f>
        <v>4.9912591526795808E-2</v>
      </c>
    </row>
    <row r="88" spans="2:5" ht="17.100000000000001" customHeight="1" x14ac:dyDescent="0.25">
      <c r="B88" s="22" t="s">
        <v>125</v>
      </c>
      <c r="C88" s="5" t="s">
        <v>29</v>
      </c>
      <c r="D88" s="16">
        <f>_xlfn.XLOOKUP(B88,[1]Export!$A:$A,[1]Export!$B:$B)</f>
        <v>1175043</v>
      </c>
      <c r="E88" s="19">
        <f t="shared" ref="E88:E101" si="4">D88/$D$133</f>
        <v>1.156988621799596E-3</v>
      </c>
    </row>
    <row r="89" spans="2:5" ht="17.100000000000001" customHeight="1" x14ac:dyDescent="0.25">
      <c r="B89" s="22" t="s">
        <v>126</v>
      </c>
      <c r="C89" s="5" t="s">
        <v>31</v>
      </c>
      <c r="D89" s="16">
        <f>_xlfn.XLOOKUP(B89,[1]Export!$A:$A,[1]Export!$B:$B)</f>
        <v>207192</v>
      </c>
      <c r="E89" s="19">
        <f t="shared" si="4"/>
        <v>2.0400852269057549E-4</v>
      </c>
    </row>
    <row r="90" spans="2:5" ht="17.100000000000001" customHeight="1" x14ac:dyDescent="0.25">
      <c r="B90" s="22" t="s">
        <v>127</v>
      </c>
      <c r="C90" s="5" t="s">
        <v>33</v>
      </c>
      <c r="D90" s="16">
        <f>_xlfn.XLOOKUP(B90,[1]Export!$A:$A,[1]Export!$B:$B)</f>
        <v>1295848</v>
      </c>
      <c r="E90" s="19">
        <f t="shared" si="4"/>
        <v>1.2759374691664585E-3</v>
      </c>
    </row>
    <row r="91" spans="2:5" ht="17.100000000000001" customHeight="1" x14ac:dyDescent="0.25">
      <c r="B91" s="22" t="s">
        <v>128</v>
      </c>
      <c r="C91" s="5" t="s">
        <v>129</v>
      </c>
      <c r="D91" s="16">
        <f>_xlfn.XLOOKUP(B91,[1]Export!$A:$A,[1]Export!$B:$B)</f>
        <v>23559157</v>
      </c>
      <c r="E91" s="19">
        <f t="shared" si="4"/>
        <v>2.3197173710400646E-2</v>
      </c>
    </row>
    <row r="92" spans="2:5" ht="17.100000000000001" customHeight="1" x14ac:dyDescent="0.25">
      <c r="B92" s="22" t="s">
        <v>130</v>
      </c>
      <c r="C92" s="5" t="s">
        <v>29</v>
      </c>
      <c r="D92" s="16">
        <f>_xlfn.XLOOKUP(B92,[1]Export!$A:$A,[1]Export!$B:$B)</f>
        <v>2910754</v>
      </c>
      <c r="E92" s="19">
        <f t="shared" si="4"/>
        <v>2.8660306549272334E-3</v>
      </c>
    </row>
    <row r="93" spans="2:5" ht="17.100000000000001" customHeight="1" x14ac:dyDescent="0.25">
      <c r="B93" s="22" t="s">
        <v>131</v>
      </c>
      <c r="C93" s="5" t="s">
        <v>31</v>
      </c>
      <c r="D93" s="16">
        <f>_xlfn.XLOOKUP(B93,[1]Export!$A:$A,[1]Export!$B:$B)</f>
        <v>109975</v>
      </c>
      <c r="E93" s="19">
        <f t="shared" si="4"/>
        <v>1.0828524886528457E-4</v>
      </c>
    </row>
    <row r="94" spans="2:5" ht="17.100000000000001" customHeight="1" x14ac:dyDescent="0.25">
      <c r="B94" s="22" t="s">
        <v>132</v>
      </c>
      <c r="C94" s="5" t="s">
        <v>68</v>
      </c>
      <c r="D94" s="16">
        <f>_xlfn.XLOOKUP(B94,[1]Export!$A:$A,[1]Export!$B:$B)</f>
        <v>33372</v>
      </c>
      <c r="E94" s="19">
        <f t="shared" si="4"/>
        <v>3.2859243692950908E-5</v>
      </c>
    </row>
    <row r="95" spans="2:5" ht="17.100000000000001" customHeight="1" x14ac:dyDescent="0.25">
      <c r="B95" s="22" t="s">
        <v>133</v>
      </c>
      <c r="C95" s="5" t="s">
        <v>33</v>
      </c>
      <c r="D95" s="16">
        <f>_xlfn.XLOOKUP(B95,[1]Export!$A:$A,[1]Export!$B:$B)</f>
        <v>400909</v>
      </c>
      <c r="E95" s="19">
        <f t="shared" si="4"/>
        <v>3.9474908695005562E-4</v>
      </c>
    </row>
    <row r="96" spans="2:5" ht="17.100000000000001" customHeight="1" x14ac:dyDescent="0.25">
      <c r="B96" s="22" t="s">
        <v>205</v>
      </c>
      <c r="C96" s="5" t="s">
        <v>207</v>
      </c>
      <c r="D96" s="16">
        <f>_xlfn.XLOOKUP(B96,[1]Export!$A:$A,[1]Export!$B:$B)</f>
        <v>193249</v>
      </c>
      <c r="E96" s="19">
        <f t="shared" si="4"/>
        <v>1.9027975501675269E-4</v>
      </c>
    </row>
    <row r="97" spans="2:5" ht="17.100000000000001" customHeight="1" x14ac:dyDescent="0.25">
      <c r="B97" s="22" t="s">
        <v>134</v>
      </c>
      <c r="C97" s="5" t="s">
        <v>29</v>
      </c>
      <c r="D97" s="16">
        <f>_xlfn.XLOOKUP(B97,[1]Export!$A:$A,[1]Export!$B:$B)</f>
        <v>6517495</v>
      </c>
      <c r="E97" s="19">
        <f t="shared" si="4"/>
        <v>6.4173545628847268E-3</v>
      </c>
    </row>
    <row r="98" spans="2:5" ht="17.100000000000001" customHeight="1" x14ac:dyDescent="0.25">
      <c r="B98" s="22" t="s">
        <v>135</v>
      </c>
      <c r="C98" s="5" t="s">
        <v>31</v>
      </c>
      <c r="D98" s="16">
        <f>_xlfn.XLOOKUP(B98,[1]Export!$A:$A,[1]Export!$B:$B)</f>
        <v>3089786</v>
      </c>
      <c r="E98" s="19">
        <f t="shared" si="4"/>
        <v>3.0423118522434384E-3</v>
      </c>
    </row>
    <row r="99" spans="2:5" ht="17.100000000000001" customHeight="1" x14ac:dyDescent="0.25">
      <c r="B99" s="22" t="s">
        <v>136</v>
      </c>
      <c r="C99" s="5" t="s">
        <v>68</v>
      </c>
      <c r="D99" s="16">
        <f>_xlfn.XLOOKUP(B99,[1]Export!$A:$A,[1]Export!$B:$B)</f>
        <v>173028</v>
      </c>
      <c r="E99" s="19">
        <f t="shared" si="4"/>
        <v>1.7036944797147041E-4</v>
      </c>
    </row>
    <row r="100" spans="2:5" ht="17.100000000000001" customHeight="1" x14ac:dyDescent="0.25">
      <c r="B100" s="22" t="s">
        <v>137</v>
      </c>
      <c r="C100" s="5" t="s">
        <v>33</v>
      </c>
      <c r="D100" s="16">
        <f>_xlfn.XLOOKUP(B100,[1]Export!$A:$A,[1]Export!$B:$B)</f>
        <v>1721133</v>
      </c>
      <c r="E100" s="19">
        <f t="shared" si="4"/>
        <v>1.6946880221437037E-3</v>
      </c>
    </row>
    <row r="101" spans="2:5" ht="17.100000000000001" customHeight="1" x14ac:dyDescent="0.25">
      <c r="B101" s="22" t="s">
        <v>138</v>
      </c>
      <c r="C101" s="5" t="s">
        <v>139</v>
      </c>
      <c r="D101" s="16">
        <f>_xlfn.XLOOKUP(B101,[1]Export!$A:$A,[1]Export!$B:$B)</f>
        <v>9304518</v>
      </c>
      <c r="E101" s="19">
        <f t="shared" si="4"/>
        <v>9.1615553280429175E-3</v>
      </c>
    </row>
    <row r="102" spans="2:5" ht="17.100000000000001" customHeight="1" x14ac:dyDescent="0.25">
      <c r="B102" s="23" t="s">
        <v>16</v>
      </c>
      <c r="C102" s="24" t="s">
        <v>200</v>
      </c>
      <c r="D102" s="25">
        <f>SUM(D103:D132)</f>
        <v>619234099</v>
      </c>
      <c r="E102" s="26">
        <f>SUM(E103:E132)</f>
        <v>0.60971965006669937</v>
      </c>
    </row>
    <row r="103" spans="2:5" ht="17.100000000000001" customHeight="1" x14ac:dyDescent="0.25">
      <c r="B103" s="22" t="s">
        <v>140</v>
      </c>
      <c r="C103" s="5" t="s">
        <v>141</v>
      </c>
      <c r="D103" s="16">
        <f>_xlfn.XLOOKUP(B103,[1]Export!$A:$A,[1]Export!$B:$B)</f>
        <v>906673</v>
      </c>
      <c r="E103" s="19">
        <f t="shared" ref="E103:E132" si="5">D103/$D$133</f>
        <v>8.9274209087914663E-4</v>
      </c>
    </row>
    <row r="104" spans="2:5" ht="17.100000000000001" customHeight="1" x14ac:dyDescent="0.25">
      <c r="B104" s="22" t="s">
        <v>142</v>
      </c>
      <c r="C104" s="5" t="s">
        <v>143</v>
      </c>
      <c r="D104" s="16">
        <f>_xlfn.XLOOKUP(B104,[1]Export!$A:$A,[1]Export!$B:$B)</f>
        <v>369902883</v>
      </c>
      <c r="E104" s="19">
        <f t="shared" si="5"/>
        <v>0.36421937478191624</v>
      </c>
    </row>
    <row r="105" spans="2:5" ht="17.100000000000001" customHeight="1" x14ac:dyDescent="0.25">
      <c r="B105" s="22" t="s">
        <v>144</v>
      </c>
      <c r="C105" s="5" t="s">
        <v>145</v>
      </c>
      <c r="D105" s="16">
        <f>_xlfn.XLOOKUP(B105,[1]Export!$A:$A,[1]Export!$B:$B)</f>
        <v>14761879</v>
      </c>
      <c r="E105" s="19">
        <f t="shared" si="5"/>
        <v>1.4535064707744651E-2</v>
      </c>
    </row>
    <row r="106" spans="2:5" ht="17.100000000000001" customHeight="1" x14ac:dyDescent="0.25">
      <c r="B106" s="22" t="s">
        <v>146</v>
      </c>
      <c r="C106" s="5" t="s">
        <v>147</v>
      </c>
      <c r="D106" s="16">
        <f>_xlfn.XLOOKUP(B106,[1]Export!$A:$A,[1]Export!$B:$B)</f>
        <v>46000</v>
      </c>
      <c r="E106" s="19">
        <f t="shared" si="5"/>
        <v>4.5293216165520252E-5</v>
      </c>
    </row>
    <row r="107" spans="2:5" ht="17.100000000000001" customHeight="1" x14ac:dyDescent="0.25">
      <c r="B107" s="22" t="s">
        <v>148</v>
      </c>
      <c r="C107" s="5" t="s">
        <v>149</v>
      </c>
      <c r="D107" s="16">
        <f>_xlfn.XLOOKUP(B107,[1]Export!$A:$A,[1]Export!$B:$B)</f>
        <v>1772448</v>
      </c>
      <c r="E107" s="19">
        <f t="shared" si="5"/>
        <v>1.7452145740466096E-3</v>
      </c>
    </row>
    <row r="108" spans="2:5" ht="17.100000000000001" customHeight="1" x14ac:dyDescent="0.25">
      <c r="B108" s="22" t="s">
        <v>150</v>
      </c>
      <c r="C108" s="5" t="s">
        <v>151</v>
      </c>
      <c r="D108" s="16">
        <f>_xlfn.XLOOKUP(B108,[1]Export!$A:$A,[1]Export!$B:$B)</f>
        <v>894301</v>
      </c>
      <c r="E108" s="19">
        <f t="shared" si="5"/>
        <v>8.8056018500088978E-4</v>
      </c>
    </row>
    <row r="109" spans="2:5" ht="17.100000000000001" customHeight="1" x14ac:dyDescent="0.25">
      <c r="B109" s="22" t="s">
        <v>152</v>
      </c>
      <c r="C109" s="5" t="s">
        <v>153</v>
      </c>
      <c r="D109" s="16">
        <f>_xlfn.XLOOKUP(B109,[1]Export!$A:$A,[1]Export!$B:$B)</f>
        <v>18430534</v>
      </c>
      <c r="E109" s="19">
        <f t="shared" si="5"/>
        <v>1.8147351315390668E-2</v>
      </c>
    </row>
    <row r="110" spans="2:5" ht="17.100000000000001" customHeight="1" x14ac:dyDescent="0.25">
      <c r="B110" s="22" t="s">
        <v>154</v>
      </c>
      <c r="C110" s="5" t="s">
        <v>155</v>
      </c>
      <c r="D110" s="16">
        <f>_xlfn.XLOOKUP(B110,[1]Export!$A:$A,[1]Export!$B:$B)</f>
        <v>5907090</v>
      </c>
      <c r="E110" s="19">
        <f t="shared" si="5"/>
        <v>5.8163283538952837E-3</v>
      </c>
    </row>
    <row r="111" spans="2:5" ht="17.100000000000001" customHeight="1" x14ac:dyDescent="0.25">
      <c r="B111" s="22" t="s">
        <v>156</v>
      </c>
      <c r="C111" s="5" t="s">
        <v>157</v>
      </c>
      <c r="D111" s="16">
        <f>_xlfn.XLOOKUP(B111,[1]Export!$A:$A,[1]Export!$B:$B)</f>
        <v>18370891</v>
      </c>
      <c r="E111" s="19">
        <f t="shared" si="5"/>
        <v>1.8088624722091533E-2</v>
      </c>
    </row>
    <row r="112" spans="2:5" ht="17.100000000000001" customHeight="1" x14ac:dyDescent="0.25">
      <c r="B112" s="22" t="s">
        <v>158</v>
      </c>
      <c r="C112" s="5" t="s">
        <v>159</v>
      </c>
      <c r="D112" s="16">
        <f>_xlfn.XLOOKUP(B112,[1]Export!$A:$A,[1]Export!$B:$B)</f>
        <v>9030832</v>
      </c>
      <c r="E112" s="19">
        <f t="shared" si="5"/>
        <v>8.8920744767499484E-3</v>
      </c>
    </row>
    <row r="113" spans="2:5" ht="17.100000000000001" customHeight="1" x14ac:dyDescent="0.25">
      <c r="B113" s="22" t="s">
        <v>160</v>
      </c>
      <c r="C113" s="5" t="s">
        <v>161</v>
      </c>
      <c r="D113" s="16">
        <f>_xlfn.XLOOKUP(B113,[1]Export!$A:$A,[1]Export!$B:$B)</f>
        <v>3800</v>
      </c>
      <c r="E113" s="19">
        <f t="shared" si="5"/>
        <v>3.741613509325586E-6</v>
      </c>
    </row>
    <row r="114" spans="2:5" ht="17.100000000000001" customHeight="1" x14ac:dyDescent="0.25">
      <c r="B114" s="22" t="s">
        <v>162</v>
      </c>
      <c r="C114" s="5" t="s">
        <v>163</v>
      </c>
      <c r="D114" s="16">
        <f>_xlfn.XLOOKUP(B114,[1]Export!$A:$A,[1]Export!$B:$B)</f>
        <v>9027458</v>
      </c>
      <c r="E114" s="19">
        <f t="shared" si="5"/>
        <v>8.8887523178077209E-3</v>
      </c>
    </row>
    <row r="115" spans="2:5" ht="17.100000000000001" customHeight="1" x14ac:dyDescent="0.25">
      <c r="B115" s="22" t="s">
        <v>164</v>
      </c>
      <c r="C115" s="5" t="s">
        <v>165</v>
      </c>
      <c r="D115" s="16">
        <f>_xlfn.XLOOKUP(B115,[1]Export!$A:$A,[1]Export!$B:$B)</f>
        <v>1115075</v>
      </c>
      <c r="E115" s="19">
        <f t="shared" si="5"/>
        <v>1.097942022081902E-3</v>
      </c>
    </row>
    <row r="116" spans="2:5" ht="17.100000000000001" customHeight="1" x14ac:dyDescent="0.25">
      <c r="B116" s="22" t="s">
        <v>166</v>
      </c>
      <c r="C116" s="5" t="s">
        <v>167</v>
      </c>
      <c r="D116" s="16">
        <f>_xlfn.XLOOKUP(B116,[1]Export!$A:$A,[1]Export!$B:$B)</f>
        <v>2282112</v>
      </c>
      <c r="E116" s="19">
        <f t="shared" si="5"/>
        <v>2.2470476549984295E-3</v>
      </c>
    </row>
    <row r="117" spans="2:5" ht="17.100000000000001" customHeight="1" x14ac:dyDescent="0.25">
      <c r="B117" s="22" t="s">
        <v>168</v>
      </c>
      <c r="C117" s="5" t="s">
        <v>169</v>
      </c>
      <c r="D117" s="16">
        <f>_xlfn.XLOOKUP(B117,[1]Export!$A:$A,[1]Export!$B:$B)</f>
        <v>10493321</v>
      </c>
      <c r="E117" s="19">
        <f t="shared" si="5"/>
        <v>1.0332092529286808E-2</v>
      </c>
    </row>
    <row r="118" spans="2:5" ht="17.100000000000001" customHeight="1" x14ac:dyDescent="0.25">
      <c r="B118" s="22" t="s">
        <v>170</v>
      </c>
      <c r="C118" s="5" t="s">
        <v>171</v>
      </c>
      <c r="D118" s="16">
        <f>_xlfn.XLOOKUP(B118,[1]Export!$A:$A,[1]Export!$B:$B)</f>
        <v>42250258</v>
      </c>
      <c r="E118" s="19">
        <f t="shared" si="5"/>
        <v>4.1601088448760898E-2</v>
      </c>
    </row>
    <row r="119" spans="2:5" ht="17.100000000000001" customHeight="1" x14ac:dyDescent="0.25">
      <c r="B119" s="22" t="s">
        <v>172</v>
      </c>
      <c r="C119" s="5" t="s">
        <v>173</v>
      </c>
      <c r="D119" s="16">
        <f>_xlfn.XLOOKUP(B119,[1]Export!$A:$A,[1]Export!$B:$B)</f>
        <v>8575244</v>
      </c>
      <c r="E119" s="19">
        <f t="shared" si="5"/>
        <v>8.443486525306099E-3</v>
      </c>
    </row>
    <row r="120" spans="2:5" ht="17.100000000000001" customHeight="1" x14ac:dyDescent="0.25">
      <c r="B120" s="22" t="s">
        <v>174</v>
      </c>
      <c r="C120" s="5" t="s">
        <v>175</v>
      </c>
      <c r="D120" s="16">
        <f>_xlfn.XLOOKUP(B120,[1]Export!$A:$A,[1]Export!$B:$B)</f>
        <v>18476482</v>
      </c>
      <c r="E120" s="19">
        <f t="shared" si="5"/>
        <v>1.8192593330529219E-2</v>
      </c>
    </row>
    <row r="121" spans="2:5" ht="17.100000000000001" customHeight="1" x14ac:dyDescent="0.25">
      <c r="B121" s="22" t="s">
        <v>176</v>
      </c>
      <c r="C121" s="5" t="s">
        <v>177</v>
      </c>
      <c r="D121" s="16">
        <f>_xlfn.XLOOKUP(B121,[1]Export!$A:$A,[1]Export!$B:$B)</f>
        <v>12569036</v>
      </c>
      <c r="E121" s="19">
        <f t="shared" si="5"/>
        <v>1.2375914446526219E-2</v>
      </c>
    </row>
    <row r="122" spans="2:5" ht="17.100000000000001" customHeight="1" x14ac:dyDescent="0.25">
      <c r="B122" s="22" t="s">
        <v>178</v>
      </c>
      <c r="C122" s="5" t="s">
        <v>179</v>
      </c>
      <c r="D122" s="16">
        <f>_xlfn.XLOOKUP(B122,[1]Export!$A:$A,[1]Export!$B:$B)</f>
        <v>6719649</v>
      </c>
      <c r="E122" s="19">
        <f t="shared" si="5"/>
        <v>6.6164024937700435E-3</v>
      </c>
    </row>
    <row r="123" spans="2:5" ht="17.100000000000001" customHeight="1" x14ac:dyDescent="0.25">
      <c r="B123" s="22" t="s">
        <v>180</v>
      </c>
      <c r="C123" s="5" t="s">
        <v>181</v>
      </c>
      <c r="D123" s="16">
        <f>_xlfn.XLOOKUP(B123,[1]Export!$A:$A,[1]Export!$B:$B)</f>
        <v>1068758</v>
      </c>
      <c r="E123" s="19">
        <f t="shared" si="5"/>
        <v>1.0523366765788935E-3</v>
      </c>
    </row>
    <row r="124" spans="2:5" ht="17.100000000000001" customHeight="1" x14ac:dyDescent="0.25">
      <c r="B124" s="22" t="s">
        <v>182</v>
      </c>
      <c r="C124" s="5" t="s">
        <v>183</v>
      </c>
      <c r="D124" s="16">
        <f>_xlfn.XLOOKUP(B124,[1]Export!$A:$A,[1]Export!$B:$B)</f>
        <v>44824841</v>
      </c>
      <c r="E124" s="19">
        <f t="shared" si="5"/>
        <v>4.4136113326045112E-2</v>
      </c>
    </row>
    <row r="125" spans="2:5" ht="17.100000000000001" customHeight="1" x14ac:dyDescent="0.25">
      <c r="B125" s="22" t="s">
        <v>184</v>
      </c>
      <c r="C125" s="5" t="s">
        <v>185</v>
      </c>
      <c r="D125" s="16">
        <f>_xlfn.XLOOKUP(B125,[1]Export!$A:$A,[1]Export!$B:$B)</f>
        <v>8657729</v>
      </c>
      <c r="E125" s="19">
        <f t="shared" si="5"/>
        <v>8.5247041543368152E-3</v>
      </c>
    </row>
    <row r="126" spans="2:5" ht="17.100000000000001" customHeight="1" x14ac:dyDescent="0.25">
      <c r="B126" s="22" t="s">
        <v>186</v>
      </c>
      <c r="C126" s="5" t="s">
        <v>187</v>
      </c>
      <c r="D126" s="16">
        <f>_xlfn.XLOOKUP(B126,[1]Export!$A:$A,[1]Export!$B:$B)</f>
        <v>8383474</v>
      </c>
      <c r="E126" s="19">
        <f t="shared" si="5"/>
        <v>8.2546630456525813E-3</v>
      </c>
    </row>
    <row r="127" spans="2:5" ht="17.100000000000001" customHeight="1" x14ac:dyDescent="0.25">
      <c r="B127" s="22" t="s">
        <v>188</v>
      </c>
      <c r="C127" s="5" t="s">
        <v>189</v>
      </c>
      <c r="D127" s="16">
        <f>_xlfn.XLOOKUP(B127,[1]Export!$A:$A,[1]Export!$B:$B)</f>
        <v>2932713</v>
      </c>
      <c r="E127" s="19">
        <f t="shared" si="5"/>
        <v>2.8876522578354653E-3</v>
      </c>
    </row>
    <row r="128" spans="2:5" ht="21.95" customHeight="1" x14ac:dyDescent="0.25">
      <c r="B128" s="22" t="s">
        <v>190</v>
      </c>
      <c r="C128" s="5" t="s">
        <v>191</v>
      </c>
      <c r="D128" s="16">
        <f>_xlfn.XLOOKUP(B128,[1]Export!$A:$A,[1]Export!$B:$B)</f>
        <v>550389</v>
      </c>
      <c r="E128" s="19">
        <f t="shared" si="5"/>
        <v>5.4193234678531581E-4</v>
      </c>
    </row>
    <row r="129" spans="2:5" ht="17.100000000000001" customHeight="1" x14ac:dyDescent="0.25">
      <c r="B129" s="22" t="s">
        <v>192</v>
      </c>
      <c r="C129" s="5" t="s">
        <v>193</v>
      </c>
      <c r="D129" s="16">
        <f>_xlfn.XLOOKUP(B129,[1]Export!$A:$A,[1]Export!$B:$B)</f>
        <v>335931</v>
      </c>
      <c r="E129" s="19">
        <f t="shared" si="5"/>
        <v>3.3076946521085618E-4</v>
      </c>
    </row>
    <row r="130" spans="2:5" ht="17.100000000000001" customHeight="1" x14ac:dyDescent="0.25">
      <c r="B130" s="22" t="s">
        <v>194</v>
      </c>
      <c r="C130" s="5" t="s">
        <v>195</v>
      </c>
      <c r="D130" s="16">
        <f>_xlfn.XLOOKUP(B130,[1]Export!$A:$A,[1]Export!$B:$B)</f>
        <v>14879</v>
      </c>
      <c r="E130" s="19">
        <f t="shared" si="5"/>
        <v>1.4650386159277737E-5</v>
      </c>
    </row>
    <row r="131" spans="2:5" ht="21.95" customHeight="1" x14ac:dyDescent="0.25">
      <c r="B131" s="22" t="s">
        <v>196</v>
      </c>
      <c r="C131" s="5" t="s">
        <v>197</v>
      </c>
      <c r="D131" s="16">
        <f>_xlfn.XLOOKUP(B131,[1]Export!$A:$A,[1]Export!$B:$B)</f>
        <v>403879</v>
      </c>
      <c r="E131" s="19">
        <f t="shared" si="5"/>
        <v>3.9767345329813381E-4</v>
      </c>
    </row>
    <row r="132" spans="2:5" ht="17.100000000000001" customHeight="1" thickBot="1" x14ac:dyDescent="0.3">
      <c r="B132" s="22" t="s">
        <v>198</v>
      </c>
      <c r="C132" s="5" t="s">
        <v>199</v>
      </c>
      <c r="D132" s="16">
        <f>_xlfn.XLOOKUP(B132,[1]Export!$A:$A,[1]Export!$B:$B)</f>
        <v>525540</v>
      </c>
      <c r="E132" s="19">
        <f t="shared" si="5"/>
        <v>5.1746514833972857E-4</v>
      </c>
    </row>
    <row r="133" spans="2:5" ht="17.100000000000001" customHeight="1" thickBot="1" x14ac:dyDescent="0.3">
      <c r="B133" s="28" t="s">
        <v>2</v>
      </c>
      <c r="C133" s="29"/>
      <c r="D133" s="17">
        <f>D10+D22+D39+D72+D87+D102</f>
        <v>1015604629</v>
      </c>
      <c r="E133" s="20">
        <f>SUM(E102,E87,E72,E39,E10,E22)</f>
        <v>1</v>
      </c>
    </row>
    <row r="134" spans="2:5" ht="17.100000000000001" customHeight="1" x14ac:dyDescent="0.25">
      <c r="B134" s="2"/>
      <c r="C134" s="2"/>
      <c r="D134" s="9"/>
    </row>
    <row r="135" spans="2:5" ht="17.100000000000001" customHeight="1" x14ac:dyDescent="0.25">
      <c r="B135" s="7"/>
    </row>
    <row r="136" spans="2:5" ht="17.100000000000001" customHeight="1" x14ac:dyDescent="0.25"/>
    <row r="137" spans="2:5" ht="17.100000000000001" customHeight="1" x14ac:dyDescent="0.25"/>
    <row r="138" spans="2:5" ht="17.100000000000001" customHeight="1" x14ac:dyDescent="0.25">
      <c r="D138" s="14"/>
    </row>
    <row r="139" spans="2:5" ht="17.100000000000001" customHeight="1" x14ac:dyDescent="0.25"/>
    <row r="140" spans="2:5" ht="17.100000000000001" customHeight="1" x14ac:dyDescent="0.25"/>
    <row r="141" spans="2:5" ht="17.100000000000001" customHeight="1" x14ac:dyDescent="0.25"/>
    <row r="142" spans="2:5" ht="17.100000000000001" customHeight="1" x14ac:dyDescent="0.25"/>
    <row r="143" spans="2:5" ht="17.100000000000001" customHeight="1" x14ac:dyDescent="0.25"/>
    <row r="144" spans="2:5" ht="17.100000000000001" customHeight="1" x14ac:dyDescent="0.25"/>
    <row r="145" spans="9:9" ht="17.100000000000001" customHeight="1" x14ac:dyDescent="0.25"/>
    <row r="146" spans="9:9" ht="17.100000000000001" customHeight="1" x14ac:dyDescent="0.25"/>
    <row r="147" spans="9:9" ht="17.100000000000001" customHeight="1" x14ac:dyDescent="0.25"/>
    <row r="148" spans="9:9" x14ac:dyDescent="0.25">
      <c r="I148" s="27"/>
    </row>
  </sheetData>
  <mergeCells count="3">
    <mergeCell ref="B133:C133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ignoredErrors>
    <ignoredError sqref="B10 B22 B39:C39 B72 B87 B102" numberStoredAsText="1"/>
    <ignoredError sqref="D22:E22 D72:E72 D87:E87 D102:E102" formula="1"/>
    <ignoredError sqref="D39:E39" numberStoredAsText="1" 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05b80677b9916bb45b310d3cffdebc84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a5b060f2b8e640f501d3f988dc5a2823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5AD26AF-3E1C-4AD3-A397-CCEB3B91CD2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0274B1D-DE04-403E-AE9B-913FD126AB6D}">
  <ds:schemaRefs>
    <ds:schemaRef ds:uri="http://schemas.microsoft.com/office/2006/metadata/properties"/>
    <ds:schemaRef ds:uri="http://schemas.microsoft.com/office/infopath/2007/PartnerControls"/>
    <ds:schemaRef ds:uri="518f0e3b-2d0d-4cc1-8f84-fd83e3e1d86f"/>
    <ds:schemaRef ds:uri="7bd33aee-67a4-431d-ace2-af54a0e24dbc"/>
  </ds:schemaRefs>
</ds:datastoreItem>
</file>

<file path=customXml/itemProps3.xml><?xml version="1.0" encoding="utf-8"?>
<ds:datastoreItem xmlns:ds="http://schemas.openxmlformats.org/officeDocument/2006/customXml" ds:itemID="{C51C6106-3748-43BA-86D5-BA9FAD4E797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bd33aee-67a4-431d-ace2-af54a0e24dbc"/>
    <ds:schemaRef ds:uri="518f0e3b-2d0d-4cc1-8f84-fd83e3e1d8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Despesas</vt:lpstr>
      <vt:lpstr>Despesas!Area_de_impressao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Maxwell Erick de Souza Moreira</cp:lastModifiedBy>
  <cp:lastPrinted>2022-03-15T16:33:09Z</cp:lastPrinted>
  <dcterms:created xsi:type="dcterms:W3CDTF">2017-05-25T17:18:17Z</dcterms:created>
  <dcterms:modified xsi:type="dcterms:W3CDTF">2026-01-23T11:09:09Z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