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4º Trimestre_2025\Gestão-Planejamento\"/>
    </mc:Choice>
  </mc:AlternateContent>
  <xr:revisionPtr revIDLastSave="0" documentId="8_{3E7D8579-9FCD-4264-B4C6-2D640DAF5217}" xr6:coauthVersionLast="47" xr6:coauthVersionMax="47" xr10:uidLastSave="{00000000-0000-0000-0000-000000000000}"/>
  <bookViews>
    <workbookView xWindow="-120" yWindow="-120" windowWidth="29040" windowHeight="15720" xr2:uid="{74CF7659-8D18-4053-AA8F-87C4849F10E3}"/>
  </bookViews>
  <sheets>
    <sheet name="Detalh. Receitas x Despesas" sheetId="1" r:id="rId1"/>
  </sheets>
  <externalReferences>
    <externalReference r:id="rId2"/>
  </externalReferences>
  <definedNames>
    <definedName name="A3281550">#REF!</definedName>
    <definedName name="Classe">#REF!</definedName>
    <definedName name="eu">#REF!</definedName>
    <definedName name="Porcent">OFFSET(#REF!, 0, 0, COUNT(#REF!), 1)</definedName>
    <definedName name="Reais">OFFSET(#REF!, 0, 0, COUNT(#REF!), 1)</definedName>
    <definedName name="SEDE_ADMNISTRATIVA">#REF!</definedName>
    <definedName name="UNIDADE_OPERACIONAL">#REF!</definedName>
    <definedName name="xxx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1" l="1"/>
  <c r="C25" i="1"/>
  <c r="C28" i="1" s="1"/>
  <c r="C22" i="1"/>
  <c r="F21" i="1"/>
  <c r="F20" i="1"/>
  <c r="F16" i="1" s="1"/>
  <c r="F28" i="1" s="1"/>
  <c r="F19" i="1"/>
  <c r="F18" i="1"/>
  <c r="G17" i="1"/>
  <c r="G16" i="1" s="1"/>
  <c r="F17" i="1"/>
  <c r="D17" i="1"/>
  <c r="D16" i="1" s="1"/>
  <c r="F15" i="1"/>
  <c r="F14" i="1"/>
  <c r="D14" i="1"/>
  <c r="F13" i="1"/>
  <c r="D13" i="1"/>
  <c r="D10" i="1" s="1"/>
  <c r="D28" i="1" s="1"/>
  <c r="G12" i="1"/>
  <c r="G10" i="1" s="1"/>
  <c r="F12" i="1"/>
  <c r="D12" i="1"/>
  <c r="G11" i="1"/>
  <c r="F11" i="1"/>
  <c r="D11" i="1"/>
  <c r="F10" i="1"/>
  <c r="G28" i="1" l="1"/>
  <c r="D22" i="1"/>
</calcChain>
</file>

<file path=xl/sharedStrings.xml><?xml version="1.0" encoding="utf-8"?>
<sst xmlns="http://schemas.openxmlformats.org/spreadsheetml/2006/main" count="36" uniqueCount="33">
  <si>
    <t>RESUMO DA RECEITA E DA DESPESA SEGUNDO A CATEGORIA ECONÔMICA E GRUPO DE DESPESA</t>
  </si>
  <si>
    <t>Serviço Social do Comércio – Sesc</t>
  </si>
  <si>
    <t>Administração Nacional</t>
  </si>
  <si>
    <t>Receita</t>
  </si>
  <si>
    <t>Despesa</t>
  </si>
  <si>
    <t>Especificação</t>
  </si>
  <si>
    <t>Valor Orçado</t>
  </si>
  <si>
    <t>Valor Realizado</t>
  </si>
  <si>
    <t xml:space="preserve">  Receitas Correntes</t>
  </si>
  <si>
    <t xml:space="preserve">  Despesas Correntes</t>
  </si>
  <si>
    <t xml:space="preserve">    Contribuições</t>
  </si>
  <si>
    <t xml:space="preserve">    Pessoal e Encargos Sociais</t>
  </si>
  <si>
    <t xml:space="preserve">    Receita Patrimonial</t>
  </si>
  <si>
    <t xml:space="preserve">    Outras Despesas Correntes</t>
  </si>
  <si>
    <t xml:space="preserve">    Receitas de Serviços</t>
  </si>
  <si>
    <t xml:space="preserve">    Outras Receitas Correntes</t>
  </si>
  <si>
    <t xml:space="preserve">    Demais receitas patrimoniais</t>
  </si>
  <si>
    <t xml:space="preserve">  Receitas de Capital</t>
  </si>
  <si>
    <t xml:space="preserve">  Despesas de Capital</t>
  </si>
  <si>
    <t xml:space="preserve">    Alienação de Bens</t>
  </si>
  <si>
    <t xml:space="preserve">    Investimentos</t>
  </si>
  <si>
    <t xml:space="preserve">    Amortização de empréstimos</t>
  </si>
  <si>
    <t xml:space="preserve">    Inversões Financeiras</t>
  </si>
  <si>
    <t xml:space="preserve">    Transferência de Capital</t>
  </si>
  <si>
    <t xml:space="preserve">    Amortização de Dívida Interna</t>
  </si>
  <si>
    <t xml:space="preserve">    Outras Receitas de Capital</t>
  </si>
  <si>
    <t>Recursos arrecadados de exercícios anteriores</t>
  </si>
  <si>
    <t xml:space="preserve">  Receitas Totais</t>
  </si>
  <si>
    <t xml:space="preserve">  Recursos arrecadados de exercícios anteriores</t>
  </si>
  <si>
    <t xml:space="preserve">    Recursos arrecadados de exercícios anteriores</t>
  </si>
  <si>
    <t>Total da Receita</t>
  </si>
  <si>
    <t>Total da Despesa</t>
  </si>
  <si>
    <t xml:space="preserve"> 4º TRIMESTRE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</si>
</sst>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8"/>
      <color theme="0"/>
      <name val="Tahoma"/>
      <family val="2"/>
    </font>
    <font>
      <b/>
      <sz val="8"/>
      <color rgb="FF231F2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9"/>
      <color rgb="FF000000"/>
      <name val="Tahoma"/>
      <family val="2"/>
    </font>
    <font>
      <b/>
      <sz val="9"/>
      <color rgb="FF000000"/>
      <name val="Tahoma"/>
      <family val="2"/>
    </font>
    <font>
      <b/>
      <sz val="9"/>
      <color theme="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BB57D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thin">
        <color theme="0"/>
      </bottom>
      <diagonal/>
    </border>
    <border>
      <left style="thin">
        <color theme="2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/>
      <top style="thin">
        <color theme="0"/>
      </top>
      <bottom/>
      <diagonal/>
    </border>
    <border>
      <left style="thin">
        <color theme="2"/>
      </left>
      <right style="thin">
        <color theme="2"/>
      </right>
      <top style="thin">
        <color theme="0"/>
      </top>
      <bottom/>
      <diagonal/>
    </border>
    <border>
      <left style="thin">
        <color theme="2"/>
      </left>
      <right style="thin">
        <color theme="2"/>
      </right>
      <top/>
      <bottom/>
      <diagonal/>
    </border>
    <border>
      <left style="thin">
        <color theme="2"/>
      </left>
      <right/>
      <top/>
      <bottom style="thin">
        <color theme="0"/>
      </bottom>
      <diagonal/>
    </border>
    <border>
      <left style="thin">
        <color theme="2"/>
      </left>
      <right style="thin">
        <color theme="2"/>
      </right>
      <top/>
      <bottom style="thin">
        <color theme="0"/>
      </bottom>
      <diagonal/>
    </border>
    <border>
      <left style="thin">
        <color theme="2"/>
      </left>
      <right style="thin">
        <color theme="2" tint="-0.249977111117893"/>
      </right>
      <top/>
      <bottom/>
      <diagonal/>
    </border>
    <border>
      <left style="thin">
        <color theme="2" tint="-0.249977111117893"/>
      </left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2" fillId="2" borderId="0" xfId="1" applyNumberFormat="1" applyFont="1" applyFill="1"/>
    <xf numFmtId="4" fontId="2" fillId="2" borderId="0" xfId="0" applyNumberFormat="1" applyFont="1" applyFill="1"/>
    <xf numFmtId="0" fontId="2" fillId="2" borderId="3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right" vertical="center"/>
    </xf>
    <xf numFmtId="0" fontId="2" fillId="2" borderId="6" xfId="0" applyFont="1" applyFill="1" applyBorder="1"/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43" fontId="2" fillId="2" borderId="0" xfId="1" applyFont="1" applyFill="1" applyBorder="1"/>
    <xf numFmtId="43" fontId="2" fillId="2" borderId="0" xfId="1" applyFont="1" applyFill="1"/>
    <xf numFmtId="0" fontId="3" fillId="2" borderId="6" xfId="0" applyFont="1" applyFill="1" applyBorder="1" applyAlignment="1">
      <alignment vertical="center" wrapText="1"/>
    </xf>
    <xf numFmtId="43" fontId="2" fillId="2" borderId="6" xfId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43" fontId="2" fillId="2" borderId="6" xfId="0" applyNumberFormat="1" applyFont="1" applyFill="1" applyBorder="1" applyAlignment="1">
      <alignment horizontal="center" vertical="center" wrapText="1"/>
    </xf>
    <xf numFmtId="43" fontId="2" fillId="2" borderId="9" xfId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43" fontId="6" fillId="0" borderId="10" xfId="1" applyFont="1" applyFill="1" applyBorder="1" applyAlignment="1">
      <alignment horizontal="center" vertical="center"/>
    </xf>
    <xf numFmtId="43" fontId="6" fillId="0" borderId="10" xfId="1" applyFont="1" applyFill="1" applyBorder="1" applyAlignment="1">
      <alignment horizontal="left" vertical="center"/>
    </xf>
    <xf numFmtId="43" fontId="6" fillId="0" borderId="11" xfId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43" fontId="7" fillId="0" borderId="10" xfId="1" applyFont="1" applyFill="1" applyBorder="1" applyAlignment="1">
      <alignment horizontal="center" vertical="center"/>
    </xf>
    <xf numFmtId="43" fontId="7" fillId="0" borderId="11" xfId="1" applyFont="1" applyFill="1" applyBorder="1" applyAlignment="1">
      <alignment horizontal="center" vertical="center"/>
    </xf>
    <xf numFmtId="43" fontId="2" fillId="2" borderId="6" xfId="1" applyFont="1" applyFill="1" applyBorder="1"/>
    <xf numFmtId="0" fontId="8" fillId="2" borderId="6" xfId="0" applyFont="1" applyFill="1" applyBorder="1" applyAlignment="1">
      <alignment horizontal="left" vertical="center" wrapText="1" indent="1"/>
    </xf>
    <xf numFmtId="43" fontId="2" fillId="2" borderId="9" xfId="1" applyFont="1" applyFill="1" applyBorder="1" applyAlignment="1">
      <alignment horizontal="right" vertical="center" wrapText="1" indent="1"/>
    </xf>
    <xf numFmtId="0" fontId="2" fillId="2" borderId="0" xfId="0" applyFont="1" applyFill="1" applyAlignment="1">
      <alignment horizontal="right"/>
    </xf>
    <xf numFmtId="43" fontId="3" fillId="2" borderId="6" xfId="1" applyFont="1" applyFill="1" applyBorder="1" applyAlignment="1">
      <alignment horizontal="right" vertical="center" wrapText="1" indent="1"/>
    </xf>
    <xf numFmtId="43" fontId="9" fillId="2" borderId="6" xfId="1" applyFont="1" applyFill="1" applyBorder="1" applyAlignment="1">
      <alignment horizontal="right" vertical="center" wrapText="1" indent="1"/>
    </xf>
    <xf numFmtId="43" fontId="8" fillId="2" borderId="6" xfId="0" applyNumberFormat="1" applyFont="1" applyFill="1" applyBorder="1" applyAlignment="1">
      <alignment horizontal="right" vertical="center" wrapText="1" indent="1"/>
    </xf>
    <xf numFmtId="43" fontId="8" fillId="2" borderId="9" xfId="0" applyNumberFormat="1" applyFont="1" applyFill="1" applyBorder="1" applyAlignment="1">
      <alignment horizontal="right" vertical="center" wrapText="1" indent="1"/>
    </xf>
    <xf numFmtId="0" fontId="9" fillId="2" borderId="6" xfId="0" applyFont="1" applyFill="1" applyBorder="1" applyAlignment="1">
      <alignment vertical="center" wrapText="1"/>
    </xf>
    <xf numFmtId="43" fontId="3" fillId="2" borderId="9" xfId="1" applyFont="1" applyFill="1" applyBorder="1" applyAlignment="1">
      <alignment horizontal="right" vertical="center" wrapText="1" indent="1"/>
    </xf>
    <xf numFmtId="43" fontId="9" fillId="2" borderId="6" xfId="0" applyNumberFormat="1" applyFont="1" applyFill="1" applyBorder="1" applyAlignment="1">
      <alignment horizontal="right" vertical="center" wrapText="1" indent="1"/>
    </xf>
    <xf numFmtId="43" fontId="9" fillId="2" borderId="9" xfId="0" applyNumberFormat="1" applyFont="1" applyFill="1" applyBorder="1" applyAlignment="1">
      <alignment horizontal="right" vertical="center" wrapText="1" indent="1"/>
    </xf>
    <xf numFmtId="0" fontId="3" fillId="2" borderId="0" xfId="0" applyFont="1" applyFill="1"/>
    <xf numFmtId="0" fontId="10" fillId="3" borderId="12" xfId="0" applyFont="1" applyFill="1" applyBorder="1" applyAlignment="1">
      <alignment horizontal="center" vertical="center" wrapText="1"/>
    </xf>
    <xf numFmtId="43" fontId="10" fillId="3" borderId="13" xfId="1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0" fontId="3" fillId="2" borderId="6" xfId="0" applyFont="1" applyFill="1" applyBorder="1"/>
    <xf numFmtId="43" fontId="3" fillId="2" borderId="0" xfId="0" applyNumberFormat="1" applyFont="1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S:\CONTROLADORIA\7.%20Base%20de%20Dados\Base%202025\Base_Resultados_Anual%20-%20Or&#231;amento%202025%20-%20Executado%20Vis&#227;o%20OR.xlsb" TargetMode="External"/><Relationship Id="rId1" Type="http://schemas.openxmlformats.org/officeDocument/2006/relationships/externalLinkPath" Target="/CONTROLADORIA/7.%20Base%20de%20Dados/Base%202025/Base_Resultados_Anual%20-%20Or&#231;amento%202025%20-%20Executado%20Vis&#227;o%20OR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C Virado Despesa"/>
      <sheetName val="CC Virado Receita"/>
      <sheetName val="CC - Virado"/>
      <sheetName val="Relatório de Gestão"/>
      <sheetName val="Dinâmica Rel Gestão"/>
      <sheetName val="Dinâmica ORC´S"/>
      <sheetName val="CC Receita Conta Virada"/>
      <sheetName val="Diárias"/>
      <sheetName val="Retificativo - GFCO"/>
      <sheetName val="Retificativo - Financeiro"/>
      <sheetName val="Dinâmica Check"/>
      <sheetName val="Check DRE"/>
      <sheetName val="Check - OP"/>
      <sheetName val="Check REALIZADO - DRE"/>
      <sheetName val="Check ORÇADO - DRE"/>
      <sheetName val="DRE - Old"/>
      <sheetName val="GFIC"/>
      <sheetName val="PROGRAMAS_GRÁFICO"/>
      <sheetName val="DRE"/>
      <sheetName val="DIRETORIA"/>
      <sheetName val="Dinâmica Perfomance - TCU"/>
      <sheetName val="Demonstrativo MXM"/>
      <sheetName val="TD CONTABIL"/>
      <sheetName val="% DO TOTAL"/>
      <sheetName val="Contábil"/>
      <sheetName val="Conta - Orçamentária"/>
      <sheetName val="Dinâmica Ch"/>
      <sheetName val="Gastos com projeto"/>
      <sheetName val="Listas"/>
      <sheetName val="Grupo de Pagamento"/>
      <sheetName val="Pacote"/>
      <sheetName val="Programa"/>
      <sheetName val="Atividade"/>
      <sheetName val="Indicadores"/>
      <sheetName val="Regionais"/>
      <sheetName val="Indicadores - Desempenho"/>
      <sheetName val="Indicadores - Des. - Mensais"/>
      <sheetName val="Indicadores 2025"/>
      <sheetName val="PCG"/>
      <sheetName val="Detalhamento Despesas"/>
      <sheetName val="Detalhamento Receitas"/>
      <sheetName val="Despesas"/>
      <sheetName val="Receitas x Despesas"/>
      <sheetName val="Receitas"/>
      <sheetName val="Detalh. Receitas x Despesas"/>
      <sheetName val="Informações TCU"/>
      <sheetName val="Regional UO's inativas"/>
      <sheetName val="Premiss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8">
          <cell r="E8" t="str">
            <v>Valor Realizado</v>
          </cell>
          <cell r="G8" t="str">
            <v>Valor Orçado</v>
          </cell>
          <cell r="H8" t="str">
            <v>Valor Realizado</v>
          </cell>
        </row>
        <row r="10">
          <cell r="E10">
            <v>911922089.3599999</v>
          </cell>
          <cell r="G10">
            <v>756106299</v>
          </cell>
          <cell r="H10">
            <v>648304322.69000006</v>
          </cell>
        </row>
        <row r="11">
          <cell r="E11">
            <v>579638995.88</v>
          </cell>
          <cell r="G11">
            <v>4442499</v>
          </cell>
          <cell r="H11">
            <v>4125933.14</v>
          </cell>
          <cell r="I11" t="str">
            <v xml:space="preserve">  1.2.00.00</v>
          </cell>
          <cell r="J11" t="str">
            <v xml:space="preserve">    Pessoal e Encargos Sociais</v>
          </cell>
        </row>
        <row r="12">
          <cell r="E12">
            <v>3476994.09</v>
          </cell>
          <cell r="G12">
            <v>220389318</v>
          </cell>
          <cell r="H12">
            <v>195069501.87</v>
          </cell>
          <cell r="I12" t="str">
            <v xml:space="preserve">  1.3.00.00</v>
          </cell>
          <cell r="J12" t="str">
            <v xml:space="preserve">    Pessoal e Encargos Sociais</v>
          </cell>
        </row>
        <row r="13">
          <cell r="E13">
            <v>222904483.81</v>
          </cell>
          <cell r="G13">
            <v>17762394</v>
          </cell>
          <cell r="H13">
            <v>15574075.279999999</v>
          </cell>
          <cell r="I13" t="str">
            <v xml:space="preserve">  1.3.00.00</v>
          </cell>
          <cell r="J13" t="str">
            <v xml:space="preserve">    Pessoal e Encargos Sociais</v>
          </cell>
        </row>
        <row r="14">
          <cell r="E14">
            <v>1692</v>
          </cell>
          <cell r="G14">
            <v>4209641</v>
          </cell>
          <cell r="H14">
            <v>3895879.73</v>
          </cell>
          <cell r="I14" t="str">
            <v xml:space="preserve">  1.3.00.00</v>
          </cell>
          <cell r="J14" t="str">
            <v xml:space="preserve">    Pessoal e Encargos Sociais</v>
          </cell>
        </row>
        <row r="15">
          <cell r="E15">
            <v>105179528.02</v>
          </cell>
          <cell r="G15">
            <v>3848239</v>
          </cell>
          <cell r="H15">
            <v>1120455.99</v>
          </cell>
          <cell r="I15" t="str">
            <v xml:space="preserve">  1.6.00.00</v>
          </cell>
          <cell r="J15" t="str">
            <v xml:space="preserve">    Pessoal e Encargos Sociais</v>
          </cell>
        </row>
        <row r="16">
          <cell r="E16">
            <v>527452.55000000005</v>
          </cell>
          <cell r="G16">
            <v>3433454</v>
          </cell>
          <cell r="H16">
            <v>2897854.97</v>
          </cell>
          <cell r="I16" t="str">
            <v xml:space="preserve">  1.9.00.00</v>
          </cell>
          <cell r="J16" t="str">
            <v xml:space="preserve">    Pessoal e Encargos Sociais</v>
          </cell>
        </row>
        <row r="17">
          <cell r="E17">
            <v>86668.58</v>
          </cell>
          <cell r="G17">
            <v>17407113</v>
          </cell>
          <cell r="H17">
            <v>16926380.640000001</v>
          </cell>
          <cell r="I17" t="str">
            <v xml:space="preserve">  1.9.00.00</v>
          </cell>
          <cell r="J17" t="str">
            <v xml:space="preserve">    Outras Despesas Correntes</v>
          </cell>
        </row>
        <row r="18">
          <cell r="E18">
            <v>106274.43</v>
          </cell>
          <cell r="G18">
            <v>5894288</v>
          </cell>
          <cell r="H18">
            <v>5452933.1200000001</v>
          </cell>
          <cell r="I18" t="str">
            <v xml:space="preserve">  1.9.00.00</v>
          </cell>
          <cell r="J18" t="str">
            <v xml:space="preserve">    Outras Despesas Correntes</v>
          </cell>
        </row>
        <row r="19">
          <cell r="G19">
            <v>83030751</v>
          </cell>
          <cell r="H19">
            <v>79508389.069999993</v>
          </cell>
          <cell r="J19" t="str">
            <v xml:space="preserve">    Outras Despesas Correntes</v>
          </cell>
        </row>
        <row r="20">
          <cell r="G20">
            <v>260121</v>
          </cell>
          <cell r="H20">
            <v>66069.289999999994</v>
          </cell>
          <cell r="J20" t="str">
            <v xml:space="preserve">    Outras Despesas Correntes</v>
          </cell>
        </row>
        <row r="21">
          <cell r="E21">
            <v>580300</v>
          </cell>
          <cell r="G21">
            <v>15933542</v>
          </cell>
          <cell r="H21">
            <v>13032515.25</v>
          </cell>
          <cell r="J21" t="str">
            <v xml:space="preserve">    Outras Despesas Correntes</v>
          </cell>
        </row>
        <row r="22">
          <cell r="E22" t="str">
            <v>0,00</v>
          </cell>
          <cell r="G22">
            <v>3075919</v>
          </cell>
          <cell r="H22">
            <v>2836863.56</v>
          </cell>
          <cell r="J22" t="str">
            <v xml:space="preserve">    Outras Despesas Correntes</v>
          </cell>
        </row>
        <row r="23">
          <cell r="E23">
            <v>580300</v>
          </cell>
          <cell r="G23">
            <v>55266700</v>
          </cell>
          <cell r="H23">
            <v>49407591.460000001</v>
          </cell>
          <cell r="I23" t="str">
            <v xml:space="preserve">  2.2.00.00</v>
          </cell>
          <cell r="J23" t="str">
            <v xml:space="preserve">    Outras Despesas Correntes</v>
          </cell>
        </row>
        <row r="24">
          <cell r="E24" t="str">
            <v>0,00</v>
          </cell>
          <cell r="G24">
            <v>319448116</v>
          </cell>
          <cell r="H24">
            <v>257612883.56</v>
          </cell>
          <cell r="I24" t="str">
            <v xml:space="preserve">  2.2.00.00</v>
          </cell>
          <cell r="J24" t="str">
            <v xml:space="preserve">    Outras Despesas Correntes</v>
          </cell>
        </row>
        <row r="25">
          <cell r="E25">
            <v>0</v>
          </cell>
          <cell r="G25">
            <v>836428</v>
          </cell>
          <cell r="H25">
            <v>595585.4</v>
          </cell>
          <cell r="I25" t="str">
            <v xml:space="preserve">  2.2.00.00</v>
          </cell>
          <cell r="J25" t="str">
            <v xml:space="preserve">    Outras Despesas Correntes</v>
          </cell>
        </row>
        <row r="26">
          <cell r="E26">
            <v>0</v>
          </cell>
          <cell r="G26">
            <v>559614</v>
          </cell>
          <cell r="H26">
            <v>30748.71</v>
          </cell>
          <cell r="I26" t="str">
            <v xml:space="preserve">  2.2.00.00</v>
          </cell>
          <cell r="J26" t="str">
            <v xml:space="preserve">    Outras Despesas Correntes</v>
          </cell>
        </row>
        <row r="27">
          <cell r="G27">
            <v>308162</v>
          </cell>
          <cell r="H27">
            <v>150661.65</v>
          </cell>
          <cell r="I27" t="str">
            <v xml:space="preserve">  2.2.00.00</v>
          </cell>
          <cell r="J27" t="str">
            <v xml:space="preserve">    Outras Despesas Correntes</v>
          </cell>
        </row>
        <row r="28">
          <cell r="E28">
            <v>912502389.3599999</v>
          </cell>
        </row>
        <row r="29">
          <cell r="G29">
            <v>191893086</v>
          </cell>
          <cell r="H29">
            <v>81863017.230000004</v>
          </cell>
        </row>
        <row r="30">
          <cell r="E30">
            <v>0</v>
          </cell>
          <cell r="G30">
            <v>77458383</v>
          </cell>
          <cell r="H30">
            <v>39766190.270000003</v>
          </cell>
          <cell r="J30" t="str">
            <v xml:space="preserve">    Investimentos</v>
          </cell>
        </row>
        <row r="31">
          <cell r="E31">
            <v>0</v>
          </cell>
          <cell r="G31">
            <v>54434703</v>
          </cell>
          <cell r="H31">
            <v>42096826.960000001</v>
          </cell>
          <cell r="J31" t="str">
            <v xml:space="preserve">    Investimentos</v>
          </cell>
        </row>
        <row r="32">
          <cell r="G32">
            <v>60000000</v>
          </cell>
          <cell r="H32">
            <v>0</v>
          </cell>
          <cell r="J32" t="str">
            <v xml:space="preserve">    Investimentos</v>
          </cell>
        </row>
        <row r="33">
          <cell r="E33" t="str">
            <v>0,00</v>
          </cell>
          <cell r="G33">
            <v>0</v>
          </cell>
          <cell r="J33" t="str">
            <v xml:space="preserve">    Investimentos</v>
          </cell>
        </row>
        <row r="34">
          <cell r="G34">
            <v>0</v>
          </cell>
          <cell r="H34">
            <v>0</v>
          </cell>
          <cell r="J34" t="str">
            <v xml:space="preserve">    Investimentos</v>
          </cell>
        </row>
        <row r="35">
          <cell r="J35" t="str">
            <v xml:space="preserve">    Investimentos</v>
          </cell>
        </row>
        <row r="36">
          <cell r="E36">
            <v>912502389.3599999</v>
          </cell>
          <cell r="G36">
            <v>947999385</v>
          </cell>
          <cell r="H36">
            <v>730167339.92000008</v>
          </cell>
        </row>
        <row r="37">
          <cell r="E37">
            <v>0</v>
          </cell>
          <cell r="G37">
            <v>0</v>
          </cell>
          <cell r="H37">
            <v>1.9073486328125E-6</v>
          </cell>
        </row>
      </sheetData>
      <sheetData sheetId="43"/>
      <sheetData sheetId="44">
        <row r="11">
          <cell r="A11" t="str">
            <v xml:space="preserve">  1.2.00.00</v>
          </cell>
          <cell r="E11" t="str">
            <v xml:space="preserve">    Pessoal e Encargos Sociais</v>
          </cell>
        </row>
        <row r="12">
          <cell r="A12" t="str">
            <v xml:space="preserve">  1.3.00.00</v>
          </cell>
          <cell r="E12" t="str">
            <v xml:space="preserve">    Outras Despesas Correntes</v>
          </cell>
        </row>
        <row r="13">
          <cell r="A13" t="str">
            <v xml:space="preserve">  1.6.00.00</v>
          </cell>
        </row>
        <row r="14">
          <cell r="A14" t="str">
            <v xml:space="preserve">  1.9.00.00</v>
          </cell>
        </row>
        <row r="17">
          <cell r="A17" t="str">
            <v xml:space="preserve">  2.2.00.00</v>
          </cell>
          <cell r="E17" t="str">
            <v xml:space="preserve">    Investimentos</v>
          </cell>
        </row>
        <row r="18">
          <cell r="E18" t="str">
            <v xml:space="preserve">    Inversões Financeiras</v>
          </cell>
        </row>
        <row r="19">
          <cell r="E19" t="str">
            <v xml:space="preserve">    Amortização de Dívida Interna</v>
          </cell>
        </row>
      </sheetData>
      <sheetData sheetId="45"/>
      <sheetData sheetId="46"/>
      <sheetData sheetId="47"/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69934-7F23-41D0-9904-04EFBCB052DE}">
  <sheetPr codeName="Planilha46">
    <pageSetUpPr fitToPage="1"/>
  </sheetPr>
  <dimension ref="A2:J29"/>
  <sheetViews>
    <sheetView tabSelected="1" zoomScale="90" zoomScaleNormal="90" workbookViewId="0">
      <selection activeCell="D39" sqref="D38:D39"/>
    </sheetView>
  </sheetViews>
  <sheetFormatPr defaultColWidth="9.140625" defaultRowHeight="11.25" outlineLevelCol="1" x14ac:dyDescent="0.15"/>
  <cols>
    <col min="1" max="1" width="9.140625" style="1"/>
    <col min="2" max="2" width="54.7109375" style="1" customWidth="1"/>
    <col min="3" max="3" width="20.28515625" style="4" customWidth="1"/>
    <col min="4" max="4" width="17.7109375" style="4" customWidth="1"/>
    <col min="5" max="5" width="54.7109375" style="1" customWidth="1"/>
    <col min="6" max="6" width="17.7109375" style="5" customWidth="1"/>
    <col min="7" max="7" width="17.7109375" style="4" customWidth="1"/>
    <col min="8" max="8" width="15" style="1" bestFit="1" customWidth="1"/>
    <col min="9" max="10" width="16.85546875" style="1" customWidth="1" outlineLevel="1"/>
    <col min="11" max="16384" width="9.140625" style="1"/>
  </cols>
  <sheetData>
    <row r="2" spans="1:10" x14ac:dyDescent="0.15">
      <c r="B2" s="45" t="s">
        <v>0</v>
      </c>
      <c r="C2" s="45"/>
      <c r="D2" s="45"/>
      <c r="E2" s="45"/>
      <c r="F2" s="45"/>
      <c r="G2" s="45"/>
    </row>
    <row r="3" spans="1:10" x14ac:dyDescent="0.15">
      <c r="B3" s="46" t="s">
        <v>32</v>
      </c>
      <c r="C3" s="46"/>
      <c r="D3" s="46"/>
      <c r="E3" s="46"/>
      <c r="F3" s="46"/>
      <c r="G3" s="46"/>
    </row>
    <row r="4" spans="1:10" ht="12" thickBot="1" x14ac:dyDescent="0.2">
      <c r="B4" s="3" t="s">
        <v>1</v>
      </c>
    </row>
    <row r="5" spans="1:10" ht="12" thickBot="1" x14ac:dyDescent="0.2">
      <c r="B5" s="47" t="s">
        <v>2</v>
      </c>
      <c r="C5" s="48"/>
    </row>
    <row r="6" spans="1:10" x14ac:dyDescent="0.15">
      <c r="B6" s="6"/>
      <c r="C6" s="6"/>
      <c r="D6" s="6"/>
      <c r="E6" s="6"/>
      <c r="F6" s="6"/>
      <c r="G6" s="7"/>
    </row>
    <row r="7" spans="1:10" ht="18.75" customHeight="1" x14ac:dyDescent="0.15">
      <c r="B7" s="49" t="s">
        <v>3</v>
      </c>
      <c r="C7" s="50"/>
      <c r="D7" s="50"/>
      <c r="E7" s="49" t="s">
        <v>4</v>
      </c>
      <c r="F7" s="50"/>
      <c r="G7" s="50"/>
      <c r="H7" s="8"/>
    </row>
    <row r="8" spans="1:10" ht="18" customHeight="1" x14ac:dyDescent="0.15">
      <c r="B8" s="9" t="s">
        <v>5</v>
      </c>
      <c r="C8" s="10" t="s">
        <v>6</v>
      </c>
      <c r="D8" s="10" t="s">
        <v>7</v>
      </c>
      <c r="E8" s="9" t="s">
        <v>5</v>
      </c>
      <c r="F8" s="10" t="s">
        <v>6</v>
      </c>
      <c r="G8" s="11" t="s">
        <v>7</v>
      </c>
      <c r="H8" s="8"/>
      <c r="I8" s="12"/>
      <c r="J8" s="13"/>
    </row>
    <row r="9" spans="1:10" x14ac:dyDescent="0.15">
      <c r="B9" s="14"/>
      <c r="C9" s="15"/>
      <c r="D9" s="15"/>
      <c r="E9" s="16"/>
      <c r="F9" s="17"/>
      <c r="G9" s="18"/>
      <c r="H9" s="8"/>
      <c r="I9" s="12"/>
      <c r="J9" s="13"/>
    </row>
    <row r="10" spans="1:10" ht="15" customHeight="1" x14ac:dyDescent="0.15">
      <c r="B10" s="19" t="s">
        <v>8</v>
      </c>
      <c r="C10" s="20">
        <v>908916723</v>
      </c>
      <c r="D10" s="20">
        <f>SUM(D11:D14)</f>
        <v>911922089.3599999</v>
      </c>
      <c r="E10" s="21" t="s">
        <v>9</v>
      </c>
      <c r="F10" s="20">
        <f>SUM(F11:F12)</f>
        <v>756106299</v>
      </c>
      <c r="G10" s="22">
        <f>SUM(G11:G12)</f>
        <v>648304322.68999994</v>
      </c>
      <c r="H10" s="8"/>
      <c r="I10" s="12"/>
      <c r="J10" s="13"/>
    </row>
    <row r="11" spans="1:10" ht="15" customHeight="1" x14ac:dyDescent="0.15">
      <c r="B11" s="23" t="s">
        <v>10</v>
      </c>
      <c r="C11" s="24">
        <v>599424239</v>
      </c>
      <c r="D11" s="24">
        <f>SUMIF('[1]Receitas x Despesas'!$I:$I,'[1]Detalh. Receitas x Despesas'!$A11,'[1]Receitas x Despesas'!$E:$E)</f>
        <v>579638995.88</v>
      </c>
      <c r="E11" s="23" t="s">
        <v>11</v>
      </c>
      <c r="F11" s="24">
        <f>SUMIF('[1]Receitas x Despesas'!$J:$J,'[1]Detalh. Receitas x Despesas'!$E11,'[1]Receitas x Despesas'!$G:$G)</f>
        <v>254085545</v>
      </c>
      <c r="G11" s="25">
        <f>SUMIF('[1]Receitas x Despesas'!$J:$J,'[1]Detalh. Receitas x Despesas'!$E11,'[1]Receitas x Despesas'!$H:$H)</f>
        <v>222683700.97999999</v>
      </c>
      <c r="H11" s="26"/>
      <c r="I11" s="12"/>
      <c r="J11" s="13"/>
    </row>
    <row r="12" spans="1:10" ht="15" customHeight="1" x14ac:dyDescent="0.15">
      <c r="B12" s="23" t="s">
        <v>12</v>
      </c>
      <c r="C12" s="24">
        <v>211305166</v>
      </c>
      <c r="D12" s="24">
        <f>SUMIF('[1]Receitas x Despesas'!$I:$I,'[1]Detalh. Receitas x Despesas'!$A12,'[1]Receitas x Despesas'!$E:$E)</f>
        <v>226383169.90000001</v>
      </c>
      <c r="E12" s="23" t="s">
        <v>13</v>
      </c>
      <c r="F12" s="24">
        <f>SUMIF('[1]Receitas x Despesas'!$J:$J,'[1]Detalh. Receitas x Despesas'!$E12,'[1]Receitas x Despesas'!$G:$G)</f>
        <v>502020754</v>
      </c>
      <c r="G12" s="25">
        <f>SUMIF('[1]Receitas x Despesas'!$J:$J,'[1]Detalh. Receitas x Despesas'!$E12,'[1]Receitas x Despesas'!$H:$H)</f>
        <v>425620621.70999998</v>
      </c>
      <c r="H12" s="26"/>
      <c r="I12" s="12"/>
      <c r="J12" s="13"/>
    </row>
    <row r="13" spans="1:10" ht="15" customHeight="1" x14ac:dyDescent="0.15">
      <c r="B13" s="23" t="s">
        <v>14</v>
      </c>
      <c r="C13" s="24">
        <v>97940492</v>
      </c>
      <c r="D13" s="24">
        <f>SUMIF('[1]Receitas x Despesas'!$I:$I,'[1]Detalh. Receitas x Despesas'!$A13,'[1]Receitas x Despesas'!$E:$E)</f>
        <v>105179528.02</v>
      </c>
      <c r="E13" s="27"/>
      <c r="F13" s="24">
        <f>SUMIF('[1]Receitas x Despesas'!$J:$J,'[1]Detalh. Receitas x Despesas'!$E13,'[1]Receitas x Despesas'!$G:$G)</f>
        <v>0</v>
      </c>
      <c r="G13" s="28"/>
      <c r="H13" s="26"/>
      <c r="I13" s="12"/>
      <c r="J13" s="13"/>
    </row>
    <row r="14" spans="1:10" ht="15" customHeight="1" x14ac:dyDescent="0.15">
      <c r="B14" s="23" t="s">
        <v>15</v>
      </c>
      <c r="C14" s="24">
        <v>246826</v>
      </c>
      <c r="D14" s="24">
        <f>SUMIF('[1]Receitas x Despesas'!$I:$I,'[1]Detalh. Receitas x Despesas'!$A14,'[1]Receitas x Despesas'!$E:$E)</f>
        <v>720395.56</v>
      </c>
      <c r="E14" s="27"/>
      <c r="F14" s="24">
        <f>SUMIF('[1]Receitas x Despesas'!$J:$J,'[1]Detalh. Receitas x Despesas'!$E14,'[1]Receitas x Despesas'!$G:$G)</f>
        <v>0</v>
      </c>
      <c r="G14" s="28"/>
      <c r="H14" s="26"/>
      <c r="I14" s="12"/>
      <c r="J14" s="13"/>
    </row>
    <row r="15" spans="1:10" x14ac:dyDescent="0.15">
      <c r="A15" s="29"/>
      <c r="B15" s="23" t="s">
        <v>16</v>
      </c>
      <c r="C15" s="24">
        <v>0</v>
      </c>
      <c r="D15" s="30"/>
      <c r="E15" s="27"/>
      <c r="F15" s="24">
        <f>SUMIF('[1]Receitas x Despesas'!$J:$J,'[1]Detalh. Receitas x Despesas'!$E15,'[1]Receitas x Despesas'!$G:$G)</f>
        <v>0</v>
      </c>
      <c r="G15" s="28"/>
      <c r="H15" s="8"/>
      <c r="I15" s="12"/>
      <c r="J15" s="13"/>
    </row>
    <row r="16" spans="1:10" x14ac:dyDescent="0.15">
      <c r="B16" s="21" t="s">
        <v>17</v>
      </c>
      <c r="C16" s="24">
        <v>39082662</v>
      </c>
      <c r="D16" s="20">
        <f>SUM(D17:D20)</f>
        <v>580300</v>
      </c>
      <c r="E16" s="21" t="s">
        <v>18</v>
      </c>
      <c r="F16" s="20">
        <f>SUM(F17:F21)</f>
        <v>191893086</v>
      </c>
      <c r="G16" s="22">
        <f>SUM(G17:G19)</f>
        <v>81863017.230000004</v>
      </c>
      <c r="H16" s="8"/>
      <c r="I16" s="12"/>
      <c r="J16" s="13"/>
    </row>
    <row r="17" spans="2:10" ht="15" customHeight="1" x14ac:dyDescent="0.15">
      <c r="B17" s="23" t="s">
        <v>19</v>
      </c>
      <c r="C17" s="24">
        <v>468400</v>
      </c>
      <c r="D17" s="24">
        <f>SUMIF('[1]Receitas x Despesas'!$I:$I,'[1]Detalh. Receitas x Despesas'!$A17,'[1]Receitas x Despesas'!$E:$E)</f>
        <v>580300</v>
      </c>
      <c r="E17" s="23" t="s">
        <v>20</v>
      </c>
      <c r="F17" s="24">
        <f>SUMIF('[1]Receitas x Despesas'!$J:$J,'[1]Detalh. Receitas x Despesas'!$E17,'[1]Receitas x Despesas'!$G:$G)</f>
        <v>191893086</v>
      </c>
      <c r="G17" s="25">
        <f>SUMIF('[1]Receitas x Despesas'!$J:$J,'[1]Detalh. Receitas x Despesas'!$E17,'[1]Receitas x Despesas'!$H:$H)</f>
        <v>81863017.230000004</v>
      </c>
      <c r="H17" s="26"/>
      <c r="I17" s="12"/>
      <c r="J17" s="13"/>
    </row>
    <row r="18" spans="2:10" ht="15" hidden="1" customHeight="1" x14ac:dyDescent="0.15">
      <c r="B18" s="23" t="s">
        <v>21</v>
      </c>
      <c r="C18" s="24">
        <v>0</v>
      </c>
      <c r="D18" s="24">
        <v>0</v>
      </c>
      <c r="E18" s="23" t="s">
        <v>22</v>
      </c>
      <c r="F18" s="24">
        <f>SUMIF('[1]Receitas x Despesas'!$J:$J,'[1]Detalh. Receitas x Despesas'!$E18,'[1]Receitas x Despesas'!$G:$G)</f>
        <v>0</v>
      </c>
      <c r="G18" s="25">
        <v>0</v>
      </c>
      <c r="H18" s="8"/>
      <c r="I18" s="12"/>
      <c r="J18" s="13"/>
    </row>
    <row r="19" spans="2:10" ht="15" hidden="1" customHeight="1" x14ac:dyDescent="0.15">
      <c r="B19" s="23" t="s">
        <v>23</v>
      </c>
      <c r="C19" s="24">
        <v>0</v>
      </c>
      <c r="D19" s="24">
        <v>0</v>
      </c>
      <c r="E19" s="23" t="s">
        <v>24</v>
      </c>
      <c r="F19" s="24">
        <f>SUMIF('[1]Receitas x Despesas'!$J:$J,'[1]Detalh. Receitas x Despesas'!$E19,'[1]Receitas x Despesas'!$G:$G)</f>
        <v>0</v>
      </c>
      <c r="G19" s="25">
        <v>0</v>
      </c>
      <c r="H19" s="8"/>
      <c r="I19" s="12"/>
      <c r="J19" s="13"/>
    </row>
    <row r="20" spans="2:10" ht="15" hidden="1" customHeight="1" x14ac:dyDescent="0.15">
      <c r="B20" s="23" t="s">
        <v>25</v>
      </c>
      <c r="C20" s="24">
        <v>0</v>
      </c>
      <c r="D20" s="24">
        <v>0</v>
      </c>
      <c r="E20" s="27"/>
      <c r="F20" s="24">
        <f>SUMIF('[1]Receitas x Despesas'!$J:$J,'[1]Detalh. Receitas x Despesas'!$E20,'[1]Receitas x Despesas'!$G:$G)</f>
        <v>0</v>
      </c>
      <c r="G20" s="28"/>
      <c r="H20" s="8"/>
      <c r="I20" s="12"/>
      <c r="J20" s="13"/>
    </row>
    <row r="21" spans="2:10" ht="15" customHeight="1" x14ac:dyDescent="0.15">
      <c r="B21" s="23" t="s">
        <v>26</v>
      </c>
      <c r="C21" s="24">
        <v>38614262</v>
      </c>
      <c r="D21" s="31"/>
      <c r="E21" s="27"/>
      <c r="F21" s="24">
        <f>SUMIF('[1]Receitas x Despesas'!$J:$J,'[1]Detalh. Receitas x Despesas'!$E21,'[1]Receitas x Despesas'!$G:$G)</f>
        <v>0</v>
      </c>
      <c r="G21" s="28"/>
      <c r="H21" s="8"/>
      <c r="I21" s="12"/>
      <c r="J21" s="13"/>
    </row>
    <row r="22" spans="2:10" ht="11.25" hidden="1" customHeight="1" x14ac:dyDescent="0.15">
      <c r="B22" s="21" t="s">
        <v>27</v>
      </c>
      <c r="C22" s="20">
        <f>SUM(C16,C10)</f>
        <v>947999385</v>
      </c>
      <c r="D22" s="20">
        <f>SUM(D16,D10)</f>
        <v>912502389.3599999</v>
      </c>
      <c r="E22" s="27"/>
      <c r="F22" s="32"/>
      <c r="G22" s="33"/>
      <c r="H22" s="8"/>
    </row>
    <row r="23" spans="2:10" ht="11.25" hidden="1" customHeight="1" x14ac:dyDescent="0.15">
      <c r="B23" s="34"/>
      <c r="C23" s="30"/>
      <c r="D23" s="30"/>
      <c r="E23" s="27"/>
      <c r="F23" s="32"/>
      <c r="G23" s="35"/>
      <c r="H23" s="8"/>
    </row>
    <row r="24" spans="2:10" ht="11.25" hidden="1" customHeight="1" x14ac:dyDescent="0.15">
      <c r="B24" s="34"/>
      <c r="C24" s="30"/>
      <c r="D24" s="30"/>
      <c r="E24" s="34"/>
      <c r="F24" s="36"/>
      <c r="G24" s="37"/>
      <c r="H24" s="8"/>
    </row>
    <row r="25" spans="2:10" ht="11.25" hidden="1" customHeight="1" x14ac:dyDescent="0.15">
      <c r="B25" s="21" t="s">
        <v>28</v>
      </c>
      <c r="C25" s="20">
        <f>C26</f>
        <v>0</v>
      </c>
      <c r="D25" s="20">
        <f>D26</f>
        <v>0</v>
      </c>
      <c r="E25" s="27"/>
      <c r="F25" s="32"/>
      <c r="G25" s="28"/>
      <c r="H25" s="8"/>
    </row>
    <row r="26" spans="2:10" ht="11.25" hidden="1" customHeight="1" x14ac:dyDescent="0.15">
      <c r="B26" s="23" t="s">
        <v>29</v>
      </c>
      <c r="C26" s="24">
        <v>0</v>
      </c>
      <c r="D26" s="24">
        <v>0</v>
      </c>
      <c r="E26" s="27"/>
      <c r="F26" s="32"/>
      <c r="G26" s="28"/>
      <c r="H26" s="8"/>
    </row>
    <row r="27" spans="2:10" ht="11.25" hidden="1" customHeight="1" x14ac:dyDescent="0.15">
      <c r="B27" s="34"/>
      <c r="C27" s="31"/>
      <c r="D27" s="31"/>
      <c r="E27" s="27"/>
      <c r="F27" s="32"/>
      <c r="G27" s="28"/>
      <c r="H27" s="8"/>
    </row>
    <row r="28" spans="2:10" s="38" customFormat="1" ht="18" customHeight="1" x14ac:dyDescent="0.15">
      <c r="B28" s="39" t="s">
        <v>30</v>
      </c>
      <c r="C28" s="40">
        <f>SUM(C10,C16,C25)</f>
        <v>947999385</v>
      </c>
      <c r="D28" s="40">
        <f>SUM(D10,D16,D25)</f>
        <v>912502389.3599999</v>
      </c>
      <c r="E28" s="41" t="s">
        <v>31</v>
      </c>
      <c r="F28" s="40">
        <f>SUM(F16,F10)</f>
        <v>947999385</v>
      </c>
      <c r="G28" s="42">
        <f>SUM(G16,G10)</f>
        <v>730167339.91999996</v>
      </c>
      <c r="H28" s="43"/>
      <c r="I28" s="44"/>
      <c r="J28" s="44"/>
    </row>
    <row r="29" spans="2:10" x14ac:dyDescent="0.15">
      <c r="B29" s="2"/>
    </row>
  </sheetData>
  <mergeCells count="5">
    <mergeCell ref="B2:G2"/>
    <mergeCell ref="B3:G3"/>
    <mergeCell ref="B5:C5"/>
    <mergeCell ref="B7:D7"/>
    <mergeCell ref="E7:G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Detalh. Receitas x Despesas</vt:lpstr>
    </vt:vector>
  </TitlesOfParts>
  <Company>SESC Minas Gerais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Lais Castro Alves</dc:creator>
  <cp:lastModifiedBy>Maxwell Erick de Souza Moreira</cp:lastModifiedBy>
  <dcterms:created xsi:type="dcterms:W3CDTF">2025-11-06T18:59:04Z</dcterms:created>
  <dcterms:modified xsi:type="dcterms:W3CDTF">2026-01-20T19:38:19Z</dcterms:modified>
</cp:coreProperties>
</file>