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S:\GGPC\05. GESTÃO DA INFORMAÇÃO\INFORMAÇÕES GERENCIAIS\Relatórios\Calculo PCG\2017\12_Dezembro\"/>
    </mc:Choice>
  </mc:AlternateContent>
  <xr:revisionPtr revIDLastSave="0" documentId="13_ncr:1_{B2F3B74D-3B85-4BE7-8A86-A6A50465AF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agas - Realizaçã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2" i="1" l="1"/>
  <c r="I14" i="1"/>
  <c r="I20" i="1"/>
  <c r="I19" i="1"/>
  <c r="I24" i="1"/>
  <c r="I36" i="1"/>
  <c r="I43" i="1"/>
  <c r="I47" i="1"/>
  <c r="I51" i="1"/>
  <c r="I54" i="1"/>
  <c r="I70" i="1"/>
  <c r="K87" i="1"/>
  <c r="J87" i="1"/>
  <c r="E87" i="1"/>
  <c r="D87" i="1"/>
  <c r="J61" i="1"/>
  <c r="E85" i="1" l="1"/>
  <c r="K85" i="1"/>
  <c r="J85" i="1"/>
  <c r="M24" i="1"/>
  <c r="L47" i="1"/>
  <c r="N83" i="1"/>
  <c r="N82" i="1"/>
  <c r="N84" i="1"/>
  <c r="M84" i="1"/>
  <c r="L84" i="1"/>
  <c r="M77" i="1"/>
  <c r="M78" i="1"/>
  <c r="M79" i="1"/>
  <c r="M80" i="1"/>
  <c r="N79" i="1"/>
  <c r="N80" i="1"/>
  <c r="N77" i="1"/>
  <c r="L79" i="1"/>
  <c r="L80" i="1"/>
  <c r="L77" i="1"/>
  <c r="I79" i="1"/>
  <c r="I80" i="1"/>
  <c r="I84" i="1"/>
  <c r="I77" i="1"/>
  <c r="L73" i="1"/>
  <c r="L71" i="1"/>
  <c r="L70" i="1"/>
  <c r="L67" i="1"/>
  <c r="L66" i="1"/>
  <c r="L65" i="1"/>
  <c r="L43" i="1"/>
  <c r="L54" i="1"/>
  <c r="M54" i="1"/>
  <c r="L51" i="1"/>
  <c r="M51" i="1"/>
  <c r="M47" i="1"/>
  <c r="M22" i="1"/>
  <c r="M20" i="1"/>
  <c r="M19" i="1"/>
  <c r="M14" i="1"/>
  <c r="M12" i="1"/>
  <c r="L22" i="1"/>
  <c r="L20" i="1"/>
  <c r="F14" i="1"/>
  <c r="F47" i="1"/>
  <c r="F73" i="1"/>
  <c r="F71" i="1"/>
  <c r="F70" i="1"/>
  <c r="F67" i="1"/>
  <c r="F66" i="1"/>
  <c r="F65" i="1"/>
  <c r="F84" i="1"/>
  <c r="F77" i="1"/>
  <c r="F79" i="1"/>
  <c r="F80" i="1"/>
  <c r="D85" i="1"/>
  <c r="F54" i="1"/>
  <c r="M36" i="1"/>
  <c r="L36" i="1"/>
  <c r="F36" i="1"/>
  <c r="F51" i="1"/>
  <c r="M43" i="1"/>
  <c r="E61" i="1"/>
  <c r="L24" i="1"/>
  <c r="L19" i="1"/>
  <c r="L14" i="1"/>
  <c r="L12" i="1"/>
  <c r="F20" i="1"/>
  <c r="F19" i="1"/>
  <c r="F12" i="1"/>
  <c r="F24" i="1"/>
  <c r="N24" i="1"/>
  <c r="N36" i="1"/>
  <c r="N38" i="1"/>
  <c r="N39" i="1"/>
  <c r="N41" i="1"/>
  <c r="N42" i="1"/>
  <c r="N43" i="1"/>
  <c r="N45" i="1"/>
  <c r="N47" i="1"/>
  <c r="N51" i="1"/>
  <c r="N60" i="1"/>
  <c r="N54" i="1"/>
  <c r="N53" i="1"/>
  <c r="N56" i="1"/>
  <c r="N57" i="1"/>
  <c r="N59" i="1"/>
  <c r="F43" i="1"/>
  <c r="N22" i="1"/>
  <c r="N14" i="1"/>
  <c r="N12" i="1"/>
  <c r="N20" i="1"/>
  <c r="N19" i="1"/>
  <c r="K32" i="1"/>
  <c r="J32" i="1"/>
  <c r="E32" i="1"/>
  <c r="K27" i="1"/>
  <c r="J27" i="1"/>
  <c r="H27" i="1"/>
  <c r="G27" i="1"/>
  <c r="E27" i="1"/>
  <c r="D27" i="1"/>
  <c r="D32" i="1"/>
  <c r="F31" i="1"/>
  <c r="I31" i="1"/>
  <c r="L31" i="1"/>
  <c r="M31" i="1"/>
  <c r="N31" i="1"/>
  <c r="M7" i="1"/>
  <c r="K74" i="1"/>
  <c r="J74" i="1"/>
  <c r="H74" i="1"/>
  <c r="G74" i="1"/>
  <c r="E74" i="1"/>
  <c r="D74" i="1"/>
  <c r="F78" i="1"/>
  <c r="M73" i="1"/>
  <c r="N73" i="1"/>
  <c r="I73" i="1"/>
  <c r="M70" i="1"/>
  <c r="N70" i="1"/>
  <c r="M59" i="1"/>
  <c r="M60" i="1"/>
  <c r="L59" i="1"/>
  <c r="L60" i="1"/>
  <c r="I59" i="1"/>
  <c r="I60" i="1"/>
  <c r="F59" i="1"/>
  <c r="F60" i="1"/>
  <c r="K61" i="1"/>
  <c r="H61" i="1"/>
  <c r="G61" i="1"/>
  <c r="D61" i="1"/>
  <c r="M23" i="1"/>
  <c r="N23" i="1"/>
  <c r="M26" i="1"/>
  <c r="N26" i="1"/>
  <c r="L23" i="1"/>
  <c r="L26" i="1"/>
  <c r="I23" i="1"/>
  <c r="I26" i="1"/>
  <c r="F23" i="1"/>
  <c r="F26" i="1"/>
  <c r="F17" i="1"/>
  <c r="I78" i="1"/>
  <c r="N78" i="1"/>
  <c r="L78" i="1"/>
  <c r="H85" i="1"/>
  <c r="G85" i="1"/>
  <c r="M82" i="1"/>
  <c r="M83" i="1"/>
  <c r="L82" i="1"/>
  <c r="L83" i="1"/>
  <c r="I82" i="1"/>
  <c r="I83" i="1"/>
  <c r="F82" i="1"/>
  <c r="F83" i="1"/>
  <c r="N30" i="1"/>
  <c r="M30" i="1"/>
  <c r="L32" i="1" l="1"/>
  <c r="F85" i="1"/>
  <c r="N74" i="1"/>
  <c r="M74" i="1"/>
  <c r="F74" i="1"/>
  <c r="I85" i="1"/>
  <c r="L85" i="1"/>
  <c r="N71" i="1"/>
  <c r="M71" i="1"/>
  <c r="N67" i="1"/>
  <c r="M67" i="1"/>
  <c r="N66" i="1"/>
  <c r="M66" i="1"/>
  <c r="N65" i="1"/>
  <c r="M65" i="1"/>
  <c r="M57" i="1"/>
  <c r="M56" i="1"/>
  <c r="M53" i="1"/>
  <c r="N50" i="1"/>
  <c r="M50" i="1"/>
  <c r="N49" i="1"/>
  <c r="M49" i="1"/>
  <c r="N46" i="1"/>
  <c r="M46" i="1"/>
  <c r="M45" i="1"/>
  <c r="M42" i="1"/>
  <c r="M41" i="1"/>
  <c r="M39" i="1"/>
  <c r="M38" i="1"/>
  <c r="N17" i="1"/>
  <c r="M17" i="1"/>
  <c r="N10" i="1"/>
  <c r="M10" i="1"/>
  <c r="N8" i="1"/>
  <c r="M8" i="1"/>
  <c r="N7" i="1"/>
  <c r="L57" i="1"/>
  <c r="L56" i="1"/>
  <c r="L53" i="1"/>
  <c r="L50" i="1"/>
  <c r="L49" i="1"/>
  <c r="L46" i="1"/>
  <c r="L45" i="1"/>
  <c r="L42" i="1"/>
  <c r="L41" i="1"/>
  <c r="L39" i="1"/>
  <c r="L38" i="1"/>
  <c r="L30" i="1"/>
  <c r="L17" i="1"/>
  <c r="L10" i="1"/>
  <c r="L8" i="1"/>
  <c r="L7" i="1"/>
  <c r="I71" i="1"/>
  <c r="I67" i="1"/>
  <c r="I66" i="1"/>
  <c r="I65" i="1"/>
  <c r="I57" i="1"/>
  <c r="I56" i="1"/>
  <c r="I53" i="1"/>
  <c r="I50" i="1"/>
  <c r="I49" i="1"/>
  <c r="I46" i="1"/>
  <c r="I45" i="1"/>
  <c r="I42" i="1"/>
  <c r="I41" i="1"/>
  <c r="I39" i="1"/>
  <c r="I38" i="1"/>
  <c r="I30" i="1"/>
  <c r="I17" i="1"/>
  <c r="I10" i="1"/>
  <c r="I8" i="1"/>
  <c r="I7" i="1"/>
  <c r="F57" i="1"/>
  <c r="F56" i="1"/>
  <c r="F53" i="1"/>
  <c r="F50" i="1"/>
  <c r="F49" i="1"/>
  <c r="F46" i="1"/>
  <c r="F45" i="1"/>
  <c r="F42" i="1"/>
  <c r="F41" i="1"/>
  <c r="F39" i="1"/>
  <c r="F38" i="1"/>
  <c r="F30" i="1"/>
  <c r="F10" i="1"/>
  <c r="F8" i="1"/>
  <c r="F7" i="1"/>
  <c r="H32" i="1"/>
  <c r="G32" i="1"/>
  <c r="H87" i="1" l="1"/>
  <c r="F32" i="1"/>
  <c r="N32" i="1"/>
  <c r="F27" i="1"/>
  <c r="L74" i="1"/>
  <c r="L61" i="1"/>
  <c r="G87" i="1"/>
  <c r="M32" i="1"/>
  <c r="I32" i="1"/>
  <c r="L27" i="1"/>
  <c r="N85" i="1"/>
  <c r="M85" i="1"/>
  <c r="I61" i="1"/>
  <c r="I74" i="1"/>
  <c r="I27" i="1"/>
  <c r="M27" i="1"/>
  <c r="M61" i="1"/>
  <c r="N27" i="1"/>
  <c r="N61" i="1"/>
  <c r="F61" i="1"/>
  <c r="N87" i="1" l="1"/>
  <c r="M87" i="1"/>
  <c r="I87" i="1"/>
  <c r="L87" i="1"/>
  <c r="F8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Emerson Soares Fialho</author>
  </authors>
  <commentList>
    <comment ref="J3" authorId="0" shapeId="0" xr:uid="{00000000-0006-0000-0100-000001000000}">
      <text>
        <r>
          <rPr>
            <sz val="9"/>
            <color indexed="81"/>
            <rFont val="Segoe UI"/>
            <family val="2"/>
          </rPr>
          <t>Gratuidade instituída pelo Decreto 6.632/2008.</t>
        </r>
      </text>
    </comment>
  </commentList>
</comments>
</file>

<file path=xl/sharedStrings.xml><?xml version="1.0" encoding="utf-8"?>
<sst xmlns="http://schemas.openxmlformats.org/spreadsheetml/2006/main" count="174" uniqueCount="134">
  <si>
    <t>Previstas</t>
  </si>
  <si>
    <t>Realizadas</t>
  </si>
  <si>
    <t>Educação</t>
  </si>
  <si>
    <t>1.1</t>
  </si>
  <si>
    <t>Educação Infantil</t>
  </si>
  <si>
    <t>Ensino Fundamental</t>
  </si>
  <si>
    <t>1.2</t>
  </si>
  <si>
    <t>1.5</t>
  </si>
  <si>
    <t>1.5.1</t>
  </si>
  <si>
    <t>Educação Complementar</t>
  </si>
  <si>
    <t>Acompanhamento Pedagógico</t>
  </si>
  <si>
    <t>Aperfeiçoamento Especializado</t>
  </si>
  <si>
    <t>1.5.3</t>
  </si>
  <si>
    <t>Nível de Realização</t>
  </si>
  <si>
    <t>Total do Programa</t>
  </si>
  <si>
    <t>Saúde</t>
  </si>
  <si>
    <t>2.3</t>
  </si>
  <si>
    <t>Educação em Saúde</t>
  </si>
  <si>
    <t>Cultura</t>
  </si>
  <si>
    <t>3.3</t>
  </si>
  <si>
    <t>Artes Cênicas</t>
  </si>
  <si>
    <t>Dança</t>
  </si>
  <si>
    <t>Teatro</t>
  </si>
  <si>
    <t>3.1</t>
  </si>
  <si>
    <t>3.2</t>
  </si>
  <si>
    <t>Artes Visuais</t>
  </si>
  <si>
    <t>Música</t>
  </si>
  <si>
    <t>3.4</t>
  </si>
  <si>
    <t>Literatura</t>
  </si>
  <si>
    <t>3.5</t>
  </si>
  <si>
    <t>Audiovisual</t>
  </si>
  <si>
    <t>Biblioteca</t>
  </si>
  <si>
    <t>4.1</t>
  </si>
  <si>
    <t>4.3</t>
  </si>
  <si>
    <t>Lazer</t>
  </si>
  <si>
    <t>Desenvolvimento Físico-Espotivo</t>
  </si>
  <si>
    <t>Turismo Social</t>
  </si>
  <si>
    <t>4.1.4</t>
  </si>
  <si>
    <t>Formação Esportiva</t>
  </si>
  <si>
    <t>4.3.1</t>
  </si>
  <si>
    <t>4.3.2</t>
  </si>
  <si>
    <t>Turismo Emissivo</t>
  </si>
  <si>
    <t>Assistência</t>
  </si>
  <si>
    <t>5.1</t>
  </si>
  <si>
    <t>5.3</t>
  </si>
  <si>
    <t>Desenvolvimento Comunitário</t>
  </si>
  <si>
    <t>1.5.1.1</t>
  </si>
  <si>
    <t>Curso</t>
  </si>
  <si>
    <t>1.5.3.2</t>
  </si>
  <si>
    <t>TOTAL</t>
  </si>
  <si>
    <t>PROGRAMA</t>
  </si>
  <si>
    <t>CÓDIGO</t>
  </si>
  <si>
    <t>2.3.0.2</t>
  </si>
  <si>
    <t>3.1.2</t>
  </si>
  <si>
    <t>3.1.3</t>
  </si>
  <si>
    <t>3.1.2.2</t>
  </si>
  <si>
    <t>3.1.3.2</t>
  </si>
  <si>
    <t>3.2.0.1</t>
  </si>
  <si>
    <t>3.3.0.2</t>
  </si>
  <si>
    <t>3.5.0.1</t>
  </si>
  <si>
    <t>Trabalho Social com Grupos</t>
  </si>
  <si>
    <t>3.6</t>
  </si>
  <si>
    <t>Esporte Coletivo</t>
  </si>
  <si>
    <t>4.1.4.1</t>
  </si>
  <si>
    <t>4.1.4.2</t>
  </si>
  <si>
    <t>Esporte Individual</t>
  </si>
  <si>
    <t>4.1.4.4</t>
  </si>
  <si>
    <t>Luta</t>
  </si>
  <si>
    <t>4.3.1.1</t>
  </si>
  <si>
    <t>Excursão</t>
  </si>
  <si>
    <t>4.3.2.3</t>
  </si>
  <si>
    <t>1.1.0.1</t>
  </si>
  <si>
    <t>1.1.0.2</t>
  </si>
  <si>
    <t>Creche</t>
  </si>
  <si>
    <t>Pré-Escola</t>
  </si>
  <si>
    <t>1.2.0.1</t>
  </si>
  <si>
    <t>Anos iniciais</t>
  </si>
  <si>
    <t>Item. 9.1.6 - Acórdão Nº 699/16</t>
  </si>
  <si>
    <t>TOTAL DE VAGAS</t>
  </si>
  <si>
    <t>% Part. Gratuidade (PCG)</t>
  </si>
  <si>
    <t>VAGAS GRATUITAS</t>
  </si>
  <si>
    <t>VAGAS GRATUIDADE PCG</t>
  </si>
  <si>
    <t>Departamento Regional Minas Gerais</t>
  </si>
  <si>
    <t>Oficina</t>
  </si>
  <si>
    <t>3.1.2.8</t>
  </si>
  <si>
    <t>3.1.3.8</t>
  </si>
  <si>
    <t>3.2.0.7</t>
  </si>
  <si>
    <t>3.3.0.8</t>
  </si>
  <si>
    <t>3.5.0.8</t>
  </si>
  <si>
    <t>Encontro</t>
  </si>
  <si>
    <t>3.4.0.9</t>
  </si>
  <si>
    <t>5.1.0.3</t>
  </si>
  <si>
    <t>Palestra</t>
  </si>
  <si>
    <t>5.3.0.5</t>
  </si>
  <si>
    <t>5.3.0.6</t>
  </si>
  <si>
    <t>Legenda: A informação de vagas refere-se a quantidade de clientes inscritos nas realizações.</t>
  </si>
  <si>
    <t>1.5.3.3</t>
  </si>
  <si>
    <t>Empréstimo</t>
  </si>
  <si>
    <t>3.6.0.3</t>
  </si>
  <si>
    <t>3.6.0.4</t>
  </si>
  <si>
    <t>4.3.1.2</t>
  </si>
  <si>
    <t>Passeio</t>
  </si>
  <si>
    <t>Passeio Local</t>
  </si>
  <si>
    <t>Ano: 2017</t>
  </si>
  <si>
    <t>Ensino Médio</t>
  </si>
  <si>
    <t>Anos Letivos</t>
  </si>
  <si>
    <t>Educação de Jovens e Adultos</t>
  </si>
  <si>
    <t>Alfabetização</t>
  </si>
  <si>
    <t>Complementação Curricular</t>
  </si>
  <si>
    <t>Congresso</t>
  </si>
  <si>
    <t>Cursos de Valorização social</t>
  </si>
  <si>
    <t>1.5.2</t>
  </si>
  <si>
    <t>1.5.2.1</t>
  </si>
  <si>
    <t>1.5.2.2</t>
  </si>
  <si>
    <t>1.5.3.1</t>
  </si>
  <si>
    <t>1.6</t>
  </si>
  <si>
    <t>1.6.0.1</t>
  </si>
  <si>
    <t>1.3</t>
  </si>
  <si>
    <t>1.3.0.1</t>
  </si>
  <si>
    <t>1.4</t>
  </si>
  <si>
    <t>1.4.0.1</t>
  </si>
  <si>
    <t>2.3.0.5</t>
  </si>
  <si>
    <t>3.1.1</t>
  </si>
  <si>
    <t>3.1.1.8</t>
  </si>
  <si>
    <t>Circo</t>
  </si>
  <si>
    <t>3.1.3.9</t>
  </si>
  <si>
    <t>3.2.0.8</t>
  </si>
  <si>
    <t>3.3.0.9</t>
  </si>
  <si>
    <t>3.4.0.10</t>
  </si>
  <si>
    <t>Turismo Receptivo</t>
  </si>
  <si>
    <t>5.1.0.2</t>
  </si>
  <si>
    <t>5.1.0.4</t>
  </si>
  <si>
    <t>5.1.0.5</t>
  </si>
  <si>
    <t>5.3.0.7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</si>
</sst>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Segoe UI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3A3A3"/>
        <bgColor indexed="64"/>
      </patternFill>
    </fill>
    <fill>
      <patternFill patternType="solid">
        <fgColor rgb="FF9999FF"/>
        <bgColor indexed="64"/>
      </patternFill>
    </fill>
    <fill>
      <patternFill patternType="lightDown">
        <bgColor theme="2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auto="1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2" fillId="4" borderId="5" xfId="0" applyFont="1" applyFill="1" applyBorder="1"/>
    <xf numFmtId="0" fontId="2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2" fillId="2" borderId="6" xfId="0" applyFont="1" applyFill="1" applyBorder="1"/>
    <xf numFmtId="0" fontId="2" fillId="0" borderId="7" xfId="0" applyFont="1" applyBorder="1" applyAlignment="1">
      <alignment horizontal="right"/>
    </xf>
    <xf numFmtId="0" fontId="0" fillId="0" borderId="12" xfId="0" applyBorder="1" applyAlignment="1">
      <alignment horizontal="left" indent="1"/>
    </xf>
    <xf numFmtId="0" fontId="0" fillId="0" borderId="12" xfId="0" applyBorder="1" applyAlignment="1">
      <alignment horizontal="left" indent="2"/>
    </xf>
    <xf numFmtId="0" fontId="0" fillId="0" borderId="12" xfId="0" applyBorder="1" applyAlignment="1">
      <alignment horizontal="left" indent="3"/>
    </xf>
    <xf numFmtId="0" fontId="2" fillId="5" borderId="6" xfId="0" applyFont="1" applyFill="1" applyBorder="1"/>
    <xf numFmtId="0" fontId="2" fillId="6" borderId="6" xfId="0" applyFont="1" applyFill="1" applyBorder="1"/>
    <xf numFmtId="0" fontId="0" fillId="7" borderId="15" xfId="0" applyFill="1" applyBorder="1"/>
    <xf numFmtId="0" fontId="0" fillId="7" borderId="19" xfId="0" applyFill="1" applyBorder="1"/>
    <xf numFmtId="9" fontId="0" fillId="7" borderId="22" xfId="1" applyFont="1" applyFill="1" applyBorder="1"/>
    <xf numFmtId="0" fontId="0" fillId="7" borderId="22" xfId="0" applyFill="1" applyBorder="1"/>
    <xf numFmtId="10" fontId="0" fillId="7" borderId="22" xfId="0" applyNumberFormat="1" applyFill="1" applyBorder="1"/>
    <xf numFmtId="0" fontId="0" fillId="7" borderId="7" xfId="0" applyFill="1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10" fontId="0" fillId="0" borderId="21" xfId="1" applyNumberFormat="1" applyFont="1" applyBorder="1" applyAlignment="1">
      <alignment horizontal="center"/>
    </xf>
    <xf numFmtId="9" fontId="0" fillId="0" borderId="21" xfId="1" applyFont="1" applyBorder="1" applyAlignment="1">
      <alignment horizontal="center"/>
    </xf>
    <xf numFmtId="3" fontId="0" fillId="0" borderId="14" xfId="0" applyNumberFormat="1" applyBorder="1" applyAlignment="1">
      <alignment horizontal="center"/>
    </xf>
    <xf numFmtId="10" fontId="2" fillId="0" borderId="23" xfId="1" applyNumberFormat="1" applyFont="1" applyBorder="1" applyAlignment="1">
      <alignment horizontal="center"/>
    </xf>
    <xf numFmtId="9" fontId="2" fillId="0" borderId="18" xfId="1" applyFon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2" fillId="0" borderId="16" xfId="0" applyNumberFormat="1" applyFont="1" applyBorder="1" applyAlignment="1">
      <alignment horizontal="center"/>
    </xf>
    <xf numFmtId="3" fontId="2" fillId="0" borderId="20" xfId="0" applyNumberFormat="1" applyFont="1" applyBorder="1" applyAlignment="1">
      <alignment horizontal="center"/>
    </xf>
    <xf numFmtId="3" fontId="0" fillId="7" borderId="15" xfId="0" applyNumberFormat="1" applyFill="1" applyBorder="1"/>
    <xf numFmtId="3" fontId="0" fillId="7" borderId="19" xfId="0" applyNumberFormat="1" applyFill="1" applyBorder="1"/>
    <xf numFmtId="3" fontId="0" fillId="0" borderId="0" xfId="0" applyNumberFormat="1"/>
    <xf numFmtId="9" fontId="0" fillId="0" borderId="0" xfId="1" applyFont="1"/>
    <xf numFmtId="9" fontId="2" fillId="0" borderId="8" xfId="1" applyFont="1" applyBorder="1" applyAlignment="1">
      <alignment horizontal="center"/>
    </xf>
    <xf numFmtId="3" fontId="2" fillId="0" borderId="24" xfId="0" applyNumberFormat="1" applyFont="1" applyBorder="1" applyAlignment="1">
      <alignment horizontal="center"/>
    </xf>
    <xf numFmtId="9" fontId="2" fillId="0" borderId="23" xfId="1" applyFont="1" applyBorder="1" applyAlignment="1">
      <alignment horizontal="center"/>
    </xf>
    <xf numFmtId="3" fontId="2" fillId="0" borderId="4" xfId="0" applyNumberFormat="1" applyFont="1" applyBorder="1" applyAlignment="1">
      <alignment horizontal="center"/>
    </xf>
    <xf numFmtId="3" fontId="2" fillId="0" borderId="17" xfId="0" applyNumberFormat="1" applyFont="1" applyBorder="1" applyAlignment="1">
      <alignment horizontal="center"/>
    </xf>
    <xf numFmtId="10" fontId="2" fillId="0" borderId="18" xfId="1" applyNumberFormat="1" applyFont="1" applyBorder="1" applyAlignment="1">
      <alignment horizontal="center"/>
    </xf>
    <xf numFmtId="3" fontId="2" fillId="0" borderId="25" xfId="0" applyNumberFormat="1" applyFont="1" applyBorder="1" applyAlignment="1">
      <alignment horizontal="center"/>
    </xf>
    <xf numFmtId="3" fontId="2" fillId="0" borderId="26" xfId="0" applyNumberFormat="1" applyFont="1" applyBorder="1" applyAlignment="1">
      <alignment horizontal="center"/>
    </xf>
    <xf numFmtId="9" fontId="2" fillId="0" borderId="3" xfId="1" applyFont="1" applyBorder="1" applyAlignment="1">
      <alignment horizontal="center"/>
    </xf>
    <xf numFmtId="0" fontId="2" fillId="3" borderId="11" xfId="0" applyFont="1" applyFill="1" applyBorder="1"/>
    <xf numFmtId="0" fontId="2" fillId="0" borderId="13" xfId="0" applyFont="1" applyBorder="1" applyAlignment="1">
      <alignment horizontal="right"/>
    </xf>
    <xf numFmtId="10" fontId="2" fillId="0" borderId="23" xfId="1" applyNumberFormat="1" applyFont="1" applyBorder="1" applyAlignment="1">
      <alignment horizontal="center" vertical="center"/>
    </xf>
    <xf numFmtId="3" fontId="0" fillId="0" borderId="27" xfId="0" applyNumberFormat="1" applyBorder="1" applyAlignment="1">
      <alignment horizontal="center"/>
    </xf>
    <xf numFmtId="0" fontId="6" fillId="0" borderId="9" xfId="0" applyFont="1" applyBorder="1" applyAlignment="1">
      <alignment horizontal="center" vertical="center"/>
    </xf>
    <xf numFmtId="3" fontId="0" fillId="8" borderId="14" xfId="0" applyNumberFormat="1" applyFill="1" applyBorder="1" applyAlignment="1">
      <alignment horizont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8" borderId="12" xfId="0" applyFill="1" applyBorder="1" applyAlignment="1">
      <alignment horizontal="left" vertical="center" indent="1"/>
    </xf>
    <xf numFmtId="0" fontId="0" fillId="8" borderId="12" xfId="0" applyFill="1" applyBorder="1" applyAlignment="1">
      <alignment horizontal="left" indent="1"/>
    </xf>
    <xf numFmtId="3" fontId="0" fillId="8" borderId="10" xfId="0" applyNumberFormat="1" applyFill="1" applyBorder="1" applyAlignment="1">
      <alignment horizontal="center"/>
    </xf>
    <xf numFmtId="10" fontId="0" fillId="8" borderId="21" xfId="1" applyNumberFormat="1" applyFont="1" applyFill="1" applyBorder="1" applyAlignment="1">
      <alignment horizontal="center"/>
    </xf>
    <xf numFmtId="9" fontId="0" fillId="8" borderId="21" xfId="1" applyFont="1" applyFill="1" applyBorder="1" applyAlignment="1">
      <alignment horizontal="center"/>
    </xf>
    <xf numFmtId="0" fontId="0" fillId="8" borderId="12" xfId="0" applyFill="1" applyBorder="1" applyAlignment="1">
      <alignment horizontal="left" vertical="center" indent="3"/>
    </xf>
    <xf numFmtId="0" fontId="0" fillId="8" borderId="12" xfId="0" applyFill="1" applyBorder="1" applyAlignment="1">
      <alignment horizontal="left" indent="3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9999FF"/>
      <color rgb="FFF3A3A3"/>
      <color rgb="FFFDD9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28575</xdr:rowOff>
    </xdr:from>
    <xdr:to>
      <xdr:col>2</xdr:col>
      <xdr:colOff>565439</xdr:colOff>
      <xdr:row>0</xdr:row>
      <xdr:rowOff>647700</xdr:rowOff>
    </xdr:to>
    <xdr:pic>
      <xdr:nvPicPr>
        <xdr:cNvPr id="3" name="Picture 2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8575"/>
          <a:ext cx="1260764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89"/>
  <sheetViews>
    <sheetView showGridLines="0" tabSelected="1" zoomScale="118" zoomScaleNormal="118" workbookViewId="0">
      <pane ySplit="4" topLeftCell="A5" activePane="bottomLeft" state="frozen"/>
      <selection pane="bottomLeft"/>
    </sheetView>
  </sheetViews>
  <sheetFormatPr defaultRowHeight="15" x14ac:dyDescent="0.25"/>
  <cols>
    <col min="1" max="1" width="3.5703125" customWidth="1"/>
    <col min="2" max="2" width="10.5703125" bestFit="1" customWidth="1"/>
    <col min="3" max="3" width="36.42578125" bestFit="1" customWidth="1"/>
    <col min="4" max="4" width="9" bestFit="1" customWidth="1"/>
    <col min="5" max="6" width="10.28515625" bestFit="1" customWidth="1"/>
    <col min="7" max="7" width="9" bestFit="1" customWidth="1"/>
    <col min="8" max="9" width="10.28515625" bestFit="1" customWidth="1"/>
    <col min="10" max="10" width="9" bestFit="1" customWidth="1"/>
    <col min="11" max="12" width="10.28515625" bestFit="1" customWidth="1"/>
    <col min="13" max="13" width="9.85546875" customWidth="1"/>
    <col min="14" max="14" width="10.42578125" customWidth="1"/>
  </cols>
  <sheetData>
    <row r="1" spans="2:14" ht="56.45" customHeight="1" thickBot="1" x14ac:dyDescent="0.3">
      <c r="B1" s="52" t="s">
        <v>77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4"/>
    </row>
    <row r="2" spans="2:14" ht="25.9" customHeight="1" thickBot="1" x14ac:dyDescent="0.3">
      <c r="B2" s="22" t="s">
        <v>82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 t="s">
        <v>103</v>
      </c>
    </row>
    <row r="3" spans="2:14" ht="30.95" customHeight="1" thickBot="1" x14ac:dyDescent="0.3">
      <c r="B3" s="58" t="s">
        <v>51</v>
      </c>
      <c r="C3" s="58" t="s">
        <v>50</v>
      </c>
      <c r="D3" s="55" t="s">
        <v>78</v>
      </c>
      <c r="E3" s="56"/>
      <c r="F3" s="57"/>
      <c r="G3" s="55" t="s">
        <v>80</v>
      </c>
      <c r="H3" s="56"/>
      <c r="I3" s="57"/>
      <c r="J3" s="55" t="s">
        <v>81</v>
      </c>
      <c r="K3" s="56"/>
      <c r="L3" s="57"/>
      <c r="M3" s="55" t="s">
        <v>79</v>
      </c>
      <c r="N3" s="57"/>
    </row>
    <row r="4" spans="2:14" ht="30.75" thickBot="1" x14ac:dyDescent="0.3">
      <c r="B4" s="59"/>
      <c r="C4" s="59"/>
      <c r="D4" s="19" t="s">
        <v>0</v>
      </c>
      <c r="E4" s="19" t="s">
        <v>1</v>
      </c>
      <c r="F4" s="19" t="s">
        <v>13</v>
      </c>
      <c r="G4" s="19" t="s">
        <v>0</v>
      </c>
      <c r="H4" s="19" t="s">
        <v>1</v>
      </c>
      <c r="I4" s="19" t="s">
        <v>13</v>
      </c>
      <c r="J4" s="19" t="s">
        <v>0</v>
      </c>
      <c r="K4" s="19" t="s">
        <v>1</v>
      </c>
      <c r="L4" s="19" t="s">
        <v>13</v>
      </c>
      <c r="M4" s="19" t="s">
        <v>0</v>
      </c>
      <c r="N4" s="20" t="s">
        <v>1</v>
      </c>
    </row>
    <row r="5" spans="2:14" x14ac:dyDescent="0.25">
      <c r="B5" s="2">
        <v>1</v>
      </c>
      <c r="C5" s="6" t="s">
        <v>2</v>
      </c>
      <c r="D5" s="13"/>
      <c r="E5" s="14"/>
      <c r="F5" s="15"/>
      <c r="G5" s="13"/>
      <c r="H5" s="14"/>
      <c r="I5" s="15"/>
      <c r="J5" s="13"/>
      <c r="K5" s="14"/>
      <c r="L5" s="15"/>
      <c r="M5" s="15"/>
      <c r="N5" s="15"/>
    </row>
    <row r="6" spans="2:14" x14ac:dyDescent="0.25">
      <c r="B6" s="3" t="s">
        <v>3</v>
      </c>
      <c r="C6" s="8" t="s">
        <v>4</v>
      </c>
      <c r="D6" s="27"/>
      <c r="E6" s="30"/>
      <c r="F6" s="25"/>
      <c r="G6" s="27"/>
      <c r="H6" s="30"/>
      <c r="I6" s="25"/>
      <c r="J6" s="27"/>
      <c r="K6" s="30"/>
      <c r="L6" s="25"/>
      <c r="M6" s="26"/>
      <c r="N6" s="26"/>
    </row>
    <row r="7" spans="2:14" x14ac:dyDescent="0.25">
      <c r="B7" s="5" t="s">
        <v>71</v>
      </c>
      <c r="C7" s="10" t="s">
        <v>73</v>
      </c>
      <c r="D7" s="27">
        <v>204</v>
      </c>
      <c r="E7" s="30">
        <v>212</v>
      </c>
      <c r="F7" s="25">
        <f>IFERROR(E7/D7,"-")</f>
        <v>1.0392156862745099</v>
      </c>
      <c r="G7" s="27"/>
      <c r="H7" s="30"/>
      <c r="I7" s="25" t="str">
        <f>IFERROR(H7/G7,"-")</f>
        <v>-</v>
      </c>
      <c r="J7" s="27">
        <v>204</v>
      </c>
      <c r="K7" s="30">
        <v>212</v>
      </c>
      <c r="L7" s="25">
        <f>IFERROR(K7/J7,"-")</f>
        <v>1.0392156862745099</v>
      </c>
      <c r="M7" s="26">
        <f>IFERROR(J7/D7,"-")</f>
        <v>1</v>
      </c>
      <c r="N7" s="26">
        <f>IFERROR(K7/E7,"-")</f>
        <v>1</v>
      </c>
    </row>
    <row r="8" spans="2:14" x14ac:dyDescent="0.25">
      <c r="B8" s="5" t="s">
        <v>72</v>
      </c>
      <c r="C8" s="10" t="s">
        <v>74</v>
      </c>
      <c r="D8" s="27">
        <v>187</v>
      </c>
      <c r="E8" s="30">
        <v>191</v>
      </c>
      <c r="F8" s="25">
        <f>IFERROR(E8/D8,"-")</f>
        <v>1.0213903743315509</v>
      </c>
      <c r="G8" s="27"/>
      <c r="H8" s="30"/>
      <c r="I8" s="25" t="str">
        <f>IFERROR(H8/G8,"-")</f>
        <v>-</v>
      </c>
      <c r="J8" s="27">
        <v>187</v>
      </c>
      <c r="K8" s="30">
        <v>191</v>
      </c>
      <c r="L8" s="25">
        <f>IFERROR(K8/J8,"-")</f>
        <v>1.0213903743315509</v>
      </c>
      <c r="M8" s="26">
        <f>IFERROR(J8/D8,"-")</f>
        <v>1</v>
      </c>
      <c r="N8" s="26">
        <f>IFERROR(K8/E8,"-")</f>
        <v>1</v>
      </c>
    </row>
    <row r="9" spans="2:14" x14ac:dyDescent="0.25">
      <c r="B9" s="3" t="s">
        <v>6</v>
      </c>
      <c r="C9" s="8" t="s">
        <v>5</v>
      </c>
      <c r="D9" s="27"/>
      <c r="E9" s="30"/>
      <c r="F9" s="25"/>
      <c r="G9" s="27"/>
      <c r="H9" s="30"/>
      <c r="I9" s="25"/>
      <c r="J9" s="27"/>
      <c r="K9" s="30"/>
      <c r="L9" s="25"/>
      <c r="M9" s="26"/>
      <c r="N9" s="26"/>
    </row>
    <row r="10" spans="2:14" x14ac:dyDescent="0.25">
      <c r="B10" s="5" t="s">
        <v>75</v>
      </c>
      <c r="C10" s="10" t="s">
        <v>76</v>
      </c>
      <c r="D10" s="27">
        <v>476</v>
      </c>
      <c r="E10" s="30">
        <v>491</v>
      </c>
      <c r="F10" s="25">
        <f>IFERROR(E10/D10,"-")</f>
        <v>1.0315126050420169</v>
      </c>
      <c r="G10" s="27"/>
      <c r="H10" s="30"/>
      <c r="I10" s="25" t="str">
        <f>IFERROR(H10/G10,"-")</f>
        <v>-</v>
      </c>
      <c r="J10" s="27">
        <v>476</v>
      </c>
      <c r="K10" s="30">
        <v>491</v>
      </c>
      <c r="L10" s="25">
        <f>IFERROR(K10/J10,"-")</f>
        <v>1.0315126050420169</v>
      </c>
      <c r="M10" s="26">
        <f>IFERROR(J10/D10,"-")</f>
        <v>1</v>
      </c>
      <c r="N10" s="26">
        <f>IFERROR(K10/E10,"-")</f>
        <v>1</v>
      </c>
    </row>
    <row r="11" spans="2:14" x14ac:dyDescent="0.25">
      <c r="B11" s="3" t="s">
        <v>117</v>
      </c>
      <c r="C11" s="8" t="s">
        <v>104</v>
      </c>
      <c r="D11" s="27"/>
      <c r="E11" s="30"/>
      <c r="F11" s="25"/>
      <c r="G11" s="27"/>
      <c r="H11" s="30"/>
      <c r="I11" s="25"/>
      <c r="J11" s="27"/>
      <c r="K11" s="30"/>
      <c r="L11" s="25"/>
      <c r="M11" s="26"/>
      <c r="N11" s="26"/>
    </row>
    <row r="12" spans="2:14" x14ac:dyDescent="0.25">
      <c r="B12" s="5" t="s">
        <v>118</v>
      </c>
      <c r="C12" s="10" t="s">
        <v>105</v>
      </c>
      <c r="D12" s="27">
        <v>140</v>
      </c>
      <c r="E12" s="30">
        <v>141</v>
      </c>
      <c r="F12" s="25">
        <f>IFERROR(E12/D12,"-")</f>
        <v>1.0071428571428571</v>
      </c>
      <c r="G12" s="27"/>
      <c r="H12" s="30"/>
      <c r="I12" s="25" t="str">
        <f>IFERROR(H12/G12,"-")</f>
        <v>-</v>
      </c>
      <c r="J12" s="27">
        <v>140</v>
      </c>
      <c r="K12" s="30">
        <v>141</v>
      </c>
      <c r="L12" s="25">
        <f>IFERROR(K12/J12,"-")</f>
        <v>1.0071428571428571</v>
      </c>
      <c r="M12" s="26">
        <f>IFERROR(J12/D12,"-")</f>
        <v>1</v>
      </c>
      <c r="N12" s="26">
        <f>IFERROR(K12/E12,"-")</f>
        <v>1</v>
      </c>
    </row>
    <row r="13" spans="2:14" x14ac:dyDescent="0.25">
      <c r="B13" s="3" t="s">
        <v>119</v>
      </c>
      <c r="C13" s="8" t="s">
        <v>106</v>
      </c>
      <c r="D13" s="27"/>
      <c r="E13" s="30"/>
      <c r="F13" s="25"/>
      <c r="G13" s="27"/>
      <c r="H13" s="30"/>
      <c r="I13" s="25"/>
      <c r="J13" s="27"/>
      <c r="K13" s="30"/>
      <c r="L13" s="25"/>
      <c r="M13" s="26"/>
      <c r="N13" s="26"/>
    </row>
    <row r="14" spans="2:14" x14ac:dyDescent="0.25">
      <c r="B14" s="5" t="s">
        <v>120</v>
      </c>
      <c r="C14" s="10" t="s">
        <v>107</v>
      </c>
      <c r="D14" s="27">
        <v>304</v>
      </c>
      <c r="E14" s="30">
        <v>311</v>
      </c>
      <c r="F14" s="25">
        <f>IFERROR(E14/D14,"-")</f>
        <v>1.0230263157894737</v>
      </c>
      <c r="G14" s="27"/>
      <c r="H14" s="30"/>
      <c r="I14" s="25" t="str">
        <f>IFERROR(H14/G14,"-")</f>
        <v>-</v>
      </c>
      <c r="J14" s="27">
        <v>304</v>
      </c>
      <c r="K14" s="30">
        <v>311</v>
      </c>
      <c r="L14" s="25">
        <f>IFERROR(K14/J14,"-")</f>
        <v>1.0230263157894737</v>
      </c>
      <c r="M14" s="26">
        <f>IFERROR(J14/D14,"-")</f>
        <v>1</v>
      </c>
      <c r="N14" s="26">
        <f>IFERROR(K14/E14,"-")</f>
        <v>1</v>
      </c>
    </row>
    <row r="15" spans="2:14" x14ac:dyDescent="0.25">
      <c r="B15" s="3" t="s">
        <v>7</v>
      </c>
      <c r="C15" s="8" t="s">
        <v>9</v>
      </c>
      <c r="D15" s="27"/>
      <c r="E15" s="30"/>
      <c r="F15" s="25"/>
      <c r="G15" s="27"/>
      <c r="H15" s="30"/>
      <c r="I15" s="25"/>
      <c r="J15" s="27"/>
      <c r="K15" s="30"/>
      <c r="L15" s="25"/>
      <c r="M15" s="26"/>
      <c r="N15" s="26"/>
    </row>
    <row r="16" spans="2:14" x14ac:dyDescent="0.25">
      <c r="B16" s="4" t="s">
        <v>8</v>
      </c>
      <c r="C16" s="9" t="s">
        <v>10</v>
      </c>
      <c r="D16" s="27"/>
      <c r="E16" s="30"/>
      <c r="F16" s="25"/>
      <c r="G16" s="27"/>
      <c r="H16" s="30"/>
      <c r="I16" s="25"/>
      <c r="J16" s="27"/>
      <c r="K16" s="30"/>
      <c r="L16" s="25"/>
      <c r="M16" s="26"/>
      <c r="N16" s="26"/>
    </row>
    <row r="17" spans="2:18" x14ac:dyDescent="0.25">
      <c r="B17" s="5" t="s">
        <v>46</v>
      </c>
      <c r="C17" s="10" t="s">
        <v>47</v>
      </c>
      <c r="D17" s="27">
        <v>3083</v>
      </c>
      <c r="E17" s="30">
        <v>2782</v>
      </c>
      <c r="F17" s="25">
        <f>IFERROR(E17/D17,"-")</f>
        <v>0.90236782354849177</v>
      </c>
      <c r="G17" s="27"/>
      <c r="H17" s="30"/>
      <c r="I17" s="25" t="str">
        <f>IFERROR(H17/G17,"-")</f>
        <v>-</v>
      </c>
      <c r="J17" s="27">
        <v>3083</v>
      </c>
      <c r="K17" s="30">
        <v>2782</v>
      </c>
      <c r="L17" s="25">
        <f>IFERROR(K17/J17,"-")</f>
        <v>0.90236782354849177</v>
      </c>
      <c r="M17" s="26">
        <f>IFERROR(J17/D17,"-")</f>
        <v>1</v>
      </c>
      <c r="N17" s="26">
        <f>IFERROR(K17/E17,"-")</f>
        <v>1</v>
      </c>
    </row>
    <row r="18" spans="2:18" x14ac:dyDescent="0.25">
      <c r="B18" s="4" t="s">
        <v>111</v>
      </c>
      <c r="C18" s="9" t="s">
        <v>108</v>
      </c>
      <c r="D18" s="27"/>
      <c r="E18" s="30"/>
      <c r="F18" s="25"/>
      <c r="G18" s="27"/>
      <c r="H18" s="30"/>
      <c r="I18" s="25"/>
      <c r="J18" s="27"/>
      <c r="K18" s="30"/>
      <c r="L18" s="25"/>
      <c r="M18" s="26"/>
      <c r="N18" s="26"/>
    </row>
    <row r="19" spans="2:18" x14ac:dyDescent="0.25">
      <c r="B19" s="5" t="s">
        <v>112</v>
      </c>
      <c r="C19" s="10" t="s">
        <v>47</v>
      </c>
      <c r="D19" s="27">
        <v>2251</v>
      </c>
      <c r="E19" s="30">
        <v>1686</v>
      </c>
      <c r="F19" s="25">
        <f t="shared" ref="F19:F20" si="0">IFERROR(E19/D19,"-")</f>
        <v>0.7490004442470013</v>
      </c>
      <c r="G19" s="27"/>
      <c r="H19" s="30"/>
      <c r="I19" s="25" t="str">
        <f t="shared" ref="I19:I20" si="1">IFERROR(H19/G19,"-")</f>
        <v>-</v>
      </c>
      <c r="J19" s="27">
        <v>2047</v>
      </c>
      <c r="K19" s="30">
        <v>1463</v>
      </c>
      <c r="L19" s="25">
        <f>IFERROR(K19/J19,"-")</f>
        <v>0.71470444553004397</v>
      </c>
      <c r="M19" s="26">
        <f t="shared" ref="M19:M20" si="2">IFERROR(J19/D19,"-")</f>
        <v>0.90937361172812081</v>
      </c>
      <c r="N19" s="26">
        <f>IFERROR(K19/E19,"-")</f>
        <v>0.86773428232502969</v>
      </c>
    </row>
    <row r="20" spans="2:18" x14ac:dyDescent="0.25">
      <c r="B20" s="5" t="s">
        <v>113</v>
      </c>
      <c r="C20" s="10" t="s">
        <v>83</v>
      </c>
      <c r="D20" s="27">
        <v>1535</v>
      </c>
      <c r="E20" s="30">
        <v>0</v>
      </c>
      <c r="F20" s="25">
        <f t="shared" si="0"/>
        <v>0</v>
      </c>
      <c r="G20" s="27"/>
      <c r="H20" s="30"/>
      <c r="I20" s="25" t="str">
        <f t="shared" si="1"/>
        <v>-</v>
      </c>
      <c r="J20" s="27">
        <v>1535</v>
      </c>
      <c r="K20" s="30">
        <v>0</v>
      </c>
      <c r="L20" s="25">
        <f>IFERROR(K20/J20,"-")</f>
        <v>0</v>
      </c>
      <c r="M20" s="26">
        <f t="shared" si="2"/>
        <v>1</v>
      </c>
      <c r="N20" s="26" t="str">
        <f>IFERROR(K20/E20,"-")</f>
        <v>-</v>
      </c>
    </row>
    <row r="21" spans="2:18" x14ac:dyDescent="0.25">
      <c r="B21" s="4" t="s">
        <v>12</v>
      </c>
      <c r="C21" s="9" t="s">
        <v>11</v>
      </c>
      <c r="D21" s="27"/>
      <c r="E21" s="30"/>
      <c r="F21" s="25"/>
      <c r="G21" s="27"/>
      <c r="H21" s="30"/>
      <c r="I21" s="25"/>
      <c r="J21" s="27"/>
      <c r="K21" s="30"/>
      <c r="L21" s="25"/>
      <c r="M21" s="26"/>
      <c r="N21" s="26"/>
    </row>
    <row r="22" spans="2:18" x14ac:dyDescent="0.25">
      <c r="B22" s="5" t="s">
        <v>114</v>
      </c>
      <c r="C22" s="10" t="s">
        <v>109</v>
      </c>
      <c r="D22" s="27">
        <v>1800</v>
      </c>
      <c r="E22" s="30">
        <v>0</v>
      </c>
      <c r="F22" s="25"/>
      <c r="G22" s="27"/>
      <c r="H22" s="30"/>
      <c r="I22" s="25"/>
      <c r="J22" s="27">
        <v>1800</v>
      </c>
      <c r="K22" s="30">
        <v>0</v>
      </c>
      <c r="L22" s="25">
        <f t="shared" ref="L22:L26" si="3">IFERROR(K22/J22,"-")</f>
        <v>0</v>
      </c>
      <c r="M22" s="26">
        <f>IFERROR(J22/D22,"-")</f>
        <v>1</v>
      </c>
      <c r="N22" s="26" t="str">
        <f>IFERROR(K22/E22,"-")</f>
        <v>-</v>
      </c>
    </row>
    <row r="23" spans="2:18" x14ac:dyDescent="0.25">
      <c r="B23" s="5" t="s">
        <v>48</v>
      </c>
      <c r="C23" s="10" t="s">
        <v>47</v>
      </c>
      <c r="D23" s="27">
        <v>60</v>
      </c>
      <c r="E23" s="30">
        <v>0</v>
      </c>
      <c r="F23" s="25">
        <f t="shared" ref="F23:F26" si="4">IFERROR(E23/D23,"-")</f>
        <v>0</v>
      </c>
      <c r="G23" s="27"/>
      <c r="H23" s="30"/>
      <c r="I23" s="25" t="str">
        <f t="shared" ref="I23:I26" si="5">IFERROR(H23/G23,"-")</f>
        <v>-</v>
      </c>
      <c r="J23" s="27">
        <v>60</v>
      </c>
      <c r="K23" s="30">
        <v>0</v>
      </c>
      <c r="L23" s="25">
        <f t="shared" si="3"/>
        <v>0</v>
      </c>
      <c r="M23" s="26">
        <f t="shared" ref="M23:M26" si="6">IFERROR(J23/D23,"-")</f>
        <v>1</v>
      </c>
      <c r="N23" s="26" t="str">
        <f t="shared" ref="N23:N26" si="7">IFERROR(K23/E23,"-")</f>
        <v>-</v>
      </c>
    </row>
    <row r="24" spans="2:18" x14ac:dyDescent="0.25">
      <c r="B24" s="5" t="s">
        <v>96</v>
      </c>
      <c r="C24" s="10" t="s">
        <v>83</v>
      </c>
      <c r="D24" s="51">
        <v>0</v>
      </c>
      <c r="E24" s="30">
        <v>143</v>
      </c>
      <c r="F24" s="25" t="str">
        <f t="shared" si="4"/>
        <v>-</v>
      </c>
      <c r="G24" s="27"/>
      <c r="H24" s="30"/>
      <c r="I24" s="25" t="str">
        <f>IFERROR(H24/G24,"-")</f>
        <v>-</v>
      </c>
      <c r="J24" s="51">
        <v>0</v>
      </c>
      <c r="K24" s="30">
        <v>143</v>
      </c>
      <c r="L24" s="25" t="str">
        <f>IFERROR(K24/J24,"-")</f>
        <v>-</v>
      </c>
      <c r="M24" s="26" t="str">
        <f t="shared" si="6"/>
        <v>-</v>
      </c>
      <c r="N24" s="26">
        <f t="shared" si="7"/>
        <v>1</v>
      </c>
    </row>
    <row r="25" spans="2:18" x14ac:dyDescent="0.25">
      <c r="B25" s="3" t="s">
        <v>115</v>
      </c>
      <c r="C25" s="8" t="s">
        <v>110</v>
      </c>
      <c r="D25" s="27"/>
      <c r="E25" s="30"/>
      <c r="F25" s="25"/>
      <c r="G25" s="27"/>
      <c r="H25" s="30"/>
      <c r="I25" s="25"/>
      <c r="J25" s="27"/>
      <c r="K25" s="30"/>
      <c r="L25" s="25"/>
      <c r="M25" s="26"/>
      <c r="N25" s="26"/>
    </row>
    <row r="26" spans="2:18" x14ac:dyDescent="0.25">
      <c r="B26" s="5" t="s">
        <v>116</v>
      </c>
      <c r="C26" s="10" t="s">
        <v>47</v>
      </c>
      <c r="D26" s="27">
        <v>2133</v>
      </c>
      <c r="E26" s="30">
        <v>709</v>
      </c>
      <c r="F26" s="25">
        <f t="shared" si="4"/>
        <v>0.33239568682606657</v>
      </c>
      <c r="G26" s="27"/>
      <c r="H26" s="30"/>
      <c r="I26" s="25" t="str">
        <f t="shared" si="5"/>
        <v>-</v>
      </c>
      <c r="J26" s="27">
        <v>1893</v>
      </c>
      <c r="K26" s="30">
        <v>653</v>
      </c>
      <c r="L26" s="25">
        <f t="shared" si="3"/>
        <v>0.34495509772847333</v>
      </c>
      <c r="M26" s="26">
        <f t="shared" si="6"/>
        <v>0.88748241912798875</v>
      </c>
      <c r="N26" s="26">
        <f t="shared" si="7"/>
        <v>0.92101551480959098</v>
      </c>
    </row>
    <row r="27" spans="2:18" ht="15.75" thickBot="1" x14ac:dyDescent="0.3">
      <c r="B27" s="18"/>
      <c r="C27" s="7" t="s">
        <v>14</v>
      </c>
      <c r="D27" s="31">
        <f>SUM(D6:D26)</f>
        <v>12173</v>
      </c>
      <c r="E27" s="32">
        <f>SUM(E6:E26)</f>
        <v>6666</v>
      </c>
      <c r="F27" s="28">
        <f>IFERROR(E27/D27,"-")</f>
        <v>0.54760535611599437</v>
      </c>
      <c r="G27" s="31">
        <f>SUM(G6:G26)</f>
        <v>0</v>
      </c>
      <c r="H27" s="32">
        <f>SUM(H6:H26)</f>
        <v>0</v>
      </c>
      <c r="I27" s="28" t="str">
        <f>IFERROR(H27/G27,"-")</f>
        <v>-</v>
      </c>
      <c r="J27" s="31">
        <f>SUM(J6:J26)</f>
        <v>11729</v>
      </c>
      <c r="K27" s="32">
        <f>SUM(K6:K26)</f>
        <v>6387</v>
      </c>
      <c r="L27" s="28">
        <f>IFERROR(K27/J27,"-")</f>
        <v>0.54454770227640892</v>
      </c>
      <c r="M27" s="37">
        <f>IFERROR(J27/D27,"-")</f>
        <v>0.96352583586626139</v>
      </c>
      <c r="N27" s="29">
        <f>IFERROR(K27/E27,"-")</f>
        <v>0.9581458145814582</v>
      </c>
      <c r="R27" s="36"/>
    </row>
    <row r="28" spans="2:18" x14ac:dyDescent="0.25">
      <c r="B28" s="2">
        <v>2</v>
      </c>
      <c r="C28" s="46" t="s">
        <v>15</v>
      </c>
      <c r="D28" s="33"/>
      <c r="E28" s="34"/>
      <c r="F28" s="17"/>
      <c r="G28" s="33"/>
      <c r="H28" s="34"/>
      <c r="I28" s="17"/>
      <c r="J28" s="33"/>
      <c r="K28" s="34"/>
      <c r="L28" s="17"/>
      <c r="M28" s="16"/>
      <c r="N28" s="15"/>
      <c r="R28" s="36"/>
    </row>
    <row r="29" spans="2:18" x14ac:dyDescent="0.25">
      <c r="B29" s="3" t="s">
        <v>16</v>
      </c>
      <c r="C29" s="8" t="s">
        <v>17</v>
      </c>
      <c r="D29" s="27"/>
      <c r="E29" s="30"/>
      <c r="F29" s="25"/>
      <c r="G29" s="27"/>
      <c r="H29" s="30"/>
      <c r="I29" s="25"/>
      <c r="J29" s="27"/>
      <c r="K29" s="30"/>
      <c r="L29" s="25"/>
      <c r="M29" s="26"/>
      <c r="N29" s="26"/>
      <c r="R29" s="36"/>
    </row>
    <row r="30" spans="2:18" x14ac:dyDescent="0.25">
      <c r="B30" s="5" t="s">
        <v>52</v>
      </c>
      <c r="C30" s="10" t="s">
        <v>47</v>
      </c>
      <c r="D30" s="27">
        <v>3074</v>
      </c>
      <c r="E30" s="30">
        <v>2903</v>
      </c>
      <c r="F30" s="25">
        <f>IFERROR(E30/D30,"-")</f>
        <v>0.94437215354586856</v>
      </c>
      <c r="G30" s="27"/>
      <c r="H30" s="30"/>
      <c r="I30" s="25" t="str">
        <f>IFERROR(H30/G30,"-")</f>
        <v>-</v>
      </c>
      <c r="J30" s="27">
        <v>3074</v>
      </c>
      <c r="K30" s="30">
        <v>2903</v>
      </c>
      <c r="L30" s="25">
        <f>IFERROR(K30/J30,"-")</f>
        <v>0.94437215354586856</v>
      </c>
      <c r="M30" s="26">
        <f t="shared" ref="M30:N32" si="8">IFERROR(J30/D30,"-")</f>
        <v>1</v>
      </c>
      <c r="N30" s="26">
        <f t="shared" si="8"/>
        <v>1</v>
      </c>
      <c r="R30" s="36"/>
    </row>
    <row r="31" spans="2:18" x14ac:dyDescent="0.25">
      <c r="B31" s="5" t="s">
        <v>121</v>
      </c>
      <c r="C31" s="10" t="s">
        <v>83</v>
      </c>
      <c r="D31" s="27">
        <v>23732</v>
      </c>
      <c r="E31" s="30">
        <v>8362</v>
      </c>
      <c r="F31" s="25">
        <f>IFERROR(E31/D31,"-")</f>
        <v>0.35235125568852182</v>
      </c>
      <c r="G31" s="27"/>
      <c r="H31" s="30"/>
      <c r="I31" s="25" t="str">
        <f>IFERROR(H31/G31,"-")</f>
        <v>-</v>
      </c>
      <c r="J31" s="27">
        <v>23732</v>
      </c>
      <c r="K31" s="30">
        <v>8362</v>
      </c>
      <c r="L31" s="25">
        <f>IFERROR(K31/J31,"-")</f>
        <v>0.35235125568852182</v>
      </c>
      <c r="M31" s="26">
        <f t="shared" si="8"/>
        <v>1</v>
      </c>
      <c r="N31" s="26">
        <f t="shared" si="8"/>
        <v>1</v>
      </c>
      <c r="R31" s="36"/>
    </row>
    <row r="32" spans="2:18" ht="15.75" thickBot="1" x14ac:dyDescent="0.3">
      <c r="B32" s="18"/>
      <c r="C32" s="47" t="s">
        <v>14</v>
      </c>
      <c r="D32" s="38">
        <f>SUM(D29:D31)</f>
        <v>26806</v>
      </c>
      <c r="E32" s="32">
        <f>SUM(E29:E31)</f>
        <v>11265</v>
      </c>
      <c r="F32" s="48">
        <f>IFERROR(E32/D32,"-")</f>
        <v>0.42024173692456912</v>
      </c>
      <c r="G32" s="38">
        <f>SUM(G29:G30)</f>
        <v>0</v>
      </c>
      <c r="H32" s="32">
        <f>SUM(H29:H30)</f>
        <v>0</v>
      </c>
      <c r="I32" s="28" t="str">
        <f>IFERROR(H32/G32,"-")</f>
        <v>-</v>
      </c>
      <c r="J32" s="38">
        <f>SUM(J29:J31)</f>
        <v>26806</v>
      </c>
      <c r="K32" s="32">
        <f>SUM(K29:K31)</f>
        <v>11265</v>
      </c>
      <c r="L32" s="28">
        <f>IFERROR(K32/J32,"-")</f>
        <v>0.42024173692456912</v>
      </c>
      <c r="M32" s="39">
        <f t="shared" si="8"/>
        <v>1</v>
      </c>
      <c r="N32" s="39">
        <f t="shared" si="8"/>
        <v>1</v>
      </c>
      <c r="R32" s="36"/>
    </row>
    <row r="33" spans="2:14" x14ac:dyDescent="0.25">
      <c r="B33" s="2">
        <v>3</v>
      </c>
      <c r="C33" s="11" t="s">
        <v>18</v>
      </c>
      <c r="D33" s="33"/>
      <c r="E33" s="34"/>
      <c r="F33" s="17"/>
      <c r="G33" s="33"/>
      <c r="H33" s="34"/>
      <c r="I33" s="17"/>
      <c r="J33" s="33"/>
      <c r="K33" s="34"/>
      <c r="L33" s="17"/>
      <c r="M33" s="16"/>
      <c r="N33" s="15"/>
    </row>
    <row r="34" spans="2:14" x14ac:dyDescent="0.25">
      <c r="B34" s="3" t="s">
        <v>23</v>
      </c>
      <c r="C34" s="8" t="s">
        <v>20</v>
      </c>
      <c r="D34" s="27"/>
      <c r="E34" s="30"/>
      <c r="F34" s="25"/>
      <c r="G34" s="27"/>
      <c r="H34" s="30"/>
      <c r="I34" s="25"/>
      <c r="J34" s="27"/>
      <c r="K34" s="30"/>
      <c r="L34" s="25"/>
      <c r="M34" s="26"/>
      <c r="N34" s="26"/>
    </row>
    <row r="35" spans="2:14" x14ac:dyDescent="0.25">
      <c r="B35" s="4" t="s">
        <v>122</v>
      </c>
      <c r="C35" s="9" t="s">
        <v>124</v>
      </c>
      <c r="D35" s="27"/>
      <c r="E35" s="30"/>
      <c r="F35" s="25"/>
      <c r="G35" s="27"/>
      <c r="H35" s="30"/>
      <c r="I35" s="25"/>
      <c r="J35" s="27"/>
      <c r="K35" s="30"/>
      <c r="L35" s="25"/>
      <c r="M35" s="26"/>
      <c r="N35" s="26"/>
    </row>
    <row r="36" spans="2:14" x14ac:dyDescent="0.25">
      <c r="B36" s="5" t="s">
        <v>123</v>
      </c>
      <c r="C36" s="10" t="s">
        <v>83</v>
      </c>
      <c r="D36" s="27">
        <v>110</v>
      </c>
      <c r="E36" s="30">
        <v>176</v>
      </c>
      <c r="F36" s="25">
        <f>IFERROR(E36/D36,"-")</f>
        <v>1.6</v>
      </c>
      <c r="G36" s="27"/>
      <c r="H36" s="30"/>
      <c r="I36" s="25" t="str">
        <f>IFERROR(H36/G36,"-")</f>
        <v>-</v>
      </c>
      <c r="J36" s="27">
        <v>110</v>
      </c>
      <c r="K36" s="30">
        <v>176</v>
      </c>
      <c r="L36" s="25">
        <f>IFERROR(K36/J36,"-")</f>
        <v>1.6</v>
      </c>
      <c r="M36" s="26">
        <f>IFERROR(J36/D36,"-")</f>
        <v>1</v>
      </c>
      <c r="N36" s="26">
        <f>IFERROR(K36/E36,"-")</f>
        <v>1</v>
      </c>
    </row>
    <row r="37" spans="2:14" x14ac:dyDescent="0.25">
      <c r="B37" s="4" t="s">
        <v>53</v>
      </c>
      <c r="C37" s="9" t="s">
        <v>21</v>
      </c>
      <c r="D37" s="27"/>
      <c r="E37" s="30"/>
      <c r="F37" s="25"/>
      <c r="G37" s="27"/>
      <c r="H37" s="30"/>
      <c r="I37" s="25"/>
      <c r="J37" s="27"/>
      <c r="K37" s="30"/>
      <c r="L37" s="25"/>
      <c r="M37" s="26"/>
      <c r="N37" s="26"/>
    </row>
    <row r="38" spans="2:14" x14ac:dyDescent="0.25">
      <c r="B38" s="5" t="s">
        <v>55</v>
      </c>
      <c r="C38" s="10" t="s">
        <v>47</v>
      </c>
      <c r="D38" s="27">
        <v>1759</v>
      </c>
      <c r="E38" s="30">
        <v>2346</v>
      </c>
      <c r="F38" s="25">
        <f>IFERROR(E38/D38,"-")</f>
        <v>1.3337123365548607</v>
      </c>
      <c r="G38" s="27"/>
      <c r="H38" s="30"/>
      <c r="I38" s="25" t="str">
        <f>IFERROR(H38/G38,"-")</f>
        <v>-</v>
      </c>
      <c r="J38" s="27">
        <v>1258</v>
      </c>
      <c r="K38" s="30">
        <v>1692</v>
      </c>
      <c r="L38" s="25">
        <f>IFERROR(K38/J38,"-")</f>
        <v>1.3449920508744038</v>
      </c>
      <c r="M38" s="26">
        <f>IFERROR(J38/D38,"-")</f>
        <v>0.7151790790221717</v>
      </c>
      <c r="N38" s="26">
        <f>IFERROR(K38/E38,"-")</f>
        <v>0.72122762148337594</v>
      </c>
    </row>
    <row r="39" spans="2:14" x14ac:dyDescent="0.25">
      <c r="B39" s="5" t="s">
        <v>84</v>
      </c>
      <c r="C39" s="10" t="s">
        <v>83</v>
      </c>
      <c r="D39" s="27">
        <v>1635</v>
      </c>
      <c r="E39" s="30">
        <v>3124</v>
      </c>
      <c r="F39" s="25">
        <f>IFERROR(E39/D39,"-")</f>
        <v>1.9107033639143731</v>
      </c>
      <c r="G39" s="27"/>
      <c r="H39" s="30"/>
      <c r="I39" s="25" t="str">
        <f>IFERROR(H39/G39,"-")</f>
        <v>-</v>
      </c>
      <c r="J39" s="27">
        <v>1375</v>
      </c>
      <c r="K39" s="30">
        <v>2755</v>
      </c>
      <c r="L39" s="25">
        <f>IFERROR(K39/J39,"-")</f>
        <v>2.0036363636363634</v>
      </c>
      <c r="M39" s="26">
        <f>IFERROR(J39/D39,"-")</f>
        <v>0.84097859327217128</v>
      </c>
      <c r="N39" s="26">
        <f>IFERROR(K39/E39,"-")</f>
        <v>0.88188220230473746</v>
      </c>
    </row>
    <row r="40" spans="2:14" x14ac:dyDescent="0.25">
      <c r="B40" s="4" t="s">
        <v>54</v>
      </c>
      <c r="C40" s="9" t="s">
        <v>22</v>
      </c>
      <c r="D40" s="27"/>
      <c r="E40" s="30"/>
      <c r="F40" s="25"/>
      <c r="G40" s="27"/>
      <c r="H40" s="30"/>
      <c r="I40" s="25"/>
      <c r="J40" s="27"/>
      <c r="K40" s="30"/>
      <c r="L40" s="25"/>
      <c r="M40" s="26"/>
      <c r="N40" s="26"/>
    </row>
    <row r="41" spans="2:14" x14ac:dyDescent="0.25">
      <c r="B41" s="5" t="s">
        <v>56</v>
      </c>
      <c r="C41" s="10" t="s">
        <v>47</v>
      </c>
      <c r="D41" s="27">
        <v>898</v>
      </c>
      <c r="E41" s="30">
        <v>614</v>
      </c>
      <c r="F41" s="25">
        <f>IFERROR(E41/D41,"-")</f>
        <v>0.68374164810690419</v>
      </c>
      <c r="G41" s="27"/>
      <c r="H41" s="30"/>
      <c r="I41" s="25" t="str">
        <f>IFERROR(H41/G41,"-")</f>
        <v>-</v>
      </c>
      <c r="J41" s="27">
        <v>718</v>
      </c>
      <c r="K41" s="30">
        <v>538</v>
      </c>
      <c r="L41" s="25">
        <f>IFERROR(K41/J41,"-")</f>
        <v>0.74930362116991645</v>
      </c>
      <c r="M41" s="26">
        <f t="shared" ref="M41:N43" si="9">IFERROR(J41/D41,"-")</f>
        <v>0.79955456570155903</v>
      </c>
      <c r="N41" s="26">
        <f t="shared" si="9"/>
        <v>0.87622149837133545</v>
      </c>
    </row>
    <row r="42" spans="2:14" x14ac:dyDescent="0.25">
      <c r="B42" s="5" t="s">
        <v>85</v>
      </c>
      <c r="C42" s="10" t="s">
        <v>83</v>
      </c>
      <c r="D42" s="27">
        <v>1129</v>
      </c>
      <c r="E42" s="30">
        <v>2089</v>
      </c>
      <c r="F42" s="25">
        <f>IFERROR(E42/D42,"-")</f>
        <v>1.8503100088573958</v>
      </c>
      <c r="G42" s="27"/>
      <c r="H42" s="30"/>
      <c r="I42" s="25" t="str">
        <f>IFERROR(H42/G42,"-")</f>
        <v>-</v>
      </c>
      <c r="J42" s="27">
        <v>1129</v>
      </c>
      <c r="K42" s="30">
        <v>2089</v>
      </c>
      <c r="L42" s="25">
        <f>IFERROR(K42/J42,"-")</f>
        <v>1.8503100088573958</v>
      </c>
      <c r="M42" s="26">
        <f t="shared" si="9"/>
        <v>1</v>
      </c>
      <c r="N42" s="26">
        <f t="shared" si="9"/>
        <v>1</v>
      </c>
    </row>
    <row r="43" spans="2:14" x14ac:dyDescent="0.25">
      <c r="B43" s="5" t="s">
        <v>125</v>
      </c>
      <c r="C43" s="10" t="s">
        <v>92</v>
      </c>
      <c r="D43" s="27">
        <v>100</v>
      </c>
      <c r="E43" s="30">
        <v>10</v>
      </c>
      <c r="F43" s="25">
        <f>IFERROR(E43/D43,"-")</f>
        <v>0.1</v>
      </c>
      <c r="G43" s="27"/>
      <c r="H43" s="30"/>
      <c r="I43" s="25" t="str">
        <f>IFERROR(H43/G43,"-")</f>
        <v>-</v>
      </c>
      <c r="J43" s="27">
        <v>100</v>
      </c>
      <c r="K43" s="30">
        <v>10</v>
      </c>
      <c r="L43" s="25">
        <f>IFERROR(K43/J43,"-")</f>
        <v>0.1</v>
      </c>
      <c r="M43" s="26">
        <f t="shared" si="9"/>
        <v>1</v>
      </c>
      <c r="N43" s="26">
        <f t="shared" si="9"/>
        <v>1</v>
      </c>
    </row>
    <row r="44" spans="2:14" x14ac:dyDescent="0.25">
      <c r="B44" s="3" t="s">
        <v>24</v>
      </c>
      <c r="C44" s="8" t="s">
        <v>25</v>
      </c>
      <c r="D44" s="27"/>
      <c r="E44" s="30"/>
      <c r="F44" s="25"/>
      <c r="G44" s="27"/>
      <c r="H44" s="30"/>
      <c r="I44" s="25"/>
      <c r="J44" s="27"/>
      <c r="K44" s="30"/>
      <c r="L44" s="25"/>
      <c r="M44" s="26"/>
      <c r="N44" s="26"/>
    </row>
    <row r="45" spans="2:14" x14ac:dyDescent="0.25">
      <c r="B45" s="5" t="s">
        <v>57</v>
      </c>
      <c r="C45" s="10" t="s">
        <v>47</v>
      </c>
      <c r="D45" s="27">
        <v>1206</v>
      </c>
      <c r="E45" s="30">
        <v>1524</v>
      </c>
      <c r="F45" s="25">
        <f>IFERROR(E45/D45,"-")</f>
        <v>1.263681592039801</v>
      </c>
      <c r="G45" s="27"/>
      <c r="H45" s="30"/>
      <c r="I45" s="25" t="str">
        <f>IFERROR(H45/G45,"-")</f>
        <v>-</v>
      </c>
      <c r="J45" s="27">
        <v>1046</v>
      </c>
      <c r="K45" s="30">
        <v>1416</v>
      </c>
      <c r="L45" s="25">
        <f>IFERROR(K45/J45,"-")</f>
        <v>1.3537284894837476</v>
      </c>
      <c r="M45" s="26">
        <f t="shared" ref="M45:N47" si="10">IFERROR(J45/D45,"-")</f>
        <v>0.86733001658374798</v>
      </c>
      <c r="N45" s="26">
        <f t="shared" si="10"/>
        <v>0.92913385826771655</v>
      </c>
    </row>
    <row r="46" spans="2:14" x14ac:dyDescent="0.25">
      <c r="B46" s="5" t="s">
        <v>86</v>
      </c>
      <c r="C46" s="10" t="s">
        <v>83</v>
      </c>
      <c r="D46" s="27">
        <v>1534</v>
      </c>
      <c r="E46" s="30">
        <v>3840</v>
      </c>
      <c r="F46" s="25">
        <f>IFERROR(E46/D46,"-")</f>
        <v>2.5032594524119949</v>
      </c>
      <c r="G46" s="27"/>
      <c r="H46" s="30"/>
      <c r="I46" s="25" t="str">
        <f>IFERROR(H46/G46,"-")</f>
        <v>-</v>
      </c>
      <c r="J46" s="27">
        <v>1534</v>
      </c>
      <c r="K46" s="30">
        <v>3840</v>
      </c>
      <c r="L46" s="25">
        <f>IFERROR(K46/J46,"-")</f>
        <v>2.5032594524119949</v>
      </c>
      <c r="M46" s="26">
        <f t="shared" si="10"/>
        <v>1</v>
      </c>
      <c r="N46" s="26">
        <f t="shared" si="10"/>
        <v>1</v>
      </c>
    </row>
    <row r="47" spans="2:14" x14ac:dyDescent="0.25">
      <c r="B47" s="5" t="s">
        <v>126</v>
      </c>
      <c r="C47" s="10" t="s">
        <v>92</v>
      </c>
      <c r="D47" s="27">
        <v>1180</v>
      </c>
      <c r="E47" s="30">
        <v>601</v>
      </c>
      <c r="F47" s="25">
        <f t="shared" ref="F47" si="11">IFERROR(E47/D47,"-")</f>
        <v>0.5093220338983051</v>
      </c>
      <c r="G47" s="27"/>
      <c r="H47" s="30"/>
      <c r="I47" s="25" t="str">
        <f>IFERROR(H47/G47,"-")</f>
        <v>-</v>
      </c>
      <c r="J47" s="27">
        <v>1180</v>
      </c>
      <c r="K47" s="30">
        <v>601</v>
      </c>
      <c r="L47" s="25">
        <f>IFERROR(K47/J47,"-")</f>
        <v>0.5093220338983051</v>
      </c>
      <c r="M47" s="26">
        <f t="shared" si="10"/>
        <v>1</v>
      </c>
      <c r="N47" s="26">
        <f t="shared" si="10"/>
        <v>1</v>
      </c>
    </row>
    <row r="48" spans="2:14" x14ac:dyDescent="0.25">
      <c r="B48" s="3" t="s">
        <v>19</v>
      </c>
      <c r="C48" s="8" t="s">
        <v>26</v>
      </c>
      <c r="D48" s="27"/>
      <c r="E48" s="30"/>
      <c r="F48" s="25"/>
      <c r="G48" s="27"/>
      <c r="H48" s="30"/>
      <c r="I48" s="25"/>
      <c r="J48" s="27"/>
      <c r="K48" s="30"/>
      <c r="L48" s="25"/>
      <c r="M48" s="26"/>
      <c r="N48" s="26"/>
    </row>
    <row r="49" spans="2:14" x14ac:dyDescent="0.25">
      <c r="B49" s="5" t="s">
        <v>58</v>
      </c>
      <c r="C49" s="10" t="s">
        <v>47</v>
      </c>
      <c r="D49" s="27">
        <v>2596</v>
      </c>
      <c r="E49" s="30">
        <v>1945</v>
      </c>
      <c r="F49" s="25">
        <f>IFERROR(E49/D49,"-")</f>
        <v>0.74922958397534667</v>
      </c>
      <c r="G49" s="27"/>
      <c r="H49" s="30"/>
      <c r="I49" s="25" t="str">
        <f>IFERROR(H49/G49,"-")</f>
        <v>-</v>
      </c>
      <c r="J49" s="27">
        <v>2067</v>
      </c>
      <c r="K49" s="30">
        <v>1479</v>
      </c>
      <c r="L49" s="25">
        <f>IFERROR(K49/J49,"-")</f>
        <v>0.71552975326560231</v>
      </c>
      <c r="M49" s="26">
        <f t="shared" ref="M49:N51" si="12">IFERROR(J49/D49,"-")</f>
        <v>0.79622496147919875</v>
      </c>
      <c r="N49" s="26">
        <f t="shared" si="12"/>
        <v>0.76041131105398463</v>
      </c>
    </row>
    <row r="50" spans="2:14" x14ac:dyDescent="0.25">
      <c r="B50" s="5" t="s">
        <v>87</v>
      </c>
      <c r="C50" s="10" t="s">
        <v>83</v>
      </c>
      <c r="D50" s="27">
        <v>1700</v>
      </c>
      <c r="E50" s="30">
        <v>3842</v>
      </c>
      <c r="F50" s="25">
        <f>IFERROR(E50/D50,"-")</f>
        <v>2.2599999999999998</v>
      </c>
      <c r="G50" s="27"/>
      <c r="H50" s="30"/>
      <c r="I50" s="25" t="str">
        <f>IFERROR(H50/G50,"-")</f>
        <v>-</v>
      </c>
      <c r="J50" s="27">
        <v>1700</v>
      </c>
      <c r="K50" s="30">
        <v>3631</v>
      </c>
      <c r="L50" s="25">
        <f>IFERROR(K50/J50,"-")</f>
        <v>2.1358823529411763</v>
      </c>
      <c r="M50" s="26">
        <f t="shared" si="12"/>
        <v>1</v>
      </c>
      <c r="N50" s="26">
        <f t="shared" si="12"/>
        <v>0.94508068714211346</v>
      </c>
    </row>
    <row r="51" spans="2:14" x14ac:dyDescent="0.25">
      <c r="B51" s="5" t="s">
        <v>127</v>
      </c>
      <c r="C51" s="10" t="s">
        <v>92</v>
      </c>
      <c r="D51" s="51">
        <v>0</v>
      </c>
      <c r="E51" s="30">
        <v>417</v>
      </c>
      <c r="F51" s="25" t="str">
        <f>IFERROR(E51/D51,"-")</f>
        <v>-</v>
      </c>
      <c r="G51" s="27"/>
      <c r="H51" s="30"/>
      <c r="I51" s="25" t="str">
        <f>IFERROR(H51/G51,"-")</f>
        <v>-</v>
      </c>
      <c r="J51" s="27">
        <v>0</v>
      </c>
      <c r="K51" s="30">
        <v>0</v>
      </c>
      <c r="L51" s="25" t="str">
        <f>IFERROR(K51/J51,"-")</f>
        <v>-</v>
      </c>
      <c r="M51" s="26" t="str">
        <f t="shared" si="12"/>
        <v>-</v>
      </c>
      <c r="N51" s="26">
        <f t="shared" si="12"/>
        <v>0</v>
      </c>
    </row>
    <row r="52" spans="2:14" x14ac:dyDescent="0.25">
      <c r="B52" s="3" t="s">
        <v>27</v>
      </c>
      <c r="C52" s="8" t="s">
        <v>28</v>
      </c>
      <c r="D52" s="27"/>
      <c r="E52" s="30"/>
      <c r="F52" s="25"/>
      <c r="G52" s="27"/>
      <c r="H52" s="30"/>
      <c r="I52" s="25"/>
      <c r="J52" s="27"/>
      <c r="K52" s="30"/>
      <c r="L52" s="25"/>
      <c r="M52" s="26"/>
      <c r="N52" s="26"/>
    </row>
    <row r="53" spans="2:14" x14ac:dyDescent="0.25">
      <c r="B53" s="5" t="s">
        <v>90</v>
      </c>
      <c r="C53" s="10" t="s">
        <v>83</v>
      </c>
      <c r="D53" s="27">
        <v>5282</v>
      </c>
      <c r="E53" s="30">
        <v>6844</v>
      </c>
      <c r="F53" s="25">
        <f>IFERROR(E53/D53,"-")</f>
        <v>1.295721317682696</v>
      </c>
      <c r="G53" s="27"/>
      <c r="H53" s="30"/>
      <c r="I53" s="25" t="str">
        <f>IFERROR(H53/G53,"-")</f>
        <v>-</v>
      </c>
      <c r="J53" s="27">
        <v>5282</v>
      </c>
      <c r="K53" s="30">
        <v>6844</v>
      </c>
      <c r="L53" s="25">
        <f>IFERROR(K53/J53,"-")</f>
        <v>1.295721317682696</v>
      </c>
      <c r="M53" s="26">
        <f>IFERROR(J53/D53,"-")</f>
        <v>1</v>
      </c>
      <c r="N53" s="26">
        <f>IFERROR(K53/E53,"-")</f>
        <v>1</v>
      </c>
    </row>
    <row r="54" spans="2:14" x14ac:dyDescent="0.25">
      <c r="B54" s="5" t="s">
        <v>128</v>
      </c>
      <c r="C54" s="10" t="s">
        <v>92</v>
      </c>
      <c r="D54" s="27">
        <v>250</v>
      </c>
      <c r="E54" s="30">
        <v>1709</v>
      </c>
      <c r="F54" s="25">
        <f>IFERROR(E54/D54,"-")</f>
        <v>6.8360000000000003</v>
      </c>
      <c r="G54" s="27"/>
      <c r="H54" s="30"/>
      <c r="I54" s="25" t="str">
        <f>IFERROR(H54/G54,"-")</f>
        <v>-</v>
      </c>
      <c r="J54" s="27">
        <v>250</v>
      </c>
      <c r="K54" s="30">
        <v>530</v>
      </c>
      <c r="L54" s="25">
        <f>IFERROR(K54/J54,"-")</f>
        <v>2.12</v>
      </c>
      <c r="M54" s="26">
        <f>IFERROR(J54/D54,"-")</f>
        <v>1</v>
      </c>
      <c r="N54" s="26">
        <f>IFERROR(K54/E54,"-")</f>
        <v>0.310122878876536</v>
      </c>
    </row>
    <row r="55" spans="2:14" x14ac:dyDescent="0.25">
      <c r="B55" s="3" t="s">
        <v>29</v>
      </c>
      <c r="C55" s="8" t="s">
        <v>30</v>
      </c>
      <c r="D55" s="27"/>
      <c r="E55" s="30"/>
      <c r="F55" s="25"/>
      <c r="G55" s="27"/>
      <c r="H55" s="30"/>
      <c r="I55" s="25"/>
      <c r="J55" s="27"/>
      <c r="K55" s="30"/>
      <c r="L55" s="25"/>
      <c r="M55" s="26"/>
      <c r="N55" s="26"/>
    </row>
    <row r="56" spans="2:14" x14ac:dyDescent="0.25">
      <c r="B56" s="5" t="s">
        <v>59</v>
      </c>
      <c r="C56" s="10" t="s">
        <v>47</v>
      </c>
      <c r="D56" s="27">
        <v>212</v>
      </c>
      <c r="E56" s="30">
        <v>196</v>
      </c>
      <c r="F56" s="25">
        <f>IFERROR(E56/D56,"-")</f>
        <v>0.92452830188679247</v>
      </c>
      <c r="G56" s="27"/>
      <c r="H56" s="30"/>
      <c r="I56" s="25" t="str">
        <f>IFERROR(H56/G56,"-")</f>
        <v>-</v>
      </c>
      <c r="J56" s="27">
        <v>212</v>
      </c>
      <c r="K56" s="30">
        <v>196</v>
      </c>
      <c r="L56" s="25">
        <f>IFERROR(K56/J56,"-")</f>
        <v>0.92452830188679247</v>
      </c>
      <c r="M56" s="26">
        <f>IFERROR(J56/D56,"-")</f>
        <v>1</v>
      </c>
      <c r="N56" s="26">
        <f>IFERROR(K56/E56,"-")</f>
        <v>1</v>
      </c>
    </row>
    <row r="57" spans="2:14" x14ac:dyDescent="0.25">
      <c r="B57" s="5" t="s">
        <v>88</v>
      </c>
      <c r="C57" s="10" t="s">
        <v>83</v>
      </c>
      <c r="D57" s="27">
        <v>568</v>
      </c>
      <c r="E57" s="30">
        <v>729</v>
      </c>
      <c r="F57" s="25">
        <f>IFERROR(E57/D57,"-")</f>
        <v>1.283450704225352</v>
      </c>
      <c r="G57" s="27"/>
      <c r="H57" s="30"/>
      <c r="I57" s="25" t="str">
        <f>IFERROR(H57/G57,"-")</f>
        <v>-</v>
      </c>
      <c r="J57" s="27">
        <v>568</v>
      </c>
      <c r="K57" s="30">
        <v>729</v>
      </c>
      <c r="L57" s="25">
        <f>IFERROR(K57/J57,"-")</f>
        <v>1.283450704225352</v>
      </c>
      <c r="M57" s="26">
        <f>IFERROR(J57/D57,"-")</f>
        <v>1</v>
      </c>
      <c r="N57" s="26">
        <f>IFERROR(K57/E57,"-")</f>
        <v>1</v>
      </c>
    </row>
    <row r="58" spans="2:14" x14ac:dyDescent="0.25">
      <c r="B58" s="3" t="s">
        <v>61</v>
      </c>
      <c r="C58" s="8" t="s">
        <v>31</v>
      </c>
      <c r="D58" s="27"/>
      <c r="E58" s="30"/>
      <c r="F58" s="25"/>
      <c r="G58" s="27"/>
      <c r="H58" s="30"/>
      <c r="I58" s="25"/>
      <c r="J58" s="27"/>
      <c r="K58" s="30"/>
      <c r="L58" s="25"/>
      <c r="M58" s="26"/>
      <c r="N58" s="26"/>
    </row>
    <row r="59" spans="2:14" x14ac:dyDescent="0.25">
      <c r="B59" s="5" t="s">
        <v>98</v>
      </c>
      <c r="C59" s="10" t="s">
        <v>97</v>
      </c>
      <c r="D59" s="27">
        <v>27765</v>
      </c>
      <c r="E59" s="30">
        <v>11181</v>
      </c>
      <c r="F59" s="25">
        <f t="shared" ref="F59:F60" si="13">IFERROR(E59/D59,"-")</f>
        <v>0.40270124257158291</v>
      </c>
      <c r="G59" s="27"/>
      <c r="H59" s="30"/>
      <c r="I59" s="25" t="str">
        <f t="shared" ref="I59:I60" si="14">IFERROR(H59/G59,"-")</f>
        <v>-</v>
      </c>
      <c r="J59" s="27">
        <v>27765</v>
      </c>
      <c r="K59" s="30">
        <v>11181</v>
      </c>
      <c r="L59" s="25">
        <f t="shared" ref="L59:L60" si="15">IFERROR(K59/J59,"-")</f>
        <v>0.40270124257158291</v>
      </c>
      <c r="M59" s="26">
        <f t="shared" ref="M59:M60" si="16">IFERROR(J59/D59,"-")</f>
        <v>1</v>
      </c>
      <c r="N59" s="26">
        <f>IFERROR(K59/E59,"-")</f>
        <v>1</v>
      </c>
    </row>
    <row r="60" spans="2:14" x14ac:dyDescent="0.25">
      <c r="B60" s="5" t="s">
        <v>99</v>
      </c>
      <c r="C60" s="10" t="s">
        <v>83</v>
      </c>
      <c r="D60" s="27">
        <v>5728</v>
      </c>
      <c r="E60" s="30">
        <v>11597</v>
      </c>
      <c r="F60" s="25">
        <f t="shared" si="13"/>
        <v>2.0246159217877095</v>
      </c>
      <c r="G60" s="27"/>
      <c r="H60" s="30"/>
      <c r="I60" s="25" t="str">
        <f t="shared" si="14"/>
        <v>-</v>
      </c>
      <c r="J60" s="27">
        <v>5728</v>
      </c>
      <c r="K60" s="30">
        <v>11589</v>
      </c>
      <c r="L60" s="25">
        <f t="shared" si="15"/>
        <v>2.0232192737430168</v>
      </c>
      <c r="M60" s="26">
        <f t="shared" si="16"/>
        <v>1</v>
      </c>
      <c r="N60" s="26">
        <f>IFERROR(K60/E60,"-")</f>
        <v>0.9993101664223506</v>
      </c>
    </row>
    <row r="61" spans="2:14" ht="15.75" thickBot="1" x14ac:dyDescent="0.3">
      <c r="B61" s="18"/>
      <c r="C61" s="7" t="s">
        <v>14</v>
      </c>
      <c r="D61" s="38">
        <f>SUM(D34:D60)</f>
        <v>53652</v>
      </c>
      <c r="E61" s="32">
        <f>SUM(E34:E60)</f>
        <v>52784</v>
      </c>
      <c r="F61" s="28">
        <f>IFERROR(E61/D61,"-")</f>
        <v>0.9838216655483486</v>
      </c>
      <c r="G61" s="38">
        <f>SUM(G34:G60)</f>
        <v>0</v>
      </c>
      <c r="H61" s="32">
        <f>SUM(H34:H60)</f>
        <v>0</v>
      </c>
      <c r="I61" s="28" t="str">
        <f>IFERROR(H61/G61,"-")</f>
        <v>-</v>
      </c>
      <c r="J61" s="38">
        <f>SUM(J34:J60)</f>
        <v>52022</v>
      </c>
      <c r="K61" s="32">
        <f>SUM(K34:K60)</f>
        <v>49296</v>
      </c>
      <c r="L61" s="28">
        <f>IFERROR(K61/J61,"-")</f>
        <v>0.94759909269155362</v>
      </c>
      <c r="M61" s="39">
        <f>IFERROR(J61/D61,"-")</f>
        <v>0.96961902631775143</v>
      </c>
      <c r="N61" s="39">
        <f>IFERROR(K61/E61,"-")</f>
        <v>0.93391936950591092</v>
      </c>
    </row>
    <row r="62" spans="2:14" x14ac:dyDescent="0.25">
      <c r="B62" s="2">
        <v>4</v>
      </c>
      <c r="C62" s="1" t="s">
        <v>34</v>
      </c>
      <c r="D62" s="33"/>
      <c r="E62" s="34"/>
      <c r="F62" s="17"/>
      <c r="G62" s="33"/>
      <c r="H62" s="34"/>
      <c r="I62" s="17"/>
      <c r="J62" s="33"/>
      <c r="K62" s="34"/>
      <c r="L62" s="17"/>
      <c r="M62" s="16"/>
      <c r="N62" s="15"/>
    </row>
    <row r="63" spans="2:14" x14ac:dyDescent="0.25">
      <c r="B63" s="3" t="s">
        <v>32</v>
      </c>
      <c r="C63" s="8" t="s">
        <v>35</v>
      </c>
      <c r="D63" s="27"/>
      <c r="E63" s="30"/>
      <c r="F63" s="25"/>
      <c r="G63" s="27"/>
      <c r="H63" s="30"/>
      <c r="I63" s="25"/>
      <c r="J63" s="27"/>
      <c r="K63" s="30"/>
      <c r="L63" s="25"/>
      <c r="M63" s="26"/>
      <c r="N63" s="26"/>
    </row>
    <row r="64" spans="2:14" x14ac:dyDescent="0.25">
      <c r="B64" s="4" t="s">
        <v>37</v>
      </c>
      <c r="C64" s="9" t="s">
        <v>38</v>
      </c>
      <c r="D64" s="27"/>
      <c r="E64" s="30"/>
      <c r="F64" s="25"/>
      <c r="G64" s="27"/>
      <c r="H64" s="30"/>
      <c r="I64" s="25"/>
      <c r="J64" s="27"/>
      <c r="K64" s="30"/>
      <c r="L64" s="25"/>
      <c r="M64" s="26"/>
      <c r="N64" s="26"/>
    </row>
    <row r="65" spans="2:14" x14ac:dyDescent="0.25">
      <c r="B65" s="5" t="s">
        <v>63</v>
      </c>
      <c r="C65" s="10" t="s">
        <v>62</v>
      </c>
      <c r="D65" s="27">
        <v>3242</v>
      </c>
      <c r="E65" s="30">
        <v>3596</v>
      </c>
      <c r="F65" s="25">
        <f t="shared" ref="F65:F67" si="17">IFERROR(E65/D65,"-")</f>
        <v>1.10919185687847</v>
      </c>
      <c r="G65" s="27"/>
      <c r="H65" s="30"/>
      <c r="I65" s="25" t="str">
        <f>IFERROR(H65/G65,"-")</f>
        <v>-</v>
      </c>
      <c r="J65" s="27">
        <v>1722</v>
      </c>
      <c r="K65" s="30">
        <v>1521</v>
      </c>
      <c r="L65" s="25">
        <f t="shared" ref="L65:L67" si="18">IFERROR(K65/J65,"-")</f>
        <v>0.88327526132404177</v>
      </c>
      <c r="M65" s="26">
        <f t="shared" ref="M65:N67" si="19">IFERROR(J65/D65,"-")</f>
        <v>0.53115360888340535</v>
      </c>
      <c r="N65" s="26">
        <f t="shared" si="19"/>
        <v>0.42296996662958841</v>
      </c>
    </row>
    <row r="66" spans="2:14" x14ac:dyDescent="0.25">
      <c r="B66" s="5" t="s">
        <v>64</v>
      </c>
      <c r="C66" s="10" t="s">
        <v>65</v>
      </c>
      <c r="D66" s="27">
        <v>3963</v>
      </c>
      <c r="E66" s="30">
        <v>4904</v>
      </c>
      <c r="F66" s="25">
        <f t="shared" si="17"/>
        <v>1.2374463790058037</v>
      </c>
      <c r="G66" s="27"/>
      <c r="H66" s="30"/>
      <c r="I66" s="25" t="str">
        <f>IFERROR(H66/G66,"-")</f>
        <v>-</v>
      </c>
      <c r="J66" s="27">
        <v>1550</v>
      </c>
      <c r="K66" s="30">
        <v>1992</v>
      </c>
      <c r="L66" s="25">
        <f t="shared" si="18"/>
        <v>1.2851612903225806</v>
      </c>
      <c r="M66" s="26">
        <f t="shared" si="19"/>
        <v>0.39111784002018674</v>
      </c>
      <c r="N66" s="26">
        <f t="shared" si="19"/>
        <v>0.40619902120717782</v>
      </c>
    </row>
    <row r="67" spans="2:14" x14ac:dyDescent="0.25">
      <c r="B67" s="5" t="s">
        <v>66</v>
      </c>
      <c r="C67" s="10" t="s">
        <v>67</v>
      </c>
      <c r="D67" s="27">
        <v>633</v>
      </c>
      <c r="E67" s="30">
        <v>457</v>
      </c>
      <c r="F67" s="25">
        <f t="shared" si="17"/>
        <v>0.721958925750395</v>
      </c>
      <c r="G67" s="27"/>
      <c r="H67" s="30"/>
      <c r="I67" s="25" t="str">
        <f>IFERROR(H67/G67,"-")</f>
        <v>-</v>
      </c>
      <c r="J67" s="27">
        <v>254</v>
      </c>
      <c r="K67" s="30">
        <v>21</v>
      </c>
      <c r="L67" s="25">
        <f t="shared" si="18"/>
        <v>8.2677165354330714E-2</v>
      </c>
      <c r="M67" s="26">
        <f t="shared" si="19"/>
        <v>0.40126382306477093</v>
      </c>
      <c r="N67" s="26">
        <f t="shared" si="19"/>
        <v>4.5951859956236324E-2</v>
      </c>
    </row>
    <row r="68" spans="2:14" x14ac:dyDescent="0.25">
      <c r="B68" s="3" t="s">
        <v>33</v>
      </c>
      <c r="C68" s="8" t="s">
        <v>36</v>
      </c>
      <c r="D68" s="27"/>
      <c r="E68" s="30"/>
      <c r="F68" s="25"/>
      <c r="G68" s="27"/>
      <c r="H68" s="30"/>
      <c r="I68" s="25"/>
      <c r="J68" s="27"/>
      <c r="K68" s="30"/>
      <c r="L68" s="25"/>
      <c r="M68" s="26"/>
      <c r="N68" s="26"/>
    </row>
    <row r="69" spans="2:14" x14ac:dyDescent="0.25">
      <c r="B69" s="4" t="s">
        <v>39</v>
      </c>
      <c r="C69" s="9" t="s">
        <v>41</v>
      </c>
      <c r="D69" s="27"/>
      <c r="E69" s="30"/>
      <c r="F69" s="25"/>
      <c r="G69" s="27"/>
      <c r="H69" s="30"/>
      <c r="I69" s="25"/>
      <c r="J69" s="27"/>
      <c r="K69" s="30"/>
      <c r="L69" s="25"/>
      <c r="M69" s="26"/>
      <c r="N69" s="26"/>
    </row>
    <row r="70" spans="2:14" x14ac:dyDescent="0.25">
      <c r="B70" s="5" t="s">
        <v>68</v>
      </c>
      <c r="C70" s="10" t="s">
        <v>69</v>
      </c>
      <c r="D70" s="27">
        <v>7090</v>
      </c>
      <c r="E70" s="30">
        <v>7886</v>
      </c>
      <c r="F70" s="25">
        <f t="shared" ref="F70:F73" si="20">IFERROR(E70/D70,"-")</f>
        <v>1.1122708039492242</v>
      </c>
      <c r="G70" s="27"/>
      <c r="H70" s="30"/>
      <c r="I70" s="25" t="str">
        <f>IFERROR(H70/G70,"-")</f>
        <v>-</v>
      </c>
      <c r="J70" s="27">
        <v>0</v>
      </c>
      <c r="K70" s="30">
        <v>0</v>
      </c>
      <c r="L70" s="25" t="str">
        <f t="shared" ref="L70:L71" si="21">IFERROR(K70/J70,"-")</f>
        <v>-</v>
      </c>
      <c r="M70" s="26">
        <f t="shared" ref="M70" si="22">IFERROR(J70/D70,"-")</f>
        <v>0</v>
      </c>
      <c r="N70" s="26">
        <f t="shared" ref="N70" si="23">IFERROR(K70/E70,"-")</f>
        <v>0</v>
      </c>
    </row>
    <row r="71" spans="2:14" x14ac:dyDescent="0.25">
      <c r="B71" s="5" t="s">
        <v>100</v>
      </c>
      <c r="C71" s="10" t="s">
        <v>101</v>
      </c>
      <c r="D71" s="27">
        <v>1694</v>
      </c>
      <c r="E71" s="30">
        <v>1000</v>
      </c>
      <c r="F71" s="25">
        <f t="shared" si="20"/>
        <v>0.59031877213695394</v>
      </c>
      <c r="G71" s="27"/>
      <c r="H71" s="30"/>
      <c r="I71" s="25" t="str">
        <f>IFERROR(H71/G71,"-")</f>
        <v>-</v>
      </c>
      <c r="J71" s="27">
        <v>0</v>
      </c>
      <c r="K71" s="30">
        <v>80</v>
      </c>
      <c r="L71" s="25" t="str">
        <f t="shared" si="21"/>
        <v>-</v>
      </c>
      <c r="M71" s="26">
        <f>IFERROR(J71/D71,"-")</f>
        <v>0</v>
      </c>
      <c r="N71" s="26">
        <f>IFERROR(K71/E71,"-")</f>
        <v>0.08</v>
      </c>
    </row>
    <row r="72" spans="2:14" x14ac:dyDescent="0.25">
      <c r="B72" s="4" t="s">
        <v>40</v>
      </c>
      <c r="C72" s="9" t="s">
        <v>129</v>
      </c>
      <c r="D72" s="27"/>
      <c r="E72" s="30"/>
      <c r="F72" s="25"/>
      <c r="G72" s="27"/>
      <c r="H72" s="30"/>
      <c r="I72" s="25"/>
      <c r="J72" s="27"/>
      <c r="K72" s="30"/>
      <c r="L72" s="25"/>
      <c r="M72" s="26"/>
      <c r="N72" s="26"/>
    </row>
    <row r="73" spans="2:14" x14ac:dyDescent="0.25">
      <c r="B73" s="5" t="s">
        <v>70</v>
      </c>
      <c r="C73" s="10" t="s">
        <v>102</v>
      </c>
      <c r="D73" s="27">
        <v>40496</v>
      </c>
      <c r="E73" s="30">
        <v>37449</v>
      </c>
      <c r="F73" s="25">
        <f t="shared" si="20"/>
        <v>0.92475800079020154</v>
      </c>
      <c r="G73" s="27"/>
      <c r="H73" s="30"/>
      <c r="I73" s="25" t="str">
        <f t="shared" ref="I73" si="24">IFERROR(H73/G73,"-")</f>
        <v>-</v>
      </c>
      <c r="J73" s="27">
        <v>0</v>
      </c>
      <c r="K73" s="30">
        <v>0</v>
      </c>
      <c r="L73" s="25" t="str">
        <f t="shared" ref="L73" si="25">IFERROR(K73/J73,"-")</f>
        <v>-</v>
      </c>
      <c r="M73" s="26">
        <f t="shared" ref="M73" si="26">IFERROR(J73/D73,"-")</f>
        <v>0</v>
      </c>
      <c r="N73" s="26">
        <f t="shared" ref="N73" si="27">IFERROR(K73/E73,"-")</f>
        <v>0</v>
      </c>
    </row>
    <row r="74" spans="2:14" ht="15.75" thickBot="1" x14ac:dyDescent="0.3">
      <c r="B74" s="18"/>
      <c r="C74" s="7" t="s">
        <v>14</v>
      </c>
      <c r="D74" s="38">
        <f>SUM(D63:D73)</f>
        <v>57118</v>
      </c>
      <c r="E74" s="32">
        <f>SUM(E63:E73)</f>
        <v>55292</v>
      </c>
      <c r="F74" s="28">
        <f>IFERROR(E74/D74,"-")</f>
        <v>0.96803109352568373</v>
      </c>
      <c r="G74" s="38">
        <f>SUM(G63:G73)</f>
        <v>0</v>
      </c>
      <c r="H74" s="32">
        <f>SUM(H63:H73)</f>
        <v>0</v>
      </c>
      <c r="I74" s="28" t="str">
        <f>IFERROR(H74/G74,"-")</f>
        <v>-</v>
      </c>
      <c r="J74" s="38">
        <f>SUM(J63:J73)</f>
        <v>3526</v>
      </c>
      <c r="K74" s="32">
        <f>SUM(K63:K73)</f>
        <v>3614</v>
      </c>
      <c r="L74" s="28">
        <f>IFERROR(K74/J74,"-")</f>
        <v>1.0249574588769144</v>
      </c>
      <c r="M74" s="39">
        <f>IFERROR(J74/D74,"-")</f>
        <v>6.1731853356209954E-2</v>
      </c>
      <c r="N74" s="39">
        <f>IFERROR(K74/E74,"-")</f>
        <v>6.5362077696592635E-2</v>
      </c>
    </row>
    <row r="75" spans="2:14" x14ac:dyDescent="0.25">
      <c r="B75" s="2">
        <v>5</v>
      </c>
      <c r="C75" s="12" t="s">
        <v>42</v>
      </c>
      <c r="D75" s="33"/>
      <c r="E75" s="34"/>
      <c r="F75" s="17"/>
      <c r="G75" s="33"/>
      <c r="H75" s="34"/>
      <c r="I75" s="17"/>
      <c r="J75" s="33"/>
      <c r="K75" s="34"/>
      <c r="L75" s="17"/>
      <c r="M75" s="16"/>
      <c r="N75" s="15"/>
    </row>
    <row r="76" spans="2:14" x14ac:dyDescent="0.25">
      <c r="B76" s="60" t="s">
        <v>43</v>
      </c>
      <c r="C76" s="61" t="s">
        <v>45</v>
      </c>
      <c r="D76" s="51"/>
      <c r="E76" s="62"/>
      <c r="F76" s="63"/>
      <c r="G76" s="51"/>
      <c r="H76" s="62"/>
      <c r="I76" s="63"/>
      <c r="J76" s="51"/>
      <c r="K76" s="62"/>
      <c r="L76" s="63"/>
      <c r="M76" s="64"/>
      <c r="N76" s="64"/>
    </row>
    <row r="77" spans="2:14" x14ac:dyDescent="0.25">
      <c r="B77" s="65" t="s">
        <v>130</v>
      </c>
      <c r="C77" s="66" t="s">
        <v>47</v>
      </c>
      <c r="D77" s="51">
        <v>2735</v>
      </c>
      <c r="E77" s="62">
        <v>2724</v>
      </c>
      <c r="F77" s="63">
        <f>IFERROR(E77/D77,"-")</f>
        <v>0.99597806215722118</v>
      </c>
      <c r="G77" s="51"/>
      <c r="H77" s="62"/>
      <c r="I77" s="63" t="str">
        <f t="shared" ref="I77:I81" si="28">IFERROR(H77/G77,"-")</f>
        <v>-</v>
      </c>
      <c r="J77" s="51">
        <v>2735</v>
      </c>
      <c r="K77" s="62">
        <v>2694</v>
      </c>
      <c r="L77" s="63">
        <f t="shared" ref="L77:L80" si="29">IFERROR(K77/J77,"-")</f>
        <v>0.98500914076782453</v>
      </c>
      <c r="M77" s="64">
        <f>IFERROR(J77/D77,"-")</f>
        <v>1</v>
      </c>
      <c r="N77" s="64">
        <f t="shared" ref="N77:N78" si="30">IFERROR(K77/E77,"-")</f>
        <v>0.98898678414096919</v>
      </c>
    </row>
    <row r="78" spans="2:14" x14ac:dyDescent="0.25">
      <c r="B78" s="65" t="s">
        <v>91</v>
      </c>
      <c r="C78" s="66" t="s">
        <v>89</v>
      </c>
      <c r="D78" s="51">
        <v>644</v>
      </c>
      <c r="E78" s="62">
        <v>697</v>
      </c>
      <c r="F78" s="63">
        <f>IFERROR(E78/D78,"-")</f>
        <v>1.0822981366459627</v>
      </c>
      <c r="G78" s="51"/>
      <c r="H78" s="62"/>
      <c r="I78" s="63" t="str">
        <f t="shared" si="28"/>
        <v>-</v>
      </c>
      <c r="J78" s="51">
        <v>644</v>
      </c>
      <c r="K78" s="62">
        <v>697</v>
      </c>
      <c r="L78" s="63">
        <f t="shared" si="29"/>
        <v>1.0822981366459627</v>
      </c>
      <c r="M78" s="64">
        <f>IFERROR(J78/D78,"-")</f>
        <v>1</v>
      </c>
      <c r="N78" s="64">
        <f t="shared" si="30"/>
        <v>1</v>
      </c>
    </row>
    <row r="79" spans="2:14" x14ac:dyDescent="0.25">
      <c r="B79" s="65" t="s">
        <v>131</v>
      </c>
      <c r="C79" s="66" t="s">
        <v>83</v>
      </c>
      <c r="D79" s="51">
        <v>6112</v>
      </c>
      <c r="E79" s="62">
        <v>8896</v>
      </c>
      <c r="F79" s="63">
        <f t="shared" ref="F79:F80" si="31">IFERROR(E79/D79,"-")</f>
        <v>1.455497382198953</v>
      </c>
      <c r="G79" s="51"/>
      <c r="H79" s="62"/>
      <c r="I79" s="63" t="str">
        <f t="shared" si="28"/>
        <v>-</v>
      </c>
      <c r="J79" s="51">
        <v>6112</v>
      </c>
      <c r="K79" s="62">
        <v>8896</v>
      </c>
      <c r="L79" s="63">
        <f t="shared" si="29"/>
        <v>1.455497382198953</v>
      </c>
      <c r="M79" s="64">
        <f>IFERROR(J79/D79,"-")</f>
        <v>1</v>
      </c>
      <c r="N79" s="64">
        <f t="shared" ref="N79:N80" si="32">IFERROR(K79/E79,"-")</f>
        <v>1</v>
      </c>
    </row>
    <row r="80" spans="2:14" x14ac:dyDescent="0.25">
      <c r="B80" s="65" t="s">
        <v>132</v>
      </c>
      <c r="C80" s="66" t="s">
        <v>92</v>
      </c>
      <c r="D80" s="51">
        <v>5057</v>
      </c>
      <c r="E80" s="62">
        <v>5466</v>
      </c>
      <c r="F80" s="63">
        <f t="shared" si="31"/>
        <v>1.0808779909036978</v>
      </c>
      <c r="G80" s="51"/>
      <c r="H80" s="62"/>
      <c r="I80" s="63" t="str">
        <f t="shared" si="28"/>
        <v>-</v>
      </c>
      <c r="J80" s="51">
        <v>5057</v>
      </c>
      <c r="K80" s="62">
        <v>5466</v>
      </c>
      <c r="L80" s="63">
        <f t="shared" si="29"/>
        <v>1.0808779909036978</v>
      </c>
      <c r="M80" s="64">
        <f>IFERROR(J80/D80,"-")</f>
        <v>1</v>
      </c>
      <c r="N80" s="64">
        <f t="shared" si="32"/>
        <v>1</v>
      </c>
    </row>
    <row r="81" spans="1:14" x14ac:dyDescent="0.25">
      <c r="B81" s="60" t="s">
        <v>44</v>
      </c>
      <c r="C81" s="61" t="s">
        <v>60</v>
      </c>
      <c r="D81" s="51"/>
      <c r="E81" s="62"/>
      <c r="F81" s="63"/>
      <c r="G81" s="51"/>
      <c r="H81" s="62"/>
      <c r="I81" s="63"/>
      <c r="J81" s="51"/>
      <c r="K81" s="62"/>
      <c r="L81" s="63"/>
      <c r="M81" s="64"/>
      <c r="N81" s="64"/>
    </row>
    <row r="82" spans="1:14" x14ac:dyDescent="0.25">
      <c r="B82" s="5" t="s">
        <v>93</v>
      </c>
      <c r="C82" s="10" t="s">
        <v>89</v>
      </c>
      <c r="D82" s="27">
        <v>37470</v>
      </c>
      <c r="E82" s="30">
        <v>42837</v>
      </c>
      <c r="F82" s="25">
        <f t="shared" ref="F82:F84" si="33">IFERROR(E82/D82,"-")</f>
        <v>1.1432345876701362</v>
      </c>
      <c r="G82" s="27"/>
      <c r="H82" s="30"/>
      <c r="I82" s="25" t="str">
        <f t="shared" ref="I82:I84" si="34">IFERROR(H82/G82,"-")</f>
        <v>-</v>
      </c>
      <c r="J82" s="27">
        <v>36586</v>
      </c>
      <c r="K82" s="30">
        <v>39231</v>
      </c>
      <c r="L82" s="25">
        <f t="shared" ref="L82:L83" si="35">IFERROR(K82/J82,"-")</f>
        <v>1.0722954135461653</v>
      </c>
      <c r="M82" s="26">
        <f t="shared" ref="M82:M83" si="36">IFERROR(J82/D82,"-")</f>
        <v>0.97640779290098745</v>
      </c>
      <c r="N82" s="26">
        <f>IFERROR(K82/E82,"-")</f>
        <v>0.91582043560473425</v>
      </c>
    </row>
    <row r="83" spans="1:14" x14ac:dyDescent="0.25">
      <c r="B83" s="5" t="s">
        <v>94</v>
      </c>
      <c r="C83" s="10" t="s">
        <v>83</v>
      </c>
      <c r="D83" s="27">
        <v>56111</v>
      </c>
      <c r="E83" s="30">
        <v>46965</v>
      </c>
      <c r="F83" s="25">
        <f t="shared" si="33"/>
        <v>0.83700165742902466</v>
      </c>
      <c r="G83" s="27"/>
      <c r="H83" s="30"/>
      <c r="I83" s="25" t="str">
        <f t="shared" si="34"/>
        <v>-</v>
      </c>
      <c r="J83" s="27">
        <v>56111</v>
      </c>
      <c r="K83" s="30">
        <v>46602</v>
      </c>
      <c r="L83" s="25">
        <f t="shared" si="35"/>
        <v>0.83053233768779744</v>
      </c>
      <c r="M83" s="26">
        <f t="shared" si="36"/>
        <v>1</v>
      </c>
      <c r="N83" s="26">
        <f>IFERROR(K83/E83,"-")</f>
        <v>0.99227083998722454</v>
      </c>
    </row>
    <row r="84" spans="1:14" x14ac:dyDescent="0.25">
      <c r="B84" s="5" t="s">
        <v>133</v>
      </c>
      <c r="C84" s="10" t="s">
        <v>92</v>
      </c>
      <c r="D84" s="27">
        <v>4468</v>
      </c>
      <c r="E84" s="49">
        <v>3747</v>
      </c>
      <c r="F84" s="25">
        <f t="shared" si="33"/>
        <v>0.83863025962399285</v>
      </c>
      <c r="G84" s="27"/>
      <c r="H84" s="49"/>
      <c r="I84" s="25" t="str">
        <f t="shared" si="34"/>
        <v>-</v>
      </c>
      <c r="J84" s="27">
        <v>4468</v>
      </c>
      <c r="K84" s="49">
        <v>3747</v>
      </c>
      <c r="L84" s="25">
        <f>IFERROR(K84/J84,"-")</f>
        <v>0.83863025962399285</v>
      </c>
      <c r="M84" s="26">
        <f>IFERROR(J84/D84,"-")</f>
        <v>1</v>
      </c>
      <c r="N84" s="26">
        <f>IFERROR(K84/E84,"-")</f>
        <v>1</v>
      </c>
    </row>
    <row r="85" spans="1:14" ht="15.75" thickBot="1" x14ac:dyDescent="0.3">
      <c r="B85" s="18"/>
      <c r="C85" s="7" t="s">
        <v>14</v>
      </c>
      <c r="D85" s="40">
        <f>SUM(D76:D84)</f>
        <v>112597</v>
      </c>
      <c r="E85" s="41">
        <f>SUM(E76:E84)</f>
        <v>111332</v>
      </c>
      <c r="F85" s="42">
        <f>IFERROR(E85/D85,"-")</f>
        <v>0.98876524241320818</v>
      </c>
      <c r="G85" s="40">
        <f>SUM(G76:G83)</f>
        <v>0</v>
      </c>
      <c r="H85" s="41">
        <f>SUM(H76:H83)</f>
        <v>0</v>
      </c>
      <c r="I85" s="42" t="str">
        <f>IFERROR(H85/G85,"-")</f>
        <v>-</v>
      </c>
      <c r="J85" s="40">
        <f>SUM(J76:J84)</f>
        <v>111713</v>
      </c>
      <c r="K85" s="41">
        <f>SUM(K76:K84)</f>
        <v>107333</v>
      </c>
      <c r="L85" s="42">
        <f>IFERROR(K85/J85,"-")</f>
        <v>0.96079238763617481</v>
      </c>
      <c r="M85" s="29">
        <f>IFERROR(J85/D85,"-")</f>
        <v>0.99214899153618663</v>
      </c>
      <c r="N85" s="29">
        <f>IFERROR(K85/E85,"-")</f>
        <v>0.96408040814860063</v>
      </c>
    </row>
    <row r="86" spans="1:14" ht="15.75" thickBot="1" x14ac:dyDescent="0.3">
      <c r="D86" s="35"/>
      <c r="E86" s="35"/>
      <c r="G86" s="35"/>
      <c r="H86" s="35"/>
      <c r="J86" s="35"/>
      <c r="K86" s="35"/>
    </row>
    <row r="87" spans="1:14" ht="15.75" thickBot="1" x14ac:dyDescent="0.3">
      <c r="C87" s="50" t="s">
        <v>49</v>
      </c>
      <c r="D87" s="43">
        <f>IFERROR(SUM(D27+D32+D61+D74+D85),"")</f>
        <v>262346</v>
      </c>
      <c r="E87" s="44">
        <f>IFERROR(SUM(E27+E32+E61+E74+E85),"")</f>
        <v>237339</v>
      </c>
      <c r="F87" s="45">
        <f>IFERROR(E87/D87,"-")</f>
        <v>0.90467931662765966</v>
      </c>
      <c r="G87" s="43">
        <f>IFERROR(SUM(G27+G32+G61+G74+G85),"")</f>
        <v>0</v>
      </c>
      <c r="H87" s="44">
        <f>IFERROR(SUM(H27+H32+H61+H74+H85),"")</f>
        <v>0</v>
      </c>
      <c r="I87" s="45" t="str">
        <f>IFERROR(H87/G87,"-")</f>
        <v>-</v>
      </c>
      <c r="J87" s="43">
        <f>IFERROR(SUM(J27+J32+J61+J74+J85),"")</f>
        <v>205796</v>
      </c>
      <c r="K87" s="44">
        <f>IFERROR(SUM(K27+K32+K61+K74+K85),"")</f>
        <v>177895</v>
      </c>
      <c r="L87" s="45">
        <f>IFERROR(K87/J87,"-")</f>
        <v>0.86442399269179182</v>
      </c>
      <c r="M87" s="45">
        <f>IFERROR(D87/J87,"-")</f>
        <v>1.2747866819568894</v>
      </c>
      <c r="N87" s="45">
        <f>IFERROR(E87/K87,"-")</f>
        <v>1.3341521684139521</v>
      </c>
    </row>
    <row r="88" spans="1:14" x14ac:dyDescent="0.25">
      <c r="A88" s="21"/>
    </row>
    <row r="89" spans="1:14" x14ac:dyDescent="0.25">
      <c r="B89" t="s">
        <v>95</v>
      </c>
    </row>
  </sheetData>
  <mergeCells count="7">
    <mergeCell ref="B1:N1"/>
    <mergeCell ref="J3:L3"/>
    <mergeCell ref="M3:N3"/>
    <mergeCell ref="B3:B4"/>
    <mergeCell ref="C3:C4"/>
    <mergeCell ref="G3:I3"/>
    <mergeCell ref="D3:F3"/>
  </mergeCells>
  <phoneticPr fontId="5" type="noConversion"/>
  <pageMargins left="0.511811024" right="0.511811024" top="0.78740157499999996" bottom="0.78740157499999996" header="0.31496062000000002" footer="0.31496062000000002"/>
  <pageSetup paperSize="9" scale="71" orientation="portrait" r:id="rId1"/>
  <ignoredErrors>
    <ignoredError sqref="I27 I74 F27" 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0" ma:contentTypeDescription="Crie um novo documento." ma:contentTypeScope="" ma:versionID="80c7caf4930f1f9166da722450ceddca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419da0498a1765714798dab174acbe19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235EA1-A2CD-40FC-98A7-18F0AD7421C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42AB4AD-49E1-491D-BD8D-A0A7E25F2C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7EF252F-E252-4AD5-9D9D-F766F34155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5e4f75-eaa2-4dd1-ab95-a084439e3b5f"/>
    <ds:schemaRef ds:uri="d4d6c8fc-015c-4e10-8a88-5af5093405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Vagas - Realização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Bernardo Blazuti Barreto Goncalves</dc:creator>
  <cp:lastModifiedBy>Daniele de Paula Barbosa</cp:lastModifiedBy>
  <cp:lastPrinted>2018-07-09T14:20:21Z</cp:lastPrinted>
  <dcterms:created xsi:type="dcterms:W3CDTF">2018-07-06T14:18:48Z</dcterms:created>
  <dcterms:modified xsi:type="dcterms:W3CDTF">2022-08-02T15:42:03Z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</Properties>
</file>