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18\Cálculo\"/>
    </mc:Choice>
  </mc:AlternateContent>
  <xr:revisionPtr revIDLastSave="0" documentId="13_ncr:1_{DDF4C617-2D93-4BB8-8395-8F351BFCCEF9}" xr6:coauthVersionLast="47" xr6:coauthVersionMax="47" xr10:uidLastSave="{00000000-0000-0000-0000-000000000000}"/>
  <bookViews>
    <workbookView xWindow="28680" yWindow="1185" windowWidth="21840" windowHeight="13140" xr2:uid="{00000000-000D-0000-FFFF-FFFF00000000}"/>
  </bookViews>
  <sheets>
    <sheet name="Vagas - Realizaçã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9" i="1" l="1"/>
  <c r="J39" i="1"/>
  <c r="H39" i="1"/>
  <c r="G39" i="1"/>
  <c r="D39" i="1"/>
  <c r="E39" i="1"/>
  <c r="I19" i="1"/>
  <c r="I14" i="1"/>
  <c r="I12" i="1"/>
  <c r="K22" i="1"/>
  <c r="F32" i="1"/>
  <c r="J27" i="1"/>
  <c r="E37" i="1" l="1"/>
  <c r="K37" i="1"/>
  <c r="J37" i="1"/>
  <c r="N36" i="1"/>
  <c r="L32" i="1"/>
  <c r="L31" i="1"/>
  <c r="M19" i="1"/>
  <c r="M14" i="1"/>
  <c r="M12" i="1"/>
  <c r="F14" i="1"/>
  <c r="F31" i="1"/>
  <c r="D37" i="1"/>
  <c r="E27" i="1"/>
  <c r="L19" i="1"/>
  <c r="L14" i="1"/>
  <c r="L12" i="1"/>
  <c r="F19" i="1"/>
  <c r="F12" i="1"/>
  <c r="N26" i="1"/>
  <c r="N14" i="1"/>
  <c r="N12" i="1"/>
  <c r="N19" i="1"/>
  <c r="J22" i="1"/>
  <c r="H22" i="1"/>
  <c r="G22" i="1"/>
  <c r="E22" i="1"/>
  <c r="D22" i="1"/>
  <c r="M7" i="1"/>
  <c r="K33" i="1"/>
  <c r="J33" i="1"/>
  <c r="H33" i="1"/>
  <c r="G33" i="1"/>
  <c r="E33" i="1"/>
  <c r="D33" i="1"/>
  <c r="K27" i="1"/>
  <c r="H27" i="1"/>
  <c r="G27" i="1"/>
  <c r="D27" i="1"/>
  <c r="M21" i="1"/>
  <c r="N21" i="1"/>
  <c r="L21" i="1"/>
  <c r="I21" i="1"/>
  <c r="F21" i="1"/>
  <c r="F17" i="1"/>
  <c r="H37" i="1"/>
  <c r="G37" i="1"/>
  <c r="M36" i="1"/>
  <c r="L36" i="1"/>
  <c r="I36" i="1"/>
  <c r="F36" i="1"/>
  <c r="F37" i="1" l="1"/>
  <c r="N33" i="1"/>
  <c r="M33" i="1"/>
  <c r="F33" i="1"/>
  <c r="I37" i="1"/>
  <c r="L37" i="1"/>
  <c r="N32" i="1"/>
  <c r="M32" i="1"/>
  <c r="N31" i="1"/>
  <c r="M31" i="1"/>
  <c r="M26" i="1"/>
  <c r="N17" i="1"/>
  <c r="M17" i="1"/>
  <c r="N10" i="1"/>
  <c r="M10" i="1"/>
  <c r="N8" i="1"/>
  <c r="M8" i="1"/>
  <c r="N7" i="1"/>
  <c r="L26" i="1"/>
  <c r="L17" i="1"/>
  <c r="L10" i="1"/>
  <c r="L8" i="1"/>
  <c r="L7" i="1"/>
  <c r="I32" i="1"/>
  <c r="I31" i="1"/>
  <c r="I26" i="1"/>
  <c r="I17" i="1"/>
  <c r="I10" i="1"/>
  <c r="I8" i="1"/>
  <c r="I7" i="1"/>
  <c r="F26" i="1"/>
  <c r="F10" i="1"/>
  <c r="F8" i="1"/>
  <c r="F7" i="1"/>
  <c r="F22" i="1" l="1"/>
  <c r="L33" i="1"/>
  <c r="L27" i="1"/>
  <c r="L22" i="1"/>
  <c r="N37" i="1"/>
  <c r="M37" i="1"/>
  <c r="I27" i="1"/>
  <c r="I33" i="1"/>
  <c r="I22" i="1"/>
  <c r="M22" i="1"/>
  <c r="M27" i="1"/>
  <c r="N22" i="1"/>
  <c r="N27" i="1"/>
  <c r="F27" i="1"/>
  <c r="N39" i="1" l="1"/>
  <c r="M39" i="1"/>
  <c r="I39" i="1"/>
  <c r="L39" i="1"/>
  <c r="F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00000000-0006-0000-0100-000001000000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<sst xmlns="http://schemas.openxmlformats.org/spreadsheetml/2006/main" count="80" uniqueCount="66">
  <si>
    <t>Previstas</t>
  </si>
  <si>
    <t>Realizadas</t>
  </si>
  <si>
    <t>Educação</t>
  </si>
  <si>
    <t>1.1</t>
  </si>
  <si>
    <t>Educação Infantil</t>
  </si>
  <si>
    <t>Ensino Fundamental</t>
  </si>
  <si>
    <t>1.2</t>
  </si>
  <si>
    <t>1.5</t>
  </si>
  <si>
    <t>1.5.1</t>
  </si>
  <si>
    <t>Educação Complementar</t>
  </si>
  <si>
    <t>Acompanhamento Pedagógico</t>
  </si>
  <si>
    <t>Nível de Realização</t>
  </si>
  <si>
    <t>Total do Programa</t>
  </si>
  <si>
    <t>Cultura</t>
  </si>
  <si>
    <t>Artes Cênicas</t>
  </si>
  <si>
    <t>Dança</t>
  </si>
  <si>
    <t>3.1</t>
  </si>
  <si>
    <t>4.1</t>
  </si>
  <si>
    <t>Lazer</t>
  </si>
  <si>
    <t>Desenvolvimento Físico-Espotivo</t>
  </si>
  <si>
    <t>4.1.4</t>
  </si>
  <si>
    <t>Formação Esportiva</t>
  </si>
  <si>
    <t>Assistência</t>
  </si>
  <si>
    <t>5.3</t>
  </si>
  <si>
    <t>1.5.1.1</t>
  </si>
  <si>
    <t>Curso</t>
  </si>
  <si>
    <t>TOTAL</t>
  </si>
  <si>
    <t>PROGRAMA</t>
  </si>
  <si>
    <t>CÓDIGO</t>
  </si>
  <si>
    <t>3.1.2</t>
  </si>
  <si>
    <t>3.1.2.2</t>
  </si>
  <si>
    <t>Trabalho Social com Grupos</t>
  </si>
  <si>
    <t>Esporte Coletivo</t>
  </si>
  <si>
    <t>4.1.4.1</t>
  </si>
  <si>
    <t>4.1.4.2</t>
  </si>
  <si>
    <t>Esporte Individual</t>
  </si>
  <si>
    <t>1.1.0.1</t>
  </si>
  <si>
    <t>1.1.0.2</t>
  </si>
  <si>
    <t>Creche</t>
  </si>
  <si>
    <t>Pré-Escola</t>
  </si>
  <si>
    <t>1.2.0.1</t>
  </si>
  <si>
    <t>Anos iniciais</t>
  </si>
  <si>
    <t>Item. 9.1.6 - Acórdão Nº 699/16</t>
  </si>
  <si>
    <t>TOTAL DE VAGAS</t>
  </si>
  <si>
    <t>% Part. Gratuidade (PCG)</t>
  </si>
  <si>
    <t>VAGAS GRATUITAS</t>
  </si>
  <si>
    <t>VAGAS GRATUIDADE PCG</t>
  </si>
  <si>
    <t>Departamento Regional Minas Gerais</t>
  </si>
  <si>
    <t>Oficina</t>
  </si>
  <si>
    <t>5.3.0.6</t>
  </si>
  <si>
    <t>Legenda: A informação de vagas refere-se a quantidade de clientes inscritos nas realizações.</t>
  </si>
  <si>
    <t>Ensino Médio</t>
  </si>
  <si>
    <t>Anos Letivos</t>
  </si>
  <si>
    <t>Educação de Jovens e Adultos</t>
  </si>
  <si>
    <t>Alfabetização</t>
  </si>
  <si>
    <t>Complementação Curricular</t>
  </si>
  <si>
    <t>Cursos de Valorização social</t>
  </si>
  <si>
    <t>1.5.2</t>
  </si>
  <si>
    <t>1.5.2.1</t>
  </si>
  <si>
    <t>1.6</t>
  </si>
  <si>
    <t>1.6.0.1</t>
  </si>
  <si>
    <t>1.3</t>
  </si>
  <si>
    <t>1.3.0.1</t>
  </si>
  <si>
    <t>1.4</t>
  </si>
  <si>
    <t>1.4.0.1</t>
  </si>
  <si>
    <t>Ano: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</si>
</sst>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A3A3"/>
        <bgColor indexed="64"/>
      </patternFill>
    </fill>
    <fill>
      <patternFill patternType="solid">
        <fgColor rgb="FF9999FF"/>
        <bgColor indexed="64"/>
      </patternFill>
    </fill>
    <fill>
      <patternFill patternType="lightDown">
        <bgColor theme="2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2" fillId="3" borderId="5" xfId="0" applyFont="1" applyFill="1" applyBorder="1"/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2" fillId="2" borderId="6" xfId="0" applyFont="1" applyFill="1" applyBorder="1"/>
    <xf numFmtId="0" fontId="2" fillId="0" borderId="7" xfId="0" applyFont="1" applyBorder="1" applyAlignment="1">
      <alignment horizontal="right"/>
    </xf>
    <xf numFmtId="0" fontId="0" fillId="0" borderId="12" xfId="0" applyBorder="1" applyAlignment="1">
      <alignment horizontal="left" indent="1"/>
    </xf>
    <xf numFmtId="0" fontId="0" fillId="0" borderId="12" xfId="0" applyBorder="1" applyAlignment="1">
      <alignment horizontal="left" indent="2"/>
    </xf>
    <xf numFmtId="0" fontId="0" fillId="0" borderId="12" xfId="0" applyBorder="1" applyAlignment="1">
      <alignment horizontal="left" indent="3"/>
    </xf>
    <xf numFmtId="0" fontId="2" fillId="4" borderId="6" xfId="0" applyFont="1" applyFill="1" applyBorder="1"/>
    <xf numFmtId="0" fontId="2" fillId="5" borderId="6" xfId="0" applyFont="1" applyFill="1" applyBorder="1"/>
    <xf numFmtId="0" fontId="0" fillId="6" borderId="14" xfId="0" applyFill="1" applyBorder="1"/>
    <xf numFmtId="0" fontId="0" fillId="6" borderId="18" xfId="0" applyFill="1" applyBorder="1"/>
    <xf numFmtId="9" fontId="0" fillId="6" borderId="21" xfId="1" applyFont="1" applyFill="1" applyBorder="1"/>
    <xf numFmtId="0" fontId="0" fillId="6" borderId="21" xfId="0" applyFill="1" applyBorder="1"/>
    <xf numFmtId="10" fontId="0" fillId="6" borderId="21" xfId="0" applyNumberFormat="1" applyFill="1" applyBorder="1"/>
    <xf numFmtId="0" fontId="0" fillId="6" borderId="7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0" fontId="0" fillId="0" borderId="20" xfId="1" applyNumberFormat="1" applyFont="1" applyBorder="1" applyAlignment="1">
      <alignment horizontal="center"/>
    </xf>
    <xf numFmtId="9" fontId="0" fillId="0" borderId="20" xfId="1" applyFon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2" fillId="0" borderId="22" xfId="1" applyNumberFormat="1" applyFont="1" applyBorder="1" applyAlignment="1">
      <alignment horizontal="center"/>
    </xf>
    <xf numFmtId="9" fontId="2" fillId="0" borderId="17" xfId="1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3" fontId="2" fillId="0" borderId="19" xfId="0" applyNumberFormat="1" applyFont="1" applyBorder="1" applyAlignment="1">
      <alignment horizontal="center"/>
    </xf>
    <xf numFmtId="3" fontId="0" fillId="6" borderId="14" xfId="0" applyNumberFormat="1" applyFill="1" applyBorder="1"/>
    <xf numFmtId="3" fontId="0" fillId="6" borderId="18" xfId="0" applyNumberFormat="1" applyFill="1" applyBorder="1"/>
    <xf numFmtId="3" fontId="0" fillId="0" borderId="0" xfId="0" applyNumberFormat="1"/>
    <xf numFmtId="9" fontId="0" fillId="0" borderId="0" xfId="1" applyFont="1"/>
    <xf numFmtId="9" fontId="2" fillId="0" borderId="8" xfId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9" fontId="2" fillId="0" borderId="22" xfId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10" fontId="2" fillId="0" borderId="17" xfId="1" applyNumberFormat="1" applyFont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2" xfId="0" applyFill="1" applyBorder="1" applyAlignment="1">
      <alignment horizontal="left" vertical="center" indent="3"/>
    </xf>
    <xf numFmtId="0" fontId="6" fillId="0" borderId="9" xfId="0" applyFont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9999FF"/>
      <color rgb="FFF3A3A3"/>
      <color rgb="FFFDD9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3" name="Picture 2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41"/>
  <sheetViews>
    <sheetView showGridLines="0" tabSelected="1" zoomScale="118" zoomScaleNormal="118" workbookViewId="0">
      <pane ySplit="4" topLeftCell="A5" activePane="bottomLeft" state="frozen"/>
      <selection pane="bottomLeft" activeCell="I42" sqref="I42"/>
    </sheetView>
  </sheetViews>
  <sheetFormatPr defaultRowHeight="15" x14ac:dyDescent="0.2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4" ht="56.45" customHeight="1" thickBot="1" x14ac:dyDescent="0.3">
      <c r="B1" s="46" t="s">
        <v>42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2:14" ht="25.9" customHeight="1" thickBot="1" x14ac:dyDescent="0.3">
      <c r="B2" s="22" t="s">
        <v>47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 t="s">
        <v>65</v>
      </c>
    </row>
    <row r="3" spans="2:14" ht="30.95" customHeight="1" thickBot="1" x14ac:dyDescent="0.3">
      <c r="B3" s="52" t="s">
        <v>28</v>
      </c>
      <c r="C3" s="52" t="s">
        <v>27</v>
      </c>
      <c r="D3" s="49" t="s">
        <v>43</v>
      </c>
      <c r="E3" s="50"/>
      <c r="F3" s="51"/>
      <c r="G3" s="49" t="s">
        <v>45</v>
      </c>
      <c r="H3" s="50"/>
      <c r="I3" s="51"/>
      <c r="J3" s="49" t="s">
        <v>46</v>
      </c>
      <c r="K3" s="50"/>
      <c r="L3" s="51"/>
      <c r="M3" s="49" t="s">
        <v>44</v>
      </c>
      <c r="N3" s="51"/>
    </row>
    <row r="4" spans="2:14" ht="30.75" thickBot="1" x14ac:dyDescent="0.3">
      <c r="B4" s="53"/>
      <c r="C4" s="53"/>
      <c r="D4" s="19" t="s">
        <v>0</v>
      </c>
      <c r="E4" s="19" t="s">
        <v>1</v>
      </c>
      <c r="F4" s="19" t="s">
        <v>11</v>
      </c>
      <c r="G4" s="19" t="s">
        <v>0</v>
      </c>
      <c r="H4" s="19" t="s">
        <v>1</v>
      </c>
      <c r="I4" s="19" t="s">
        <v>11</v>
      </c>
      <c r="J4" s="19" t="s">
        <v>0</v>
      </c>
      <c r="K4" s="19" t="s">
        <v>1</v>
      </c>
      <c r="L4" s="19" t="s">
        <v>11</v>
      </c>
      <c r="M4" s="19" t="s">
        <v>0</v>
      </c>
      <c r="N4" s="20" t="s">
        <v>1</v>
      </c>
    </row>
    <row r="5" spans="2:14" x14ac:dyDescent="0.25">
      <c r="B5" s="2">
        <v>1</v>
      </c>
      <c r="C5" s="6" t="s">
        <v>2</v>
      </c>
      <c r="D5" s="13"/>
      <c r="E5" s="14"/>
      <c r="F5" s="15"/>
      <c r="G5" s="13"/>
      <c r="H5" s="14"/>
      <c r="I5" s="15"/>
      <c r="J5" s="13"/>
      <c r="K5" s="14"/>
      <c r="L5" s="15"/>
      <c r="M5" s="15"/>
      <c r="N5" s="15"/>
    </row>
    <row r="6" spans="2:14" x14ac:dyDescent="0.25">
      <c r="B6" s="3" t="s">
        <v>3</v>
      </c>
      <c r="C6" s="8" t="s">
        <v>4</v>
      </c>
      <c r="D6" s="27"/>
      <c r="E6" s="30"/>
      <c r="F6" s="25"/>
      <c r="G6" s="27"/>
      <c r="H6" s="30"/>
      <c r="I6" s="25"/>
      <c r="J6" s="27"/>
      <c r="K6" s="30"/>
      <c r="L6" s="25"/>
      <c r="M6" s="26"/>
      <c r="N6" s="26"/>
    </row>
    <row r="7" spans="2:14" x14ac:dyDescent="0.25">
      <c r="B7" s="5" t="s">
        <v>36</v>
      </c>
      <c r="C7" s="10" t="s">
        <v>38</v>
      </c>
      <c r="D7" s="27">
        <v>223</v>
      </c>
      <c r="E7" s="30">
        <v>225</v>
      </c>
      <c r="F7" s="25">
        <f>IFERROR(E7/D7,"-")</f>
        <v>1.0089686098654709</v>
      </c>
      <c r="G7" s="27"/>
      <c r="H7" s="30"/>
      <c r="I7" s="25" t="str">
        <f>IFERROR(H7/G7,"-")</f>
        <v>-</v>
      </c>
      <c r="J7" s="27">
        <v>223</v>
      </c>
      <c r="K7" s="30">
        <v>225</v>
      </c>
      <c r="L7" s="25">
        <f>IFERROR(K7/J7,"-")</f>
        <v>1.0089686098654709</v>
      </c>
      <c r="M7" s="26">
        <f>IFERROR(J7/D7,"-")</f>
        <v>1</v>
      </c>
      <c r="N7" s="26">
        <f>IFERROR(K7/E7,"-")</f>
        <v>1</v>
      </c>
    </row>
    <row r="8" spans="2:14" x14ac:dyDescent="0.25">
      <c r="B8" s="5" t="s">
        <v>37</v>
      </c>
      <c r="C8" s="10" t="s">
        <v>39</v>
      </c>
      <c r="D8" s="27">
        <v>194</v>
      </c>
      <c r="E8" s="30">
        <v>192</v>
      </c>
      <c r="F8" s="25">
        <f>IFERROR(E8/D8,"-")</f>
        <v>0.98969072164948457</v>
      </c>
      <c r="G8" s="27"/>
      <c r="H8" s="30"/>
      <c r="I8" s="25" t="str">
        <f>IFERROR(H8/G8,"-")</f>
        <v>-</v>
      </c>
      <c r="J8" s="27">
        <v>194</v>
      </c>
      <c r="K8" s="30">
        <v>192</v>
      </c>
      <c r="L8" s="25">
        <f>IFERROR(K8/J8,"-")</f>
        <v>0.98969072164948457</v>
      </c>
      <c r="M8" s="26">
        <f>IFERROR(J8/D8,"-")</f>
        <v>1</v>
      </c>
      <c r="N8" s="26">
        <f>IFERROR(K8/E8,"-")</f>
        <v>1</v>
      </c>
    </row>
    <row r="9" spans="2:14" x14ac:dyDescent="0.25">
      <c r="B9" s="3" t="s">
        <v>6</v>
      </c>
      <c r="C9" s="8" t="s">
        <v>5</v>
      </c>
      <c r="D9" s="27"/>
      <c r="E9" s="30"/>
      <c r="F9" s="25"/>
      <c r="G9" s="27"/>
      <c r="H9" s="30"/>
      <c r="I9" s="25"/>
      <c r="J9" s="27"/>
      <c r="K9" s="30"/>
      <c r="L9" s="25"/>
      <c r="M9" s="26"/>
      <c r="N9" s="26"/>
    </row>
    <row r="10" spans="2:14" x14ac:dyDescent="0.25">
      <c r="B10" s="5" t="s">
        <v>40</v>
      </c>
      <c r="C10" s="10" t="s">
        <v>41</v>
      </c>
      <c r="D10" s="27">
        <v>576</v>
      </c>
      <c r="E10" s="30">
        <v>571</v>
      </c>
      <c r="F10" s="25">
        <f>IFERROR(E10/D10,"-")</f>
        <v>0.99131944444444442</v>
      </c>
      <c r="G10" s="27"/>
      <c r="H10" s="30"/>
      <c r="I10" s="25" t="str">
        <f>IFERROR(H10/G10,"-")</f>
        <v>-</v>
      </c>
      <c r="J10" s="27">
        <v>576</v>
      </c>
      <c r="K10" s="30">
        <v>571</v>
      </c>
      <c r="L10" s="25">
        <f>IFERROR(K10/J10,"-")</f>
        <v>0.99131944444444442</v>
      </c>
      <c r="M10" s="26">
        <f>IFERROR(J10/D10,"-")</f>
        <v>1</v>
      </c>
      <c r="N10" s="26">
        <f>IFERROR(K10/E10,"-")</f>
        <v>1</v>
      </c>
    </row>
    <row r="11" spans="2:14" x14ac:dyDescent="0.25">
      <c r="B11" s="3" t="s">
        <v>61</v>
      </c>
      <c r="C11" s="8" t="s">
        <v>51</v>
      </c>
      <c r="D11" s="27"/>
      <c r="E11" s="30"/>
      <c r="F11" s="25"/>
      <c r="G11" s="27"/>
      <c r="H11" s="30"/>
      <c r="I11" s="25"/>
      <c r="J11" s="27"/>
      <c r="K11" s="30"/>
      <c r="L11" s="25"/>
      <c r="M11" s="26"/>
      <c r="N11" s="26"/>
    </row>
    <row r="12" spans="2:14" x14ac:dyDescent="0.25">
      <c r="B12" s="5" t="s">
        <v>62</v>
      </c>
      <c r="C12" s="10" t="s">
        <v>52</v>
      </c>
      <c r="D12" s="27">
        <v>140</v>
      </c>
      <c r="E12" s="30">
        <v>142</v>
      </c>
      <c r="F12" s="25">
        <f>IFERROR(E12/D12,"-")</f>
        <v>1.0142857142857142</v>
      </c>
      <c r="G12" s="27"/>
      <c r="H12" s="30"/>
      <c r="I12" s="25" t="str">
        <f>IFERROR(H12/G12,"-")</f>
        <v>-</v>
      </c>
      <c r="J12" s="27">
        <v>140</v>
      </c>
      <c r="K12" s="30">
        <v>142</v>
      </c>
      <c r="L12" s="25">
        <f>IFERROR(K12/J12,"-")</f>
        <v>1.0142857142857142</v>
      </c>
      <c r="M12" s="26">
        <f>IFERROR(J12/D12,"-")</f>
        <v>1</v>
      </c>
      <c r="N12" s="26">
        <f>IFERROR(K12/E12,"-")</f>
        <v>1</v>
      </c>
    </row>
    <row r="13" spans="2:14" x14ac:dyDescent="0.25">
      <c r="B13" s="3" t="s">
        <v>63</v>
      </c>
      <c r="C13" s="8" t="s">
        <v>53</v>
      </c>
      <c r="D13" s="27"/>
      <c r="E13" s="30"/>
      <c r="F13" s="25"/>
      <c r="G13" s="27"/>
      <c r="H13" s="30"/>
      <c r="I13" s="25"/>
      <c r="J13" s="27"/>
      <c r="K13" s="30"/>
      <c r="L13" s="25"/>
      <c r="M13" s="26"/>
      <c r="N13" s="26"/>
    </row>
    <row r="14" spans="2:14" x14ac:dyDescent="0.25">
      <c r="B14" s="5" t="s">
        <v>64</v>
      </c>
      <c r="C14" s="10" t="s">
        <v>54</v>
      </c>
      <c r="D14" s="27">
        <v>242</v>
      </c>
      <c r="E14" s="30">
        <v>294</v>
      </c>
      <c r="F14" s="25">
        <f>IFERROR(E14/D14,"-")</f>
        <v>1.2148760330578512</v>
      </c>
      <c r="G14" s="27"/>
      <c r="H14" s="30"/>
      <c r="I14" s="25" t="str">
        <f>IFERROR(H14/G14,"-")</f>
        <v>-</v>
      </c>
      <c r="J14" s="27">
        <v>242</v>
      </c>
      <c r="K14" s="30">
        <v>294</v>
      </c>
      <c r="L14" s="25">
        <f>IFERROR(K14/J14,"-")</f>
        <v>1.2148760330578512</v>
      </c>
      <c r="M14" s="26">
        <f>IFERROR(J14/D14,"-")</f>
        <v>1</v>
      </c>
      <c r="N14" s="26">
        <f>IFERROR(K14/E14,"-")</f>
        <v>1</v>
      </c>
    </row>
    <row r="15" spans="2:14" x14ac:dyDescent="0.25">
      <c r="B15" s="3" t="s">
        <v>7</v>
      </c>
      <c r="C15" s="8" t="s">
        <v>9</v>
      </c>
      <c r="D15" s="27"/>
      <c r="E15" s="30"/>
      <c r="F15" s="25"/>
      <c r="G15" s="27"/>
      <c r="H15" s="30"/>
      <c r="I15" s="25"/>
      <c r="J15" s="27"/>
      <c r="K15" s="30"/>
      <c r="L15" s="25"/>
      <c r="M15" s="26"/>
      <c r="N15" s="26"/>
    </row>
    <row r="16" spans="2:14" x14ac:dyDescent="0.25">
      <c r="B16" s="4" t="s">
        <v>8</v>
      </c>
      <c r="C16" s="9" t="s">
        <v>10</v>
      </c>
      <c r="D16" s="27"/>
      <c r="E16" s="30"/>
      <c r="F16" s="25"/>
      <c r="G16" s="27"/>
      <c r="H16" s="30"/>
      <c r="I16" s="25"/>
      <c r="J16" s="27"/>
      <c r="K16" s="30"/>
      <c r="L16" s="25"/>
      <c r="M16" s="26"/>
      <c r="N16" s="26"/>
    </row>
    <row r="17" spans="2:18" x14ac:dyDescent="0.25">
      <c r="B17" s="5" t="s">
        <v>24</v>
      </c>
      <c r="C17" s="10" t="s">
        <v>25</v>
      </c>
      <c r="D17" s="27">
        <v>2970</v>
      </c>
      <c r="E17" s="30">
        <v>2681</v>
      </c>
      <c r="F17" s="25">
        <f>IFERROR(E17/D17,"-")</f>
        <v>0.90269360269360266</v>
      </c>
      <c r="G17" s="27"/>
      <c r="H17" s="30"/>
      <c r="I17" s="25" t="str">
        <f>IFERROR(H17/G17,"-")</f>
        <v>-</v>
      </c>
      <c r="J17" s="27">
        <v>2714</v>
      </c>
      <c r="K17" s="30">
        <v>2429</v>
      </c>
      <c r="L17" s="25">
        <f>IFERROR(K17/J17,"-")</f>
        <v>0.89498894620486369</v>
      </c>
      <c r="M17" s="26">
        <f>IFERROR(J17/D17,"-")</f>
        <v>0.91380471380471384</v>
      </c>
      <c r="N17" s="26">
        <f>IFERROR(K17/E17,"-")</f>
        <v>0.90600522193211486</v>
      </c>
    </row>
    <row r="18" spans="2:18" x14ac:dyDescent="0.25">
      <c r="B18" s="4" t="s">
        <v>57</v>
      </c>
      <c r="C18" s="9" t="s">
        <v>55</v>
      </c>
      <c r="D18" s="27"/>
      <c r="E18" s="30"/>
      <c r="F18" s="25"/>
      <c r="G18" s="27"/>
      <c r="H18" s="30"/>
      <c r="I18" s="25"/>
      <c r="J18" s="27"/>
      <c r="K18" s="30"/>
      <c r="L18" s="25"/>
      <c r="M18" s="26"/>
      <c r="N18" s="26"/>
    </row>
    <row r="19" spans="2:18" x14ac:dyDescent="0.25">
      <c r="B19" s="54" t="s">
        <v>58</v>
      </c>
      <c r="C19" s="10" t="s">
        <v>25</v>
      </c>
      <c r="D19" s="27">
        <v>1456</v>
      </c>
      <c r="E19" s="30">
        <v>1094</v>
      </c>
      <c r="F19" s="25">
        <f t="shared" ref="F19" si="0">IFERROR(E19/D19,"-")</f>
        <v>0.75137362637362637</v>
      </c>
      <c r="G19" s="27"/>
      <c r="H19" s="30"/>
      <c r="I19" s="25" t="str">
        <f>IFERROR(H19/G19,"-")</f>
        <v>-</v>
      </c>
      <c r="J19" s="27">
        <v>930</v>
      </c>
      <c r="K19" s="30">
        <v>589</v>
      </c>
      <c r="L19" s="25">
        <f>IFERROR(K19/J19,"-")</f>
        <v>0.6333333333333333</v>
      </c>
      <c r="M19" s="26">
        <f t="shared" ref="M19" si="1">IFERROR(J19/D19,"-")</f>
        <v>0.63873626373626369</v>
      </c>
      <c r="N19" s="26">
        <f>IFERROR(K19/E19,"-")</f>
        <v>0.53839122486288848</v>
      </c>
    </row>
    <row r="20" spans="2:18" x14ac:dyDescent="0.25">
      <c r="B20" s="3" t="s">
        <v>59</v>
      </c>
      <c r="C20" s="8" t="s">
        <v>56</v>
      </c>
      <c r="D20" s="27"/>
      <c r="E20" s="30"/>
      <c r="F20" s="25"/>
      <c r="G20" s="27"/>
      <c r="H20" s="30"/>
      <c r="I20" s="25"/>
      <c r="J20" s="27"/>
      <c r="K20" s="30"/>
      <c r="L20" s="25"/>
      <c r="M20" s="26"/>
      <c r="N20" s="26"/>
    </row>
    <row r="21" spans="2:18" x14ac:dyDescent="0.25">
      <c r="B21" s="54" t="s">
        <v>60</v>
      </c>
      <c r="C21" s="10" t="s">
        <v>25</v>
      </c>
      <c r="D21" s="27">
        <v>112</v>
      </c>
      <c r="E21" s="30">
        <v>113</v>
      </c>
      <c r="F21" s="25">
        <f t="shared" ref="F21" si="2">IFERROR(E21/D21,"-")</f>
        <v>1.0089285714285714</v>
      </c>
      <c r="G21" s="27"/>
      <c r="H21" s="30"/>
      <c r="I21" s="25" t="str">
        <f t="shared" ref="I21" si="3">IFERROR(H21/G21,"-")</f>
        <v>-</v>
      </c>
      <c r="J21" s="27">
        <v>112</v>
      </c>
      <c r="K21" s="30">
        <v>113</v>
      </c>
      <c r="L21" s="25">
        <f t="shared" ref="L21" si="4">IFERROR(K21/J21,"-")</f>
        <v>1.0089285714285714</v>
      </c>
      <c r="M21" s="26">
        <f t="shared" ref="M21" si="5">IFERROR(J21/D21,"-")</f>
        <v>1</v>
      </c>
      <c r="N21" s="26">
        <f t="shared" ref="N21" si="6">IFERROR(K21/E21,"-")</f>
        <v>1</v>
      </c>
    </row>
    <row r="22" spans="2:18" ht="15.75" thickBot="1" x14ac:dyDescent="0.3">
      <c r="B22" s="18"/>
      <c r="C22" s="7" t="s">
        <v>12</v>
      </c>
      <c r="D22" s="31">
        <f>SUM(D6:D21)</f>
        <v>5913</v>
      </c>
      <c r="E22" s="32">
        <f>SUM(E6:E21)</f>
        <v>5312</v>
      </c>
      <c r="F22" s="28">
        <f>IFERROR(E22/D22,"-")</f>
        <v>0.8983595467613732</v>
      </c>
      <c r="G22" s="31">
        <f>SUM(G6:G21)</f>
        <v>0</v>
      </c>
      <c r="H22" s="32">
        <f>SUM(H6:H21)</f>
        <v>0</v>
      </c>
      <c r="I22" s="28" t="str">
        <f>IFERROR(H22/G22,"-")</f>
        <v>-</v>
      </c>
      <c r="J22" s="31">
        <f>SUM(J6:J21)</f>
        <v>5131</v>
      </c>
      <c r="K22" s="32">
        <f>SUM(K6:K21)</f>
        <v>4555</v>
      </c>
      <c r="L22" s="28">
        <f>IFERROR(K22/J22,"-")</f>
        <v>0.88774118105632427</v>
      </c>
      <c r="M22" s="37">
        <f>IFERROR(J22/D22,"-")</f>
        <v>0.86774902756637917</v>
      </c>
      <c r="N22" s="29">
        <f>IFERROR(K22/E22,"-")</f>
        <v>0.8574924698795181</v>
      </c>
      <c r="R22" s="36"/>
    </row>
    <row r="23" spans="2:18" x14ac:dyDescent="0.25">
      <c r="B23" s="2">
        <v>3</v>
      </c>
      <c r="C23" s="11" t="s">
        <v>13</v>
      </c>
      <c r="D23" s="33"/>
      <c r="E23" s="34"/>
      <c r="F23" s="17"/>
      <c r="G23" s="33"/>
      <c r="H23" s="34"/>
      <c r="I23" s="17"/>
      <c r="J23" s="33"/>
      <c r="K23" s="34"/>
      <c r="L23" s="17"/>
      <c r="M23" s="16"/>
      <c r="N23" s="15"/>
    </row>
    <row r="24" spans="2:18" x14ac:dyDescent="0.25">
      <c r="B24" s="3" t="s">
        <v>16</v>
      </c>
      <c r="C24" s="8" t="s">
        <v>14</v>
      </c>
      <c r="D24" s="27"/>
      <c r="E24" s="30"/>
      <c r="F24" s="25"/>
      <c r="G24" s="27"/>
      <c r="H24" s="30"/>
      <c r="I24" s="25"/>
      <c r="J24" s="27"/>
      <c r="K24" s="30"/>
      <c r="L24" s="25"/>
      <c r="M24" s="26"/>
      <c r="N24" s="26"/>
    </row>
    <row r="25" spans="2:18" x14ac:dyDescent="0.25">
      <c r="B25" s="4" t="s">
        <v>29</v>
      </c>
      <c r="C25" s="9" t="s">
        <v>15</v>
      </c>
      <c r="D25" s="27"/>
      <c r="E25" s="30"/>
      <c r="F25" s="25"/>
      <c r="G25" s="27"/>
      <c r="H25" s="30"/>
      <c r="I25" s="25"/>
      <c r="J25" s="27"/>
      <c r="K25" s="30"/>
      <c r="L25" s="25"/>
      <c r="M25" s="26"/>
      <c r="N25" s="26"/>
    </row>
    <row r="26" spans="2:18" x14ac:dyDescent="0.25">
      <c r="B26" s="5" t="s">
        <v>30</v>
      </c>
      <c r="C26" s="10" t="s">
        <v>25</v>
      </c>
      <c r="D26" s="27">
        <v>2796</v>
      </c>
      <c r="E26" s="30">
        <v>2267</v>
      </c>
      <c r="F26" s="25">
        <f>IFERROR(E26/D26,"-")</f>
        <v>0.81080114449213159</v>
      </c>
      <c r="G26" s="27"/>
      <c r="H26" s="30"/>
      <c r="I26" s="25" t="str">
        <f>IFERROR(H26/G26,"-")</f>
        <v>-</v>
      </c>
      <c r="J26" s="27">
        <v>0</v>
      </c>
      <c r="K26" s="30">
        <v>0</v>
      </c>
      <c r="L26" s="25" t="str">
        <f>IFERROR(K26/J26,"-")</f>
        <v>-</v>
      </c>
      <c r="M26" s="26">
        <f>IFERROR(J26/D26,"-")</f>
        <v>0</v>
      </c>
      <c r="N26" s="26">
        <f>IFERROR(K26/E26,"-")</f>
        <v>0</v>
      </c>
    </row>
    <row r="27" spans="2:18" ht="15.75" thickBot="1" x14ac:dyDescent="0.3">
      <c r="B27" s="18"/>
      <c r="C27" s="7" t="s">
        <v>12</v>
      </c>
      <c r="D27" s="38">
        <f>SUM(D24:D26)</f>
        <v>2796</v>
      </c>
      <c r="E27" s="32">
        <f>SUM(E24:E26)</f>
        <v>2267</v>
      </c>
      <c r="F27" s="28">
        <f>IFERROR(E27/D27,"-")</f>
        <v>0.81080114449213159</v>
      </c>
      <c r="G27" s="38">
        <f>SUM(G24:G26)</f>
        <v>0</v>
      </c>
      <c r="H27" s="32">
        <f>SUM(H24:H26)</f>
        <v>0</v>
      </c>
      <c r="I27" s="28" t="str">
        <f>IFERROR(H27/G27,"-")</f>
        <v>-</v>
      </c>
      <c r="J27" s="38">
        <f>SUM(J24:J26)</f>
        <v>0</v>
      </c>
      <c r="K27" s="32">
        <f>SUM(K24:K26)</f>
        <v>0</v>
      </c>
      <c r="L27" s="28" t="str">
        <f>IFERROR(K27/J27,"-")</f>
        <v>-</v>
      </c>
      <c r="M27" s="39">
        <f>IFERROR(J27/D27,"-")</f>
        <v>0</v>
      </c>
      <c r="N27" s="39">
        <f>IFERROR(K27/E27,"-")</f>
        <v>0</v>
      </c>
    </row>
    <row r="28" spans="2:18" x14ac:dyDescent="0.25">
      <c r="B28" s="2">
        <v>4</v>
      </c>
      <c r="C28" s="1" t="s">
        <v>18</v>
      </c>
      <c r="D28" s="33"/>
      <c r="E28" s="34"/>
      <c r="F28" s="17"/>
      <c r="G28" s="33"/>
      <c r="H28" s="34"/>
      <c r="I28" s="17"/>
      <c r="J28" s="33"/>
      <c r="K28" s="34"/>
      <c r="L28" s="17"/>
      <c r="M28" s="16"/>
      <c r="N28" s="15"/>
    </row>
    <row r="29" spans="2:18" x14ac:dyDescent="0.25">
      <c r="B29" s="3" t="s">
        <v>17</v>
      </c>
      <c r="C29" s="8" t="s">
        <v>19</v>
      </c>
      <c r="D29" s="27"/>
      <c r="E29" s="30"/>
      <c r="F29" s="25"/>
      <c r="G29" s="27"/>
      <c r="H29" s="30"/>
      <c r="I29" s="25"/>
      <c r="J29" s="27"/>
      <c r="K29" s="30"/>
      <c r="L29" s="25"/>
      <c r="M29" s="26"/>
      <c r="N29" s="26"/>
    </row>
    <row r="30" spans="2:18" x14ac:dyDescent="0.25">
      <c r="B30" s="4" t="s">
        <v>20</v>
      </c>
      <c r="C30" s="9" t="s">
        <v>21</v>
      </c>
      <c r="D30" s="27"/>
      <c r="E30" s="30"/>
      <c r="F30" s="25"/>
      <c r="G30" s="27"/>
      <c r="H30" s="30"/>
      <c r="I30" s="25"/>
      <c r="J30" s="27"/>
      <c r="K30" s="30"/>
      <c r="L30" s="25"/>
      <c r="M30" s="26"/>
      <c r="N30" s="26"/>
    </row>
    <row r="31" spans="2:18" x14ac:dyDescent="0.25">
      <c r="B31" s="5" t="s">
        <v>33</v>
      </c>
      <c r="C31" s="10" t="s">
        <v>32</v>
      </c>
      <c r="D31" s="27">
        <v>2761</v>
      </c>
      <c r="E31" s="30">
        <v>3155</v>
      </c>
      <c r="F31" s="25">
        <f t="shared" ref="F31" si="7">IFERROR(E31/D31,"-")</f>
        <v>1.14270191959435</v>
      </c>
      <c r="G31" s="27"/>
      <c r="H31" s="30"/>
      <c r="I31" s="25" t="str">
        <f>IFERROR(H31/G31,"-")</f>
        <v>-</v>
      </c>
      <c r="J31" s="27">
        <v>0</v>
      </c>
      <c r="K31" s="30">
        <v>0</v>
      </c>
      <c r="L31" s="25" t="str">
        <f t="shared" ref="L31:L32" si="8">IFERROR(K31/J31,"-")</f>
        <v>-</v>
      </c>
      <c r="M31" s="26">
        <f t="shared" ref="M31:N32" si="9">IFERROR(J31/D31,"-")</f>
        <v>0</v>
      </c>
      <c r="N31" s="26">
        <f t="shared" si="9"/>
        <v>0</v>
      </c>
    </row>
    <row r="32" spans="2:18" x14ac:dyDescent="0.25">
      <c r="B32" s="5" t="s">
        <v>34</v>
      </c>
      <c r="C32" s="10" t="s">
        <v>35</v>
      </c>
      <c r="D32" s="27">
        <v>3882</v>
      </c>
      <c r="E32" s="30">
        <v>5542</v>
      </c>
      <c r="F32" s="25">
        <f>IFERROR(E32/D32,"-")</f>
        <v>1.4276146316331788</v>
      </c>
      <c r="G32" s="27"/>
      <c r="H32" s="30"/>
      <c r="I32" s="25" t="str">
        <f>IFERROR(H32/G32,"-")</f>
        <v>-</v>
      </c>
      <c r="J32" s="27">
        <v>0</v>
      </c>
      <c r="K32" s="30">
        <v>0</v>
      </c>
      <c r="L32" s="25" t="str">
        <f t="shared" si="8"/>
        <v>-</v>
      </c>
      <c r="M32" s="26">
        <f t="shared" si="9"/>
        <v>0</v>
      </c>
      <c r="N32" s="26">
        <f t="shared" si="9"/>
        <v>0</v>
      </c>
    </row>
    <row r="33" spans="1:14" ht="15.75" thickBot="1" x14ac:dyDescent="0.3">
      <c r="B33" s="18"/>
      <c r="C33" s="7" t="s">
        <v>12</v>
      </c>
      <c r="D33" s="38">
        <f>SUM(D29:D32)</f>
        <v>6643</v>
      </c>
      <c r="E33" s="32">
        <f>SUM(E29:E32)</f>
        <v>8697</v>
      </c>
      <c r="F33" s="28">
        <f>IFERROR(E33/D33,"-")</f>
        <v>1.3091976516634052</v>
      </c>
      <c r="G33" s="38">
        <f>SUM(G29:G32)</f>
        <v>0</v>
      </c>
      <c r="H33" s="32">
        <f>SUM(H29:H32)</f>
        <v>0</v>
      </c>
      <c r="I33" s="28" t="str">
        <f>IFERROR(H33/G33,"-")</f>
        <v>-</v>
      </c>
      <c r="J33" s="38">
        <f>SUM(J29:J32)</f>
        <v>0</v>
      </c>
      <c r="K33" s="32">
        <f>SUM(K29:K32)</f>
        <v>0</v>
      </c>
      <c r="L33" s="28" t="str">
        <f>IFERROR(K33/J33,"-")</f>
        <v>-</v>
      </c>
      <c r="M33" s="39">
        <f>IFERROR(J33/D33,"-")</f>
        <v>0</v>
      </c>
      <c r="N33" s="39">
        <f>IFERROR(K33/E33,"-")</f>
        <v>0</v>
      </c>
    </row>
    <row r="34" spans="1:14" x14ac:dyDescent="0.25">
      <c r="B34" s="2">
        <v>5</v>
      </c>
      <c r="C34" s="12" t="s">
        <v>22</v>
      </c>
      <c r="D34" s="33"/>
      <c r="E34" s="34"/>
      <c r="F34" s="17"/>
      <c r="G34" s="33"/>
      <c r="H34" s="34"/>
      <c r="I34" s="17"/>
      <c r="J34" s="33"/>
      <c r="K34" s="34"/>
      <c r="L34" s="17"/>
      <c r="M34" s="16"/>
      <c r="N34" s="15"/>
    </row>
    <row r="35" spans="1:14" x14ac:dyDescent="0.25">
      <c r="B35" s="3" t="s">
        <v>23</v>
      </c>
      <c r="C35" s="8" t="s">
        <v>31</v>
      </c>
      <c r="D35" s="27"/>
      <c r="E35" s="30"/>
      <c r="F35" s="25"/>
      <c r="G35" s="27"/>
      <c r="H35" s="30"/>
      <c r="I35" s="25"/>
      <c r="J35" s="27"/>
      <c r="K35" s="30"/>
      <c r="L35" s="25"/>
      <c r="M35" s="26"/>
      <c r="N35" s="26"/>
    </row>
    <row r="36" spans="1:14" x14ac:dyDescent="0.25">
      <c r="B36" s="5" t="s">
        <v>49</v>
      </c>
      <c r="C36" s="10" t="s">
        <v>48</v>
      </c>
      <c r="D36" s="27">
        <v>0</v>
      </c>
      <c r="E36" s="30">
        <v>8502</v>
      </c>
      <c r="F36" s="25" t="str">
        <f t="shared" ref="F36" si="10">IFERROR(E36/D36,"-")</f>
        <v>-</v>
      </c>
      <c r="G36" s="27"/>
      <c r="H36" s="30"/>
      <c r="I36" s="25" t="str">
        <f t="shared" ref="I36" si="11">IFERROR(H36/G36,"-")</f>
        <v>-</v>
      </c>
      <c r="J36" s="27">
        <v>0</v>
      </c>
      <c r="K36" s="30">
        <v>8364</v>
      </c>
      <c r="L36" s="25" t="str">
        <f t="shared" ref="L36" si="12">IFERROR(K36/J36,"-")</f>
        <v>-</v>
      </c>
      <c r="M36" s="26" t="str">
        <f t="shared" ref="M36" si="13">IFERROR(J36/D36,"-")</f>
        <v>-</v>
      </c>
      <c r="N36" s="26">
        <f>IFERROR(K36/E36,"-")</f>
        <v>0.98376852505292878</v>
      </c>
    </row>
    <row r="37" spans="1:14" ht="15.75" thickBot="1" x14ac:dyDescent="0.3">
      <c r="B37" s="18"/>
      <c r="C37" s="7" t="s">
        <v>12</v>
      </c>
      <c r="D37" s="40">
        <f>SUM(D35:D36)</f>
        <v>0</v>
      </c>
      <c r="E37" s="41">
        <f>SUM(E35:E36)</f>
        <v>8502</v>
      </c>
      <c r="F37" s="42" t="str">
        <f>IFERROR(E37/D37,"-")</f>
        <v>-</v>
      </c>
      <c r="G37" s="40">
        <f>SUM(G35:G36)</f>
        <v>0</v>
      </c>
      <c r="H37" s="41">
        <f>SUM(H35:H36)</f>
        <v>0</v>
      </c>
      <c r="I37" s="42" t="str">
        <f>IFERROR(H37/G37,"-")</f>
        <v>-</v>
      </c>
      <c r="J37" s="40">
        <f>SUM(J35:J36)</f>
        <v>0</v>
      </c>
      <c r="K37" s="41">
        <f>SUM(K35:K36)</f>
        <v>8364</v>
      </c>
      <c r="L37" s="42" t="str">
        <f>IFERROR(K37/J37,"-")</f>
        <v>-</v>
      </c>
      <c r="M37" s="29" t="str">
        <f>IFERROR(J37/D37,"-")</f>
        <v>-</v>
      </c>
      <c r="N37" s="29">
        <f>IFERROR(K37/E37,"-")</f>
        <v>0.98376852505292878</v>
      </c>
    </row>
    <row r="38" spans="1:14" ht="15.75" thickBot="1" x14ac:dyDescent="0.3">
      <c r="D38" s="35"/>
      <c r="E38" s="35"/>
      <c r="G38" s="35"/>
      <c r="H38" s="35"/>
      <c r="J38" s="35"/>
      <c r="K38" s="35"/>
    </row>
    <row r="39" spans="1:14" ht="15.75" thickBot="1" x14ac:dyDescent="0.3">
      <c r="C39" s="55" t="s">
        <v>26</v>
      </c>
      <c r="D39" s="43">
        <f>D37+D33+D27+D22</f>
        <v>15352</v>
      </c>
      <c r="E39" s="43">
        <f>E37+E33+E27+E22</f>
        <v>24778</v>
      </c>
      <c r="F39" s="45">
        <f>IFERROR(E39/D39,"-")</f>
        <v>1.6139916623241271</v>
      </c>
      <c r="G39" s="43">
        <f t="shared" ref="G39:H39" si="14">G37+G33+G27+G22</f>
        <v>0</v>
      </c>
      <c r="H39" s="44">
        <f t="shared" si="14"/>
        <v>0</v>
      </c>
      <c r="I39" s="45" t="str">
        <f>IFERROR(H39/G39,"-")</f>
        <v>-</v>
      </c>
      <c r="J39" s="43">
        <f>J37+J33+J27+J22</f>
        <v>5131</v>
      </c>
      <c r="K39" s="44">
        <f>K37+K33+K27+K22</f>
        <v>12919</v>
      </c>
      <c r="L39" s="45">
        <f>IFERROR(K39/J39,"-")</f>
        <v>2.517832781134282</v>
      </c>
      <c r="M39" s="45">
        <f>IFERROR(D39/J39,"-")</f>
        <v>2.9920093549015787</v>
      </c>
      <c r="N39" s="45">
        <f>IFERROR(E39/K39,"-")</f>
        <v>1.9179503057512191</v>
      </c>
    </row>
    <row r="40" spans="1:14" x14ac:dyDescent="0.25">
      <c r="A40" s="21"/>
    </row>
    <row r="41" spans="1:14" x14ac:dyDescent="0.25">
      <c r="B41" t="s">
        <v>50</v>
      </c>
    </row>
  </sheetData>
  <mergeCells count="7">
    <mergeCell ref="B1:N1"/>
    <mergeCell ref="J3:L3"/>
    <mergeCell ref="M3:N3"/>
    <mergeCell ref="B3:B4"/>
    <mergeCell ref="C3:C4"/>
    <mergeCell ref="G3:I3"/>
    <mergeCell ref="D3:F3"/>
  </mergeCells>
  <phoneticPr fontId="5" type="noConversion"/>
  <pageMargins left="0.511811024" right="0.511811024" top="0.78740157499999996" bottom="0.78740157499999996" header="0.31496062000000002" footer="0.31496062000000002"/>
  <pageSetup paperSize="9" scale="71" orientation="portrait" r:id="rId1"/>
  <ignoredErrors>
    <ignoredError sqref="I22 I33 F22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80c7caf4930f1f9166da722450ceddc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19da0498a1765714798dab174acbe19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7EF252F-E252-4AD5-9D9D-F766F34155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2AB4AD-49E1-491D-BD8D-A0A7E25F2C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235EA1-A2CD-40FC-98A7-18F0AD7421C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Vagas - Realização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Bernardo Blazuti Barreto Goncalves</dc:creator>
  <cp:lastModifiedBy>Daniele de Paula Barbosa</cp:lastModifiedBy>
  <cp:lastPrinted>2018-07-09T14:20:21Z</cp:lastPrinted>
  <dcterms:created xsi:type="dcterms:W3CDTF">2018-07-06T14:18:48Z</dcterms:created>
  <dcterms:modified xsi:type="dcterms:W3CDTF">2022-08-02T15:42:08Z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