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518"/>
  <workbookPr/>
  <mc:AlternateContent xmlns:mc="http://schemas.openxmlformats.org/markup-compatibility/2006">
    <mc:Choice Requires="x15">
      <x15ac:absPath xmlns:x15ac="http://schemas.microsoft.com/office/spreadsheetml/2010/11/ac" url="S:\GGPC\05. GESTÃO DA INFORMAÇÃO\INFORMAÇÕES GERENCIAIS\Relatórios\Calculo PCG\2020\Cálculo\"/>
    </mc:Choice>
  </mc:AlternateContent>
  <xr:revisionPtr revIDLastSave="0" documentId="13_ncr:1_{39A4F910-464A-4E28-8591-D0E4D365DBA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Vagas - Realização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K57" i="1" l="1"/>
  <c r="E57" i="1"/>
  <c r="E47" i="1"/>
  <c r="D55" i="1"/>
  <c r="M46" i="1"/>
  <c r="I53" i="1"/>
  <c r="I54" i="1"/>
  <c r="I51" i="1"/>
  <c r="K16" i="1"/>
  <c r="E55" i="1"/>
  <c r="N54" i="1"/>
  <c r="N53" i="1"/>
  <c r="N52" i="1"/>
  <c r="L54" i="1"/>
  <c r="L53" i="1"/>
  <c r="L52" i="1"/>
  <c r="L50" i="1"/>
  <c r="L49" i="1"/>
  <c r="K47" i="1"/>
  <c r="I7" i="1"/>
  <c r="J36" i="1"/>
  <c r="K36" i="1"/>
  <c r="M34" i="1"/>
  <c r="F21" i="1"/>
  <c r="N6" i="1"/>
  <c r="K55" i="1"/>
  <c r="J55" i="1"/>
  <c r="H55" i="1"/>
  <c r="G55" i="1"/>
  <c r="M43" i="1"/>
  <c r="J47" i="1"/>
  <c r="H47" i="1"/>
  <c r="G47" i="1"/>
  <c r="D47" i="1"/>
  <c r="G36" i="1"/>
  <c r="H36" i="1"/>
  <c r="E36" i="1"/>
  <c r="D36" i="1"/>
  <c r="J16" i="1"/>
  <c r="J57" i="1" s="1"/>
  <c r="H16" i="1"/>
  <c r="H57" i="1" s="1"/>
  <c r="G16" i="1"/>
  <c r="D16" i="1"/>
  <c r="D57" i="1" s="1"/>
  <c r="E16" i="1"/>
  <c r="M52" i="1"/>
  <c r="I52" i="1"/>
  <c r="F52" i="1"/>
  <c r="N51" i="1"/>
  <c r="M51" i="1"/>
  <c r="L51" i="1"/>
  <c r="F51" i="1"/>
  <c r="N50" i="1"/>
  <c r="M50" i="1"/>
  <c r="I50" i="1"/>
  <c r="F50" i="1"/>
  <c r="N49" i="1"/>
  <c r="M49" i="1"/>
  <c r="I49" i="1"/>
  <c r="F49" i="1"/>
  <c r="N46" i="1"/>
  <c r="L46" i="1"/>
  <c r="I46" i="1"/>
  <c r="F46" i="1"/>
  <c r="N45" i="1"/>
  <c r="M45" i="1"/>
  <c r="L45" i="1"/>
  <c r="I45" i="1"/>
  <c r="F45" i="1"/>
  <c r="N44" i="1"/>
  <c r="M44" i="1"/>
  <c r="L44" i="1"/>
  <c r="I44" i="1"/>
  <c r="F44" i="1"/>
  <c r="N43" i="1"/>
  <c r="L43" i="1"/>
  <c r="I43" i="1"/>
  <c r="F43" i="1"/>
  <c r="N42" i="1"/>
  <c r="M42" i="1"/>
  <c r="L42" i="1"/>
  <c r="I42" i="1"/>
  <c r="F42" i="1"/>
  <c r="N41" i="1"/>
  <c r="M41" i="1"/>
  <c r="L41" i="1"/>
  <c r="I41" i="1"/>
  <c r="F41" i="1"/>
  <c r="N40" i="1"/>
  <c r="M40" i="1"/>
  <c r="L40" i="1"/>
  <c r="I40" i="1"/>
  <c r="F40" i="1"/>
  <c r="N39" i="1"/>
  <c r="M39" i="1"/>
  <c r="L39" i="1"/>
  <c r="I39" i="1"/>
  <c r="F39" i="1"/>
  <c r="N38" i="1"/>
  <c r="M38" i="1"/>
  <c r="L38" i="1"/>
  <c r="I38" i="1"/>
  <c r="F38" i="1"/>
  <c r="N35" i="1"/>
  <c r="M35" i="1"/>
  <c r="L35" i="1"/>
  <c r="I35" i="1"/>
  <c r="F35" i="1"/>
  <c r="N34" i="1"/>
  <c r="L34" i="1"/>
  <c r="I34" i="1"/>
  <c r="F34" i="1"/>
  <c r="N33" i="1"/>
  <c r="M33" i="1"/>
  <c r="L33" i="1"/>
  <c r="I33" i="1"/>
  <c r="F33" i="1"/>
  <c r="N32" i="1"/>
  <c r="M32" i="1"/>
  <c r="L32" i="1"/>
  <c r="I32" i="1"/>
  <c r="F32" i="1"/>
  <c r="N31" i="1"/>
  <c r="M31" i="1"/>
  <c r="L31" i="1"/>
  <c r="I31" i="1"/>
  <c r="F31" i="1"/>
  <c r="N30" i="1"/>
  <c r="M30" i="1"/>
  <c r="L30" i="1"/>
  <c r="I30" i="1"/>
  <c r="F30" i="1"/>
  <c r="N29" i="1"/>
  <c r="M29" i="1"/>
  <c r="L29" i="1"/>
  <c r="I29" i="1"/>
  <c r="F29" i="1"/>
  <c r="N28" i="1"/>
  <c r="M28" i="1"/>
  <c r="L28" i="1"/>
  <c r="I28" i="1"/>
  <c r="F28" i="1"/>
  <c r="N27" i="1"/>
  <c r="M27" i="1"/>
  <c r="L27" i="1"/>
  <c r="I27" i="1"/>
  <c r="F27" i="1"/>
  <c r="N26" i="1"/>
  <c r="M26" i="1"/>
  <c r="L26" i="1"/>
  <c r="I26" i="1"/>
  <c r="F26" i="1"/>
  <c r="N25" i="1"/>
  <c r="M25" i="1"/>
  <c r="L25" i="1"/>
  <c r="I25" i="1"/>
  <c r="F25" i="1"/>
  <c r="N24" i="1"/>
  <c r="M24" i="1"/>
  <c r="L24" i="1"/>
  <c r="I24" i="1"/>
  <c r="F24" i="1"/>
  <c r="N23" i="1"/>
  <c r="M23" i="1"/>
  <c r="L23" i="1"/>
  <c r="I23" i="1"/>
  <c r="F23" i="1"/>
  <c r="N22" i="1"/>
  <c r="M22" i="1"/>
  <c r="L22" i="1"/>
  <c r="I22" i="1"/>
  <c r="F22" i="1"/>
  <c r="N21" i="1"/>
  <c r="M21" i="1"/>
  <c r="L21" i="1"/>
  <c r="I21" i="1"/>
  <c r="N20" i="1"/>
  <c r="M20" i="1"/>
  <c r="L20" i="1"/>
  <c r="I20" i="1"/>
  <c r="F20" i="1"/>
  <c r="N19" i="1"/>
  <c r="M19" i="1"/>
  <c r="L19" i="1"/>
  <c r="I19" i="1"/>
  <c r="F19" i="1"/>
  <c r="N18" i="1"/>
  <c r="M18" i="1"/>
  <c r="L18" i="1"/>
  <c r="I18" i="1"/>
  <c r="F18" i="1"/>
  <c r="N15" i="1"/>
  <c r="M15" i="1"/>
  <c r="L15" i="1"/>
  <c r="I15" i="1"/>
  <c r="F15" i="1"/>
  <c r="N14" i="1"/>
  <c r="M14" i="1"/>
  <c r="L14" i="1"/>
  <c r="I14" i="1"/>
  <c r="F14" i="1"/>
  <c r="N13" i="1"/>
  <c r="M13" i="1"/>
  <c r="L13" i="1"/>
  <c r="I13" i="1"/>
  <c r="F13" i="1"/>
  <c r="N12" i="1"/>
  <c r="M12" i="1"/>
  <c r="L12" i="1"/>
  <c r="I12" i="1"/>
  <c r="F12" i="1"/>
  <c r="N11" i="1"/>
  <c r="M11" i="1"/>
  <c r="L11" i="1"/>
  <c r="I11" i="1"/>
  <c r="F11" i="1"/>
  <c r="N10" i="1"/>
  <c r="M10" i="1"/>
  <c r="L10" i="1"/>
  <c r="I10" i="1"/>
  <c r="F10" i="1"/>
  <c r="N9" i="1"/>
  <c r="M9" i="1"/>
  <c r="L9" i="1"/>
  <c r="I9" i="1"/>
  <c r="F9" i="1"/>
  <c r="N8" i="1"/>
  <c r="M8" i="1"/>
  <c r="L8" i="1"/>
  <c r="I8" i="1"/>
  <c r="F8" i="1"/>
  <c r="N7" i="1"/>
  <c r="M7" i="1"/>
  <c r="L7" i="1"/>
  <c r="F7" i="1"/>
  <c r="M6" i="1"/>
  <c r="F6" i="1"/>
  <c r="G57" i="1" l="1"/>
  <c r="I57" i="1" s="1"/>
  <c r="N55" i="1"/>
  <c r="M55" i="1"/>
  <c r="M47" i="1"/>
  <c r="I36" i="1"/>
  <c r="L47" i="1"/>
  <c r="F55" i="1"/>
  <c r="I55" i="1"/>
  <c r="I47" i="1"/>
  <c r="I16" i="1"/>
  <c r="M16" i="1"/>
  <c r="L16" i="1"/>
  <c r="L55" i="1"/>
  <c r="M36" i="1"/>
  <c r="N16" i="1"/>
  <c r="N36" i="1"/>
  <c r="N47" i="1"/>
  <c r="F47" i="1"/>
  <c r="F36" i="1"/>
  <c r="F16" i="1"/>
  <c r="F57" i="1" l="1"/>
  <c r="M57" i="1"/>
  <c r="I6" i="1"/>
  <c r="L36" i="1" l="1"/>
  <c r="N57" i="1" l="1"/>
  <c r="L57" i="1"/>
  <c r="L6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Emerson Soares Fialho</author>
  </authors>
  <commentList>
    <comment ref="J3" authorId="0" shapeId="0" xr:uid="{00000000-0006-0000-0100-000001000000}">
      <text>
        <r>
          <rPr>
            <sz val="9"/>
            <color indexed="81"/>
            <rFont val="Segoe UI"/>
            <family val="2"/>
          </rPr>
          <t>Gratuidade instituída pelo Decreto 6.632/2008.</t>
        </r>
      </text>
    </comment>
  </commentList>
</comments>
</file>

<file path=xl/sharedStrings.xml><?xml version="1.0" encoding="utf-8"?>
<sst xmlns="http://schemas.openxmlformats.org/spreadsheetml/2006/main" count="116" uniqueCount="92">
  <si>
    <t>Item. 9.1.6 - Acórdão Nº 699/16</t>
  </si>
  <si>
    <t>Departamento Regional Minas Gerais</t>
  </si>
  <si>
    <t>Ano: 2020</t>
  </si>
  <si>
    <t>CÓDIGO</t>
  </si>
  <si>
    <t>PROGRAMA</t>
  </si>
  <si>
    <t>TOTAL DE VAGAS</t>
  </si>
  <si>
    <t>VAGAS GRATUITAS</t>
  </si>
  <si>
    <t>VAGAS GRATUIDADE PCG</t>
  </si>
  <si>
    <t>% Part. Gratuidade (PCG)</t>
  </si>
  <si>
    <t>Previstas</t>
  </si>
  <si>
    <t>Realizadas</t>
  </si>
  <si>
    <t>Nível de Realização</t>
  </si>
  <si>
    <t>Educação</t>
  </si>
  <si>
    <t>1.1</t>
  </si>
  <si>
    <t>Educação Infantil</t>
  </si>
  <si>
    <t>1.1.0.1</t>
  </si>
  <si>
    <t>Creche</t>
  </si>
  <si>
    <t>1.1.0.2</t>
  </si>
  <si>
    <t>Pré-Escola</t>
  </si>
  <si>
    <t>1.2</t>
  </si>
  <si>
    <t>Ensino Fundamental</t>
  </si>
  <si>
    <t>1.2.0.1</t>
  </si>
  <si>
    <t>Anos iniciais</t>
  </si>
  <si>
    <t>1.4</t>
  </si>
  <si>
    <t>Educação de Jovens e Adultos</t>
  </si>
  <si>
    <t>1.4.0.1</t>
  </si>
  <si>
    <t>Alfabetização</t>
  </si>
  <si>
    <t>1.5</t>
  </si>
  <si>
    <t>Educação Complementar</t>
  </si>
  <si>
    <t>1.5.1</t>
  </si>
  <si>
    <t>Acompanhamento Pedagógico</t>
  </si>
  <si>
    <t>1.5.1.1</t>
  </si>
  <si>
    <t>Curso</t>
  </si>
  <si>
    <t>Total do Programa</t>
  </si>
  <si>
    <t>Cultura</t>
  </si>
  <si>
    <t>3.1</t>
  </si>
  <si>
    <t>Artes Cênicas</t>
  </si>
  <si>
    <t>3.1.2</t>
  </si>
  <si>
    <t>Dança</t>
  </si>
  <si>
    <t>3.1.2.2</t>
  </si>
  <si>
    <t>3.1.2.8</t>
  </si>
  <si>
    <t>Oficina</t>
  </si>
  <si>
    <t>3.1.3</t>
  </si>
  <si>
    <t>Teatro</t>
  </si>
  <si>
    <t>3.1.3.2</t>
  </si>
  <si>
    <t>3.1.3.8</t>
  </si>
  <si>
    <t>3.2</t>
  </si>
  <si>
    <t>Artes Visuais</t>
  </si>
  <si>
    <t>3.2.0.1</t>
  </si>
  <si>
    <t>3.2.0.7</t>
  </si>
  <si>
    <t>3.3</t>
  </si>
  <si>
    <t>Música</t>
  </si>
  <si>
    <t>3.3.0.2</t>
  </si>
  <si>
    <t>3.3.0.8</t>
  </si>
  <si>
    <t>3.4</t>
  </si>
  <si>
    <t>Literatura</t>
  </si>
  <si>
    <t>3.4.0.9</t>
  </si>
  <si>
    <t>3.5</t>
  </si>
  <si>
    <t>Audiovisual</t>
  </si>
  <si>
    <t>3.5.0.1</t>
  </si>
  <si>
    <t>3.5.0.8</t>
  </si>
  <si>
    <t>Lazer</t>
  </si>
  <si>
    <t>4.1</t>
  </si>
  <si>
    <t>Desenvolvimento Físico-Espotivo</t>
  </si>
  <si>
    <t>4.1.4</t>
  </si>
  <si>
    <t>Formação Esportiva</t>
  </si>
  <si>
    <t>4.1.4.1</t>
  </si>
  <si>
    <t>Esporte Coletivo</t>
  </si>
  <si>
    <t>4.1.4.2</t>
  </si>
  <si>
    <t>Esporte Individual</t>
  </si>
  <si>
    <t>4.1.4.4</t>
  </si>
  <si>
    <t>Luta</t>
  </si>
  <si>
    <t>4.1.4.5</t>
  </si>
  <si>
    <t>Multipráticas Esportivas</t>
  </si>
  <si>
    <t>4.3</t>
  </si>
  <si>
    <t>Turismo Social</t>
  </si>
  <si>
    <t>4.3.1</t>
  </si>
  <si>
    <t>Turismo Emissivo</t>
  </si>
  <si>
    <t>4.3.1.1</t>
  </si>
  <si>
    <t>Excursão</t>
  </si>
  <si>
    <t>Assistência</t>
  </si>
  <si>
    <t>5.1</t>
  </si>
  <si>
    <t>Desenvolvimento Comunitário</t>
  </si>
  <si>
    <t>5.1.0.2</t>
  </si>
  <si>
    <t>Encontro</t>
  </si>
  <si>
    <t>5.1.0.4</t>
  </si>
  <si>
    <t>5.3</t>
  </si>
  <si>
    <t>Trabalho Social com Grupos</t>
  </si>
  <si>
    <t>5.3.0.5</t>
  </si>
  <si>
    <t>5.3.0.6</t>
  </si>
  <si>
    <t>TOTAL</t>
  </si>
  <si>
    <t>Legenda: A informação de vagas refere-se a quantidade de clientes inscritos nas realizações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</si>
</sst>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9"/>
      <color indexed="81"/>
      <name val="Segoe UI"/>
      <family val="2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3A3A3"/>
        <bgColor indexed="64"/>
      </patternFill>
    </fill>
    <fill>
      <patternFill patternType="solid">
        <fgColor rgb="FF9999FF"/>
        <bgColor indexed="64"/>
      </patternFill>
    </fill>
    <fill>
      <patternFill patternType="lightDown">
        <bgColor theme="2"/>
      </patternFill>
    </fill>
  </fills>
  <borders count="2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auto="1"/>
      </left>
      <right style="dashed">
        <color auto="1"/>
      </right>
      <top style="dashed">
        <color auto="1"/>
      </top>
      <bottom style="dashed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ashed">
        <color indexed="64"/>
      </bottom>
      <diagonal/>
    </border>
    <border>
      <left style="medium">
        <color indexed="64"/>
      </left>
      <right style="medium">
        <color indexed="64"/>
      </right>
      <top style="dashed">
        <color indexed="64"/>
      </top>
      <bottom style="dashed">
        <color indexed="64"/>
      </bottom>
      <diagonal/>
    </border>
    <border>
      <left style="medium">
        <color indexed="64"/>
      </left>
      <right style="dashed">
        <color indexed="64"/>
      </right>
      <top style="dashed">
        <color indexed="64"/>
      </top>
      <bottom style="dashed">
        <color indexed="64"/>
      </bottom>
      <diagonal/>
    </border>
    <border>
      <left style="medium">
        <color indexed="64"/>
      </left>
      <right style="dashed">
        <color indexed="64"/>
      </right>
      <top style="medium">
        <color indexed="64"/>
      </top>
      <bottom/>
      <diagonal/>
    </border>
    <border>
      <left style="medium">
        <color indexed="64"/>
      </left>
      <right style="dashed">
        <color indexed="64"/>
      </right>
      <top style="dashed">
        <color indexed="64"/>
      </top>
      <bottom style="medium">
        <color indexed="64"/>
      </bottom>
      <diagonal/>
    </border>
    <border>
      <left style="dashed">
        <color indexed="64"/>
      </left>
      <right style="dashed">
        <color indexed="64"/>
      </right>
      <top style="dashed">
        <color indexed="64"/>
      </top>
      <bottom style="medium">
        <color indexed="64"/>
      </bottom>
      <diagonal/>
    </border>
    <border>
      <left style="dashed">
        <color indexed="64"/>
      </left>
      <right style="medium">
        <color indexed="64"/>
      </right>
      <top style="dashed">
        <color indexed="64"/>
      </top>
      <bottom style="medium">
        <color indexed="64"/>
      </bottom>
      <diagonal/>
    </border>
    <border>
      <left style="dashed">
        <color indexed="64"/>
      </left>
      <right style="dashed">
        <color indexed="64"/>
      </right>
      <top style="medium">
        <color indexed="64"/>
      </top>
      <bottom/>
      <diagonal/>
    </border>
    <border>
      <left style="dashed">
        <color indexed="64"/>
      </left>
      <right style="dashed">
        <color indexed="64"/>
      </right>
      <top/>
      <bottom style="medium">
        <color indexed="64"/>
      </bottom>
      <diagonal/>
    </border>
    <border>
      <left style="dashed">
        <color auto="1"/>
      </left>
      <right style="medium">
        <color indexed="64"/>
      </right>
      <top style="dashed">
        <color auto="1"/>
      </top>
      <bottom style="dashed">
        <color auto="1"/>
      </bottom>
      <diagonal/>
    </border>
    <border>
      <left style="dashed">
        <color indexed="64"/>
      </left>
      <right style="medium">
        <color indexed="64"/>
      </right>
      <top style="medium">
        <color indexed="64"/>
      </top>
      <bottom/>
      <diagonal/>
    </border>
    <border>
      <left style="dashed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dashed">
        <color indexed="64"/>
      </right>
      <top/>
      <bottom style="medium">
        <color indexed="64"/>
      </bottom>
      <diagonal/>
    </border>
    <border>
      <left style="medium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56">
    <xf numFmtId="0" fontId="0" fillId="0" borderId="0" xfId="0"/>
    <xf numFmtId="0" fontId="2" fillId="3" borderId="5" xfId="0" applyFont="1" applyFill="1" applyBorder="1"/>
    <xf numFmtId="0" fontId="2" fillId="0" borderId="11" xfId="0" applyFont="1" applyBorder="1" applyAlignment="1">
      <alignment horizontal="left" vertical="center"/>
    </xf>
    <xf numFmtId="0" fontId="0" fillId="0" borderId="12" xfId="0" applyBorder="1" applyAlignment="1">
      <alignment horizontal="left" vertical="center" indent="1"/>
    </xf>
    <xf numFmtId="0" fontId="0" fillId="0" borderId="12" xfId="0" applyBorder="1" applyAlignment="1">
      <alignment horizontal="left" vertical="center" indent="2"/>
    </xf>
    <xf numFmtId="0" fontId="0" fillId="0" borderId="12" xfId="0" applyBorder="1" applyAlignment="1">
      <alignment horizontal="left" vertical="center" indent="3"/>
    </xf>
    <xf numFmtId="0" fontId="2" fillId="2" borderId="6" xfId="0" applyFont="1" applyFill="1" applyBorder="1"/>
    <xf numFmtId="0" fontId="2" fillId="0" borderId="7" xfId="0" applyFont="1" applyBorder="1" applyAlignment="1">
      <alignment horizontal="right"/>
    </xf>
    <xf numFmtId="0" fontId="0" fillId="0" borderId="12" xfId="0" applyBorder="1" applyAlignment="1">
      <alignment horizontal="left" indent="1"/>
    </xf>
    <xf numFmtId="0" fontId="0" fillId="0" borderId="12" xfId="0" applyBorder="1" applyAlignment="1">
      <alignment horizontal="left" indent="2"/>
    </xf>
    <xf numFmtId="0" fontId="0" fillId="0" borderId="12" xfId="0" applyBorder="1" applyAlignment="1">
      <alignment horizontal="left" indent="3"/>
    </xf>
    <xf numFmtId="0" fontId="2" fillId="4" borderId="6" xfId="0" applyFont="1" applyFill="1" applyBorder="1"/>
    <xf numFmtId="0" fontId="2" fillId="5" borderId="6" xfId="0" applyFont="1" applyFill="1" applyBorder="1"/>
    <xf numFmtId="0" fontId="0" fillId="6" borderId="14" xfId="0" applyFill="1" applyBorder="1"/>
    <xf numFmtId="0" fontId="0" fillId="6" borderId="18" xfId="0" applyFill="1" applyBorder="1"/>
    <xf numFmtId="9" fontId="0" fillId="6" borderId="21" xfId="1" applyFont="1" applyFill="1" applyBorder="1"/>
    <xf numFmtId="0" fontId="0" fillId="6" borderId="21" xfId="0" applyFill="1" applyBorder="1"/>
    <xf numFmtId="10" fontId="0" fillId="6" borderId="21" xfId="0" applyNumberFormat="1" applyFill="1" applyBorder="1"/>
    <xf numFmtId="10" fontId="2" fillId="0" borderId="22" xfId="1" applyNumberFormat="1" applyFont="1" applyBorder="1"/>
    <xf numFmtId="0" fontId="0" fillId="6" borderId="7" xfId="0" applyFill="1" applyBorder="1" applyAlignment="1">
      <alignment vertical="center"/>
    </xf>
    <xf numFmtId="0" fontId="0" fillId="0" borderId="9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/>
    </xf>
    <xf numFmtId="0" fontId="2" fillId="0" borderId="0" xfId="0" applyFont="1"/>
    <xf numFmtId="0" fontId="4" fillId="0" borderId="1" xfId="0" applyFont="1" applyBorder="1" applyAlignment="1">
      <alignment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10" fontId="0" fillId="0" borderId="20" xfId="1" applyNumberFormat="1" applyFont="1" applyBorder="1" applyAlignment="1">
      <alignment horizontal="center"/>
    </xf>
    <xf numFmtId="9" fontId="0" fillId="0" borderId="20" xfId="1" applyFont="1" applyBorder="1" applyAlignment="1">
      <alignment horizontal="center"/>
    </xf>
    <xf numFmtId="3" fontId="0" fillId="0" borderId="13" xfId="0" applyNumberFormat="1" applyBorder="1" applyAlignment="1">
      <alignment horizontal="center"/>
    </xf>
    <xf numFmtId="10" fontId="2" fillId="0" borderId="22" xfId="1" applyNumberFormat="1" applyFont="1" applyBorder="1" applyAlignment="1">
      <alignment horizontal="center"/>
    </xf>
    <xf numFmtId="9" fontId="2" fillId="0" borderId="17" xfId="1" applyFont="1" applyBorder="1" applyAlignment="1">
      <alignment horizontal="center"/>
    </xf>
    <xf numFmtId="3" fontId="0" fillId="0" borderId="10" xfId="0" applyNumberFormat="1" applyBorder="1" applyAlignment="1">
      <alignment horizontal="center"/>
    </xf>
    <xf numFmtId="3" fontId="2" fillId="0" borderId="15" xfId="0" applyNumberFormat="1" applyFont="1" applyBorder="1" applyAlignment="1">
      <alignment horizontal="center"/>
    </xf>
    <xf numFmtId="3" fontId="2" fillId="0" borderId="19" xfId="0" applyNumberFormat="1" applyFont="1" applyBorder="1" applyAlignment="1">
      <alignment horizontal="center"/>
    </xf>
    <xf numFmtId="3" fontId="0" fillId="6" borderId="14" xfId="0" applyNumberFormat="1" applyFill="1" applyBorder="1"/>
    <xf numFmtId="3" fontId="0" fillId="6" borderId="18" xfId="0" applyNumberFormat="1" applyFill="1" applyBorder="1"/>
    <xf numFmtId="3" fontId="0" fillId="0" borderId="0" xfId="0" applyNumberFormat="1"/>
    <xf numFmtId="9" fontId="0" fillId="0" borderId="0" xfId="1" applyFont="1"/>
    <xf numFmtId="9" fontId="2" fillId="0" borderId="8" xfId="1" applyFont="1" applyBorder="1" applyAlignment="1">
      <alignment horizontal="center"/>
    </xf>
    <xf numFmtId="3" fontId="2" fillId="0" borderId="23" xfId="0" applyNumberFormat="1" applyFont="1" applyBorder="1" applyAlignment="1">
      <alignment horizontal="center"/>
    </xf>
    <xf numFmtId="9" fontId="2" fillId="0" borderId="22" xfId="1" applyFont="1" applyBorder="1" applyAlignment="1">
      <alignment horizontal="center"/>
    </xf>
    <xf numFmtId="3" fontId="2" fillId="0" borderId="4" xfId="0" applyNumberFormat="1" applyFont="1" applyBorder="1" applyAlignment="1">
      <alignment horizontal="center"/>
    </xf>
    <xf numFmtId="3" fontId="2" fillId="0" borderId="16" xfId="0" applyNumberFormat="1" applyFont="1" applyBorder="1" applyAlignment="1">
      <alignment horizontal="center"/>
    </xf>
    <xf numFmtId="10" fontId="2" fillId="0" borderId="17" xfId="1" applyNumberFormat="1" applyFont="1" applyBorder="1" applyAlignment="1">
      <alignment horizontal="center"/>
    </xf>
    <xf numFmtId="3" fontId="2" fillId="0" borderId="24" xfId="0" applyNumberFormat="1" applyFont="1" applyBorder="1" applyAlignment="1">
      <alignment horizontal="center"/>
    </xf>
    <xf numFmtId="3" fontId="2" fillId="0" borderId="25" xfId="0" applyNumberFormat="1" applyFont="1" applyBorder="1" applyAlignment="1">
      <alignment horizontal="center"/>
    </xf>
    <xf numFmtId="9" fontId="2" fillId="0" borderId="3" xfId="1" applyFont="1" applyBorder="1" applyAlignment="1">
      <alignment horizontal="center"/>
    </xf>
    <xf numFmtId="0" fontId="4" fillId="0" borderId="1" xfId="0" applyFont="1" applyBorder="1" applyAlignment="1">
      <alignment horizontal="right" vertical="center"/>
    </xf>
    <xf numFmtId="0" fontId="4" fillId="0" borderId="2" xfId="0" applyFont="1" applyBorder="1" applyAlignment="1">
      <alignment horizontal="right" vertical="center"/>
    </xf>
    <xf numFmtId="0" fontId="4" fillId="0" borderId="3" xfId="0" applyFont="1" applyBorder="1" applyAlignment="1">
      <alignment horizontal="right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</cellXfs>
  <cellStyles count="2">
    <cellStyle name="Normal" xfId="0" builtinId="0"/>
    <cellStyle name="Porcentagem" xfId="1" builtinId="5"/>
  </cellStyles>
  <dxfs count="0"/>
  <tableStyles count="0" defaultTableStyle="TableStyleMedium2" defaultPivotStyle="PivotStyleLight16"/>
  <colors>
    <mruColors>
      <color rgb="FF9999FF"/>
      <color rgb="FFF3A3A3"/>
      <color rgb="FFFDD9D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9525</xdr:colOff>
      <xdr:row>0</xdr:row>
      <xdr:rowOff>28575</xdr:rowOff>
    </xdr:from>
    <xdr:to>
      <xdr:col>2</xdr:col>
      <xdr:colOff>565439</xdr:colOff>
      <xdr:row>0</xdr:row>
      <xdr:rowOff>647700</xdr:rowOff>
    </xdr:to>
    <xdr:pic>
      <xdr:nvPicPr>
        <xdr:cNvPr id="3" name="Picture 21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650" y="28575"/>
          <a:ext cx="1260764" cy="619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R59"/>
  <sheetViews>
    <sheetView showGridLines="0" tabSelected="1" zoomScale="118" zoomScaleNormal="118" workbookViewId="0">
      <pane ySplit="4" topLeftCell="A5" activePane="bottomLeft" state="frozen"/>
      <selection pane="bottomLeft" activeCell="R10" sqref="R10"/>
    </sheetView>
  </sheetViews>
  <sheetFormatPr defaultRowHeight="15"/>
  <cols>
    <col min="1" max="1" width="3.5703125" customWidth="1"/>
    <col min="2" max="2" width="10.5703125" bestFit="1" customWidth="1"/>
    <col min="3" max="3" width="36.42578125" bestFit="1" customWidth="1"/>
    <col min="4" max="4" width="9" bestFit="1" customWidth="1"/>
    <col min="5" max="6" width="10.28515625" bestFit="1" customWidth="1"/>
    <col min="7" max="7" width="9" bestFit="1" customWidth="1"/>
    <col min="8" max="9" width="10.28515625" bestFit="1" customWidth="1"/>
    <col min="10" max="10" width="9" bestFit="1" customWidth="1"/>
    <col min="11" max="12" width="10.28515625" bestFit="1" customWidth="1"/>
    <col min="13" max="13" width="9.85546875" customWidth="1"/>
    <col min="14" max="14" width="10.42578125" customWidth="1"/>
  </cols>
  <sheetData>
    <row r="1" spans="2:18" ht="56.45" customHeight="1" thickBot="1">
      <c r="B1" s="48" t="s">
        <v>0</v>
      </c>
      <c r="C1" s="49"/>
      <c r="D1" s="49"/>
      <c r="E1" s="49"/>
      <c r="F1" s="49"/>
      <c r="G1" s="49"/>
      <c r="H1" s="49"/>
      <c r="I1" s="49"/>
      <c r="J1" s="49"/>
      <c r="K1" s="49"/>
      <c r="L1" s="49"/>
      <c r="M1" s="49"/>
      <c r="N1" s="50"/>
    </row>
    <row r="2" spans="2:18" ht="25.9" customHeight="1" thickBot="1">
      <c r="B2" s="24" t="s">
        <v>1</v>
      </c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6" t="s">
        <v>2</v>
      </c>
    </row>
    <row r="3" spans="2:18" ht="30.95" customHeight="1" thickBot="1">
      <c r="B3" s="54" t="s">
        <v>3</v>
      </c>
      <c r="C3" s="54" t="s">
        <v>4</v>
      </c>
      <c r="D3" s="51" t="s">
        <v>5</v>
      </c>
      <c r="E3" s="52"/>
      <c r="F3" s="53"/>
      <c r="G3" s="51" t="s">
        <v>6</v>
      </c>
      <c r="H3" s="52"/>
      <c r="I3" s="53"/>
      <c r="J3" s="51" t="s">
        <v>7</v>
      </c>
      <c r="K3" s="52"/>
      <c r="L3" s="53"/>
      <c r="M3" s="51" t="s">
        <v>8</v>
      </c>
      <c r="N3" s="53"/>
    </row>
    <row r="4" spans="2:18" ht="30.75" thickBot="1">
      <c r="B4" s="55"/>
      <c r="C4" s="55"/>
      <c r="D4" s="20" t="s">
        <v>9</v>
      </c>
      <c r="E4" s="20" t="s">
        <v>10</v>
      </c>
      <c r="F4" s="20" t="s">
        <v>11</v>
      </c>
      <c r="G4" s="20" t="s">
        <v>9</v>
      </c>
      <c r="H4" s="20" t="s">
        <v>10</v>
      </c>
      <c r="I4" s="20" t="s">
        <v>11</v>
      </c>
      <c r="J4" s="20" t="s">
        <v>9</v>
      </c>
      <c r="K4" s="20" t="s">
        <v>10</v>
      </c>
      <c r="L4" s="20" t="s">
        <v>11</v>
      </c>
      <c r="M4" s="20" t="s">
        <v>9</v>
      </c>
      <c r="N4" s="21" t="s">
        <v>10</v>
      </c>
    </row>
    <row r="5" spans="2:18">
      <c r="B5" s="2">
        <v>1</v>
      </c>
      <c r="C5" s="6" t="s">
        <v>12</v>
      </c>
      <c r="D5" s="13"/>
      <c r="E5" s="14"/>
      <c r="F5" s="15"/>
      <c r="G5" s="13"/>
      <c r="H5" s="14"/>
      <c r="I5" s="15"/>
      <c r="J5" s="13"/>
      <c r="K5" s="14"/>
      <c r="L5" s="15"/>
      <c r="M5" s="15"/>
      <c r="N5" s="15"/>
    </row>
    <row r="6" spans="2:18">
      <c r="B6" s="3" t="s">
        <v>13</v>
      </c>
      <c r="C6" s="8" t="s">
        <v>14</v>
      </c>
      <c r="D6" s="29"/>
      <c r="E6" s="32"/>
      <c r="F6" s="27" t="str">
        <f>IFERROR(E6/D6,"")</f>
        <v/>
      </c>
      <c r="G6" s="29"/>
      <c r="H6" s="32"/>
      <c r="I6" s="27" t="str">
        <f>IFERROR(H6/G6,"")</f>
        <v/>
      </c>
      <c r="J6" s="29"/>
      <c r="K6" s="32"/>
      <c r="L6" s="27" t="str">
        <f>IFERROR(K6/J6,"")</f>
        <v/>
      </c>
      <c r="M6" s="28" t="str">
        <f>IFERROR(J6/D6,"")</f>
        <v/>
      </c>
      <c r="N6" s="28" t="str">
        <f>IFERROR(K6/E6,"")</f>
        <v/>
      </c>
    </row>
    <row r="7" spans="2:18">
      <c r="B7" s="5" t="s">
        <v>15</v>
      </c>
      <c r="C7" s="10" t="s">
        <v>16</v>
      </c>
      <c r="D7" s="29">
        <v>186</v>
      </c>
      <c r="E7" s="32">
        <v>178</v>
      </c>
      <c r="F7" s="27">
        <f t="shared" ref="F7:F15" si="0">IFERROR(E7/D7,"")</f>
        <v>0.956989247311828</v>
      </c>
      <c r="G7" s="29"/>
      <c r="H7" s="32"/>
      <c r="I7" s="27" t="str">
        <f>IFERROR(H7/G7,"")</f>
        <v/>
      </c>
      <c r="J7" s="29">
        <v>113</v>
      </c>
      <c r="K7" s="32">
        <v>124</v>
      </c>
      <c r="L7" s="27">
        <f t="shared" ref="L7:L15" si="1">IFERROR(K7/J7,"")</f>
        <v>1.0973451327433628</v>
      </c>
      <c r="M7" s="28">
        <f t="shared" ref="M7:M15" si="2">IFERROR(J7/D7,"")</f>
        <v>0.60752688172043012</v>
      </c>
      <c r="N7" s="28">
        <f t="shared" ref="N7:N15" si="3">IFERROR(K7/E7,"")</f>
        <v>0.6966292134831461</v>
      </c>
    </row>
    <row r="8" spans="2:18">
      <c r="B8" s="5" t="s">
        <v>17</v>
      </c>
      <c r="C8" s="10" t="s">
        <v>18</v>
      </c>
      <c r="D8" s="29">
        <v>226</v>
      </c>
      <c r="E8" s="32">
        <v>219</v>
      </c>
      <c r="F8" s="27">
        <f t="shared" si="0"/>
        <v>0.96902654867256632</v>
      </c>
      <c r="G8" s="29"/>
      <c r="H8" s="32"/>
      <c r="I8" s="27" t="str">
        <f t="shared" ref="I8:I15" si="4">IFERROR(H8/G8,"")</f>
        <v/>
      </c>
      <c r="J8" s="29">
        <v>208</v>
      </c>
      <c r="K8" s="32">
        <v>177</v>
      </c>
      <c r="L8" s="27">
        <f t="shared" si="1"/>
        <v>0.85096153846153844</v>
      </c>
      <c r="M8" s="28">
        <f t="shared" si="2"/>
        <v>0.92035398230088494</v>
      </c>
      <c r="N8" s="28">
        <f t="shared" si="3"/>
        <v>0.80821917808219179</v>
      </c>
    </row>
    <row r="9" spans="2:18">
      <c r="B9" s="3" t="s">
        <v>19</v>
      </c>
      <c r="C9" s="8" t="s">
        <v>20</v>
      </c>
      <c r="D9" s="29"/>
      <c r="E9" s="32"/>
      <c r="F9" s="27" t="str">
        <f t="shared" si="0"/>
        <v/>
      </c>
      <c r="G9" s="29"/>
      <c r="H9" s="32"/>
      <c r="I9" s="27" t="str">
        <f t="shared" si="4"/>
        <v/>
      </c>
      <c r="J9" s="29"/>
      <c r="K9" s="32"/>
      <c r="L9" s="27" t="str">
        <f t="shared" si="1"/>
        <v/>
      </c>
      <c r="M9" s="28" t="str">
        <f t="shared" si="2"/>
        <v/>
      </c>
      <c r="N9" s="28" t="str">
        <f t="shared" si="3"/>
        <v/>
      </c>
    </row>
    <row r="10" spans="2:18">
      <c r="B10" s="5" t="s">
        <v>21</v>
      </c>
      <c r="C10" s="10" t="s">
        <v>22</v>
      </c>
      <c r="D10" s="29">
        <v>537</v>
      </c>
      <c r="E10" s="32">
        <v>524</v>
      </c>
      <c r="F10" s="27">
        <f t="shared" si="0"/>
        <v>0.97579143389199252</v>
      </c>
      <c r="G10" s="29"/>
      <c r="H10" s="32"/>
      <c r="I10" s="27" t="str">
        <f t="shared" si="4"/>
        <v/>
      </c>
      <c r="J10" s="29">
        <v>444</v>
      </c>
      <c r="K10" s="32">
        <v>411</v>
      </c>
      <c r="L10" s="27">
        <f t="shared" si="1"/>
        <v>0.92567567567567566</v>
      </c>
      <c r="M10" s="28">
        <f t="shared" si="2"/>
        <v>0.82681564245810057</v>
      </c>
      <c r="N10" s="28">
        <f t="shared" si="3"/>
        <v>0.78435114503816794</v>
      </c>
    </row>
    <row r="11" spans="2:18">
      <c r="B11" s="3" t="s">
        <v>23</v>
      </c>
      <c r="C11" s="8" t="s">
        <v>24</v>
      </c>
      <c r="D11" s="29"/>
      <c r="E11" s="32"/>
      <c r="F11" s="27" t="str">
        <f t="shared" si="0"/>
        <v/>
      </c>
      <c r="G11" s="29"/>
      <c r="H11" s="32"/>
      <c r="I11" s="27" t="str">
        <f t="shared" si="4"/>
        <v/>
      </c>
      <c r="J11" s="29"/>
      <c r="K11" s="32"/>
      <c r="L11" s="27" t="str">
        <f t="shared" si="1"/>
        <v/>
      </c>
      <c r="M11" s="28" t="str">
        <f t="shared" si="2"/>
        <v/>
      </c>
      <c r="N11" s="28" t="str">
        <f t="shared" si="3"/>
        <v/>
      </c>
    </row>
    <row r="12" spans="2:18">
      <c r="B12" s="5" t="s">
        <v>25</v>
      </c>
      <c r="C12" s="10" t="s">
        <v>26</v>
      </c>
      <c r="D12" s="29">
        <v>203</v>
      </c>
      <c r="E12" s="32">
        <v>149</v>
      </c>
      <c r="F12" s="27">
        <f t="shared" si="0"/>
        <v>0.73399014778325122</v>
      </c>
      <c r="G12" s="29"/>
      <c r="H12" s="32"/>
      <c r="I12" s="27" t="str">
        <f t="shared" si="4"/>
        <v/>
      </c>
      <c r="J12" s="29">
        <v>203</v>
      </c>
      <c r="K12" s="32">
        <v>137</v>
      </c>
      <c r="L12" s="27">
        <f t="shared" si="1"/>
        <v>0.67487684729064035</v>
      </c>
      <c r="M12" s="28">
        <f t="shared" si="2"/>
        <v>1</v>
      </c>
      <c r="N12" s="28">
        <f t="shared" si="3"/>
        <v>0.91946308724832215</v>
      </c>
    </row>
    <row r="13" spans="2:18">
      <c r="B13" s="3" t="s">
        <v>27</v>
      </c>
      <c r="C13" s="8" t="s">
        <v>28</v>
      </c>
      <c r="D13" s="29"/>
      <c r="E13" s="32"/>
      <c r="F13" s="27" t="str">
        <f t="shared" si="0"/>
        <v/>
      </c>
      <c r="G13" s="29"/>
      <c r="H13" s="32"/>
      <c r="I13" s="27" t="str">
        <f t="shared" si="4"/>
        <v/>
      </c>
      <c r="J13" s="29"/>
      <c r="K13" s="32"/>
      <c r="L13" s="27" t="str">
        <f t="shared" si="1"/>
        <v/>
      </c>
      <c r="M13" s="28" t="str">
        <f t="shared" si="2"/>
        <v/>
      </c>
      <c r="N13" s="28" t="str">
        <f t="shared" si="3"/>
        <v/>
      </c>
    </row>
    <row r="14" spans="2:18">
      <c r="B14" s="4" t="s">
        <v>29</v>
      </c>
      <c r="C14" s="9" t="s">
        <v>30</v>
      </c>
      <c r="D14" s="29">
        <v>2216</v>
      </c>
      <c r="E14" s="32">
        <v>1699</v>
      </c>
      <c r="F14" s="27">
        <f t="shared" si="0"/>
        <v>0.76669675090252709</v>
      </c>
      <c r="G14" s="29"/>
      <c r="H14" s="32"/>
      <c r="I14" s="27" t="str">
        <f t="shared" si="4"/>
        <v/>
      </c>
      <c r="J14" s="29">
        <v>1835</v>
      </c>
      <c r="K14" s="32">
        <v>1161</v>
      </c>
      <c r="L14" s="27">
        <f t="shared" si="1"/>
        <v>0.63269754768392372</v>
      </c>
      <c r="M14" s="28">
        <f t="shared" si="2"/>
        <v>0.82806859205776173</v>
      </c>
      <c r="N14" s="28">
        <f t="shared" si="3"/>
        <v>0.68334314302530896</v>
      </c>
    </row>
    <row r="15" spans="2:18">
      <c r="B15" s="5" t="s">
        <v>31</v>
      </c>
      <c r="C15" s="10" t="s">
        <v>32</v>
      </c>
      <c r="D15" s="29"/>
      <c r="E15" s="32"/>
      <c r="F15" s="27" t="str">
        <f t="shared" si="0"/>
        <v/>
      </c>
      <c r="G15" s="29"/>
      <c r="H15" s="32"/>
      <c r="I15" s="27" t="str">
        <f t="shared" si="4"/>
        <v/>
      </c>
      <c r="J15" s="29"/>
      <c r="K15" s="32"/>
      <c r="L15" s="27" t="str">
        <f t="shared" si="1"/>
        <v/>
      </c>
      <c r="M15" s="28" t="str">
        <f t="shared" si="2"/>
        <v/>
      </c>
      <c r="N15" s="28" t="str">
        <f t="shared" si="3"/>
        <v/>
      </c>
    </row>
    <row r="16" spans="2:18" ht="15.75" thickBot="1">
      <c r="B16" s="19"/>
      <c r="C16" s="7" t="s">
        <v>33</v>
      </c>
      <c r="D16" s="33">
        <f>SUM(D6:D15)</f>
        <v>3368</v>
      </c>
      <c r="E16" s="34">
        <f>SUM(E6:E15)</f>
        <v>2769</v>
      </c>
      <c r="F16" s="30">
        <f>IFERROR(E16/D16,"-")</f>
        <v>0.82214964370546317</v>
      </c>
      <c r="G16" s="33">
        <f>SUM(G6:G15)</f>
        <v>0</v>
      </c>
      <c r="H16" s="34">
        <f>SUM(H6:H15)</f>
        <v>0</v>
      </c>
      <c r="I16" s="30" t="str">
        <f>IFERROR(H16/G16,"-")</f>
        <v>-</v>
      </c>
      <c r="J16" s="33">
        <f>SUM(J6:J15)</f>
        <v>2803</v>
      </c>
      <c r="K16" s="34">
        <f>SUM(K6:K15)</f>
        <v>2010</v>
      </c>
      <c r="L16" s="30">
        <f>IFERROR(K16/J16,"")</f>
        <v>0.71708883339279339</v>
      </c>
      <c r="M16" s="39">
        <f>IFERROR(J16/D16,"-")</f>
        <v>0.83224465558194771</v>
      </c>
      <c r="N16" s="31">
        <f>IFERROR(K16/E16,"-")</f>
        <v>0.72589382448537376</v>
      </c>
      <c r="R16" s="38"/>
    </row>
    <row r="17" spans="2:14">
      <c r="B17" s="2">
        <v>3</v>
      </c>
      <c r="C17" s="11" t="s">
        <v>34</v>
      </c>
      <c r="D17" s="35"/>
      <c r="E17" s="36"/>
      <c r="F17" s="17"/>
      <c r="G17" s="35"/>
      <c r="H17" s="36"/>
      <c r="I17" s="17"/>
      <c r="J17" s="35"/>
      <c r="K17" s="36"/>
      <c r="L17" s="17"/>
      <c r="M17" s="16"/>
      <c r="N17" s="15"/>
    </row>
    <row r="18" spans="2:14">
      <c r="B18" s="3" t="s">
        <v>35</v>
      </c>
      <c r="C18" s="8" t="s">
        <v>36</v>
      </c>
      <c r="D18" s="29"/>
      <c r="E18" s="32"/>
      <c r="F18" s="27" t="str">
        <f t="shared" ref="F18:F35" si="5">IFERROR(E18/D18,"")</f>
        <v/>
      </c>
      <c r="G18" s="29"/>
      <c r="H18" s="32"/>
      <c r="I18" s="27" t="str">
        <f t="shared" ref="I18:I35" si="6">IFERROR(H18/G18,"")</f>
        <v/>
      </c>
      <c r="J18" s="29"/>
      <c r="K18" s="32"/>
      <c r="L18" s="27" t="str">
        <f t="shared" ref="L18:L35" si="7">IFERROR(K18/J18,"")</f>
        <v/>
      </c>
      <c r="M18" s="28" t="str">
        <f t="shared" ref="M18:M35" si="8">IFERROR(J18/D18,"")</f>
        <v/>
      </c>
      <c r="N18" s="28" t="str">
        <f t="shared" ref="N18:N35" si="9">IFERROR(K18/E18,"")</f>
        <v/>
      </c>
    </row>
    <row r="19" spans="2:14">
      <c r="B19" s="4" t="s">
        <v>37</v>
      </c>
      <c r="C19" s="9" t="s">
        <v>38</v>
      </c>
      <c r="D19" s="29"/>
      <c r="E19" s="32"/>
      <c r="F19" s="27" t="str">
        <f t="shared" si="5"/>
        <v/>
      </c>
      <c r="G19" s="29"/>
      <c r="H19" s="32"/>
      <c r="I19" s="27" t="str">
        <f t="shared" si="6"/>
        <v/>
      </c>
      <c r="J19" s="29"/>
      <c r="K19" s="32"/>
      <c r="L19" s="27" t="str">
        <f t="shared" si="7"/>
        <v/>
      </c>
      <c r="M19" s="28" t="str">
        <f t="shared" si="8"/>
        <v/>
      </c>
      <c r="N19" s="28" t="str">
        <f t="shared" si="9"/>
        <v/>
      </c>
    </row>
    <row r="20" spans="2:14">
      <c r="B20" s="5" t="s">
        <v>39</v>
      </c>
      <c r="C20" s="10" t="s">
        <v>32</v>
      </c>
      <c r="D20" s="29">
        <v>1603</v>
      </c>
      <c r="E20" s="32">
        <v>1449</v>
      </c>
      <c r="F20" s="27">
        <f t="shared" si="5"/>
        <v>0.90393013100436681</v>
      </c>
      <c r="G20" s="29"/>
      <c r="H20" s="32"/>
      <c r="I20" s="27" t="str">
        <f t="shared" si="6"/>
        <v/>
      </c>
      <c r="J20" s="29">
        <v>414</v>
      </c>
      <c r="K20" s="32">
        <v>337</v>
      </c>
      <c r="L20" s="27">
        <f t="shared" si="7"/>
        <v>0.81400966183574874</v>
      </c>
      <c r="M20" s="28">
        <f t="shared" si="8"/>
        <v>0.2582657517155334</v>
      </c>
      <c r="N20" s="28">
        <f t="shared" si="9"/>
        <v>0.23257418909592822</v>
      </c>
    </row>
    <row r="21" spans="2:14">
      <c r="B21" s="5" t="s">
        <v>40</v>
      </c>
      <c r="C21" s="10" t="s">
        <v>41</v>
      </c>
      <c r="D21" s="29">
        <v>0</v>
      </c>
      <c r="E21" s="32">
        <v>385</v>
      </c>
      <c r="F21" s="27" t="str">
        <f>IFERROR(E21/D21,"")</f>
        <v/>
      </c>
      <c r="G21" s="29"/>
      <c r="H21" s="32"/>
      <c r="I21" s="27" t="str">
        <f t="shared" si="6"/>
        <v/>
      </c>
      <c r="J21" s="29">
        <v>0</v>
      </c>
      <c r="K21" s="32">
        <v>0</v>
      </c>
      <c r="L21" s="27" t="str">
        <f t="shared" si="7"/>
        <v/>
      </c>
      <c r="M21" s="28" t="str">
        <f t="shared" si="8"/>
        <v/>
      </c>
      <c r="N21" s="28">
        <f t="shared" si="9"/>
        <v>0</v>
      </c>
    </row>
    <row r="22" spans="2:14">
      <c r="B22" s="4" t="s">
        <v>42</v>
      </c>
      <c r="C22" s="9" t="s">
        <v>43</v>
      </c>
      <c r="D22" s="29"/>
      <c r="E22" s="32"/>
      <c r="F22" s="27" t="str">
        <f t="shared" si="5"/>
        <v/>
      </c>
      <c r="G22" s="29"/>
      <c r="H22" s="32"/>
      <c r="I22" s="27" t="str">
        <f t="shared" si="6"/>
        <v/>
      </c>
      <c r="J22" s="29"/>
      <c r="K22" s="32"/>
      <c r="L22" s="27" t="str">
        <f t="shared" si="7"/>
        <v/>
      </c>
      <c r="M22" s="28" t="str">
        <f t="shared" si="8"/>
        <v/>
      </c>
      <c r="N22" s="28" t="str">
        <f t="shared" si="9"/>
        <v/>
      </c>
    </row>
    <row r="23" spans="2:14">
      <c r="B23" s="5" t="s">
        <v>44</v>
      </c>
      <c r="C23" s="10" t="s">
        <v>32</v>
      </c>
      <c r="D23" s="29">
        <v>60</v>
      </c>
      <c r="E23" s="32">
        <v>89</v>
      </c>
      <c r="F23" s="27">
        <f t="shared" si="5"/>
        <v>1.4833333333333334</v>
      </c>
      <c r="G23" s="29"/>
      <c r="H23" s="32"/>
      <c r="I23" s="27" t="str">
        <f t="shared" si="6"/>
        <v/>
      </c>
      <c r="J23" s="29">
        <v>40</v>
      </c>
      <c r="K23" s="32">
        <v>33</v>
      </c>
      <c r="L23" s="27">
        <f t="shared" si="7"/>
        <v>0.82499999999999996</v>
      </c>
      <c r="M23" s="28">
        <f t="shared" si="8"/>
        <v>0.66666666666666663</v>
      </c>
      <c r="N23" s="28">
        <f t="shared" si="9"/>
        <v>0.3707865168539326</v>
      </c>
    </row>
    <row r="24" spans="2:14">
      <c r="B24" s="5" t="s">
        <v>45</v>
      </c>
      <c r="C24" s="10" t="s">
        <v>41</v>
      </c>
      <c r="D24" s="29">
        <v>0</v>
      </c>
      <c r="E24" s="32">
        <v>127</v>
      </c>
      <c r="F24" s="27" t="str">
        <f t="shared" si="5"/>
        <v/>
      </c>
      <c r="G24" s="29"/>
      <c r="H24" s="32"/>
      <c r="I24" s="27" t="str">
        <f t="shared" si="6"/>
        <v/>
      </c>
      <c r="J24" s="29">
        <v>0</v>
      </c>
      <c r="K24" s="32">
        <v>0</v>
      </c>
      <c r="L24" s="27" t="str">
        <f t="shared" si="7"/>
        <v/>
      </c>
      <c r="M24" s="28" t="str">
        <f t="shared" si="8"/>
        <v/>
      </c>
      <c r="N24" s="28">
        <f t="shared" si="9"/>
        <v>0</v>
      </c>
    </row>
    <row r="25" spans="2:14">
      <c r="B25" s="3" t="s">
        <v>46</v>
      </c>
      <c r="C25" s="8" t="s">
        <v>47</v>
      </c>
      <c r="D25" s="29"/>
      <c r="E25" s="32"/>
      <c r="F25" s="27" t="str">
        <f t="shared" si="5"/>
        <v/>
      </c>
      <c r="G25" s="29"/>
      <c r="H25" s="32"/>
      <c r="I25" s="27" t="str">
        <f t="shared" si="6"/>
        <v/>
      </c>
      <c r="J25" s="29"/>
      <c r="K25" s="32"/>
      <c r="L25" s="27" t="str">
        <f t="shared" si="7"/>
        <v/>
      </c>
      <c r="M25" s="28" t="str">
        <f t="shared" si="8"/>
        <v/>
      </c>
      <c r="N25" s="28" t="str">
        <f t="shared" si="9"/>
        <v/>
      </c>
    </row>
    <row r="26" spans="2:14">
      <c r="B26" s="5" t="s">
        <v>48</v>
      </c>
      <c r="C26" s="10" t="s">
        <v>32</v>
      </c>
      <c r="D26" s="29">
        <v>226</v>
      </c>
      <c r="E26" s="32">
        <v>204</v>
      </c>
      <c r="F26" s="27">
        <f t="shared" si="5"/>
        <v>0.90265486725663713</v>
      </c>
      <c r="G26" s="29"/>
      <c r="H26" s="32"/>
      <c r="I26" s="27" t="str">
        <f t="shared" si="6"/>
        <v/>
      </c>
      <c r="J26" s="29">
        <v>17</v>
      </c>
      <c r="K26" s="32">
        <v>16</v>
      </c>
      <c r="L26" s="27">
        <f t="shared" si="7"/>
        <v>0.94117647058823528</v>
      </c>
      <c r="M26" s="28">
        <f t="shared" si="8"/>
        <v>7.5221238938053103E-2</v>
      </c>
      <c r="N26" s="28">
        <f t="shared" si="9"/>
        <v>7.8431372549019607E-2</v>
      </c>
    </row>
    <row r="27" spans="2:14">
      <c r="B27" s="5" t="s">
        <v>49</v>
      </c>
      <c r="C27" s="10" t="s">
        <v>41</v>
      </c>
      <c r="D27" s="29">
        <v>0</v>
      </c>
      <c r="E27" s="32">
        <v>428</v>
      </c>
      <c r="F27" s="27" t="str">
        <f t="shared" si="5"/>
        <v/>
      </c>
      <c r="G27" s="29"/>
      <c r="H27" s="32"/>
      <c r="I27" s="27" t="str">
        <f t="shared" si="6"/>
        <v/>
      </c>
      <c r="J27" s="29">
        <v>0</v>
      </c>
      <c r="K27" s="32">
        <v>0</v>
      </c>
      <c r="L27" s="27" t="str">
        <f t="shared" si="7"/>
        <v/>
      </c>
      <c r="M27" s="28" t="str">
        <f t="shared" si="8"/>
        <v/>
      </c>
      <c r="N27" s="28">
        <f t="shared" si="9"/>
        <v>0</v>
      </c>
    </row>
    <row r="28" spans="2:14">
      <c r="B28" s="3" t="s">
        <v>50</v>
      </c>
      <c r="C28" s="8" t="s">
        <v>51</v>
      </c>
      <c r="D28" s="29"/>
      <c r="E28" s="32"/>
      <c r="F28" s="27" t="str">
        <f t="shared" si="5"/>
        <v/>
      </c>
      <c r="G28" s="29"/>
      <c r="H28" s="32"/>
      <c r="I28" s="27" t="str">
        <f t="shared" si="6"/>
        <v/>
      </c>
      <c r="J28" s="29"/>
      <c r="K28" s="32"/>
      <c r="L28" s="27" t="str">
        <f t="shared" si="7"/>
        <v/>
      </c>
      <c r="M28" s="28" t="str">
        <f t="shared" si="8"/>
        <v/>
      </c>
      <c r="N28" s="28" t="str">
        <f t="shared" si="9"/>
        <v/>
      </c>
    </row>
    <row r="29" spans="2:14">
      <c r="B29" s="5" t="s">
        <v>52</v>
      </c>
      <c r="C29" s="10" t="s">
        <v>32</v>
      </c>
      <c r="D29" s="29">
        <v>905</v>
      </c>
      <c r="E29" s="32">
        <v>881</v>
      </c>
      <c r="F29" s="27">
        <f t="shared" si="5"/>
        <v>0.97348066298342539</v>
      </c>
      <c r="G29" s="29"/>
      <c r="H29" s="32"/>
      <c r="I29" s="27" t="str">
        <f t="shared" si="6"/>
        <v/>
      </c>
      <c r="J29" s="29">
        <v>409</v>
      </c>
      <c r="K29" s="32">
        <v>310</v>
      </c>
      <c r="L29" s="27">
        <f t="shared" si="7"/>
        <v>0.75794621026894871</v>
      </c>
      <c r="M29" s="28">
        <f t="shared" si="8"/>
        <v>0.45193370165745855</v>
      </c>
      <c r="N29" s="28">
        <f t="shared" si="9"/>
        <v>0.35187287173666287</v>
      </c>
    </row>
    <row r="30" spans="2:14">
      <c r="B30" s="5" t="s">
        <v>53</v>
      </c>
      <c r="C30" s="10" t="s">
        <v>41</v>
      </c>
      <c r="D30" s="29">
        <v>0</v>
      </c>
      <c r="E30" s="32">
        <v>246</v>
      </c>
      <c r="F30" s="27" t="str">
        <f t="shared" si="5"/>
        <v/>
      </c>
      <c r="G30" s="29"/>
      <c r="H30" s="32"/>
      <c r="I30" s="27" t="str">
        <f t="shared" si="6"/>
        <v/>
      </c>
      <c r="J30" s="29">
        <v>0</v>
      </c>
      <c r="K30" s="32">
        <v>0</v>
      </c>
      <c r="L30" s="27" t="str">
        <f t="shared" si="7"/>
        <v/>
      </c>
      <c r="M30" s="28" t="str">
        <f t="shared" si="8"/>
        <v/>
      </c>
      <c r="N30" s="28">
        <f t="shared" si="9"/>
        <v>0</v>
      </c>
    </row>
    <row r="31" spans="2:14">
      <c r="B31" s="3" t="s">
        <v>54</v>
      </c>
      <c r="C31" s="8" t="s">
        <v>55</v>
      </c>
      <c r="D31" s="29"/>
      <c r="E31" s="32"/>
      <c r="F31" s="27" t="str">
        <f t="shared" si="5"/>
        <v/>
      </c>
      <c r="G31" s="29"/>
      <c r="H31" s="32"/>
      <c r="I31" s="27" t="str">
        <f t="shared" si="6"/>
        <v/>
      </c>
      <c r="J31" s="29"/>
      <c r="K31" s="32"/>
      <c r="L31" s="27" t="str">
        <f t="shared" si="7"/>
        <v/>
      </c>
      <c r="M31" s="28" t="str">
        <f t="shared" si="8"/>
        <v/>
      </c>
      <c r="N31" s="28" t="str">
        <f t="shared" si="9"/>
        <v/>
      </c>
    </row>
    <row r="32" spans="2:14">
      <c r="B32" s="5" t="s">
        <v>56</v>
      </c>
      <c r="C32" s="10" t="s">
        <v>41</v>
      </c>
      <c r="D32" s="29">
        <v>0</v>
      </c>
      <c r="E32" s="32">
        <v>70</v>
      </c>
      <c r="F32" s="27" t="str">
        <f t="shared" si="5"/>
        <v/>
      </c>
      <c r="G32" s="29"/>
      <c r="H32" s="32"/>
      <c r="I32" s="27" t="str">
        <f t="shared" si="6"/>
        <v/>
      </c>
      <c r="J32" s="29">
        <v>0</v>
      </c>
      <c r="K32" s="32">
        <v>0</v>
      </c>
      <c r="L32" s="27" t="str">
        <f t="shared" si="7"/>
        <v/>
      </c>
      <c r="M32" s="28" t="str">
        <f t="shared" si="8"/>
        <v/>
      </c>
      <c r="N32" s="28">
        <f t="shared" si="9"/>
        <v>0</v>
      </c>
    </row>
    <row r="33" spans="2:14">
      <c r="B33" s="3" t="s">
        <v>57</v>
      </c>
      <c r="C33" s="8" t="s">
        <v>58</v>
      </c>
      <c r="D33" s="29"/>
      <c r="E33" s="32"/>
      <c r="F33" s="27" t="str">
        <f t="shared" si="5"/>
        <v/>
      </c>
      <c r="G33" s="29"/>
      <c r="H33" s="32"/>
      <c r="I33" s="27" t="str">
        <f t="shared" si="6"/>
        <v/>
      </c>
      <c r="J33" s="29"/>
      <c r="K33" s="32"/>
      <c r="L33" s="27" t="str">
        <f t="shared" si="7"/>
        <v/>
      </c>
      <c r="M33" s="28" t="str">
        <f t="shared" si="8"/>
        <v/>
      </c>
      <c r="N33" s="28" t="str">
        <f t="shared" si="9"/>
        <v/>
      </c>
    </row>
    <row r="34" spans="2:14">
      <c r="B34" s="5" t="s">
        <v>59</v>
      </c>
      <c r="C34" s="10" t="s">
        <v>32</v>
      </c>
      <c r="D34" s="29">
        <v>20</v>
      </c>
      <c r="E34" s="32">
        <v>23</v>
      </c>
      <c r="F34" s="27">
        <f t="shared" si="5"/>
        <v>1.1499999999999999</v>
      </c>
      <c r="G34" s="29"/>
      <c r="H34" s="32"/>
      <c r="I34" s="27" t="str">
        <f t="shared" si="6"/>
        <v/>
      </c>
      <c r="J34" s="29">
        <v>6</v>
      </c>
      <c r="K34" s="32">
        <v>5</v>
      </c>
      <c r="L34" s="27">
        <f t="shared" si="7"/>
        <v>0.83333333333333337</v>
      </c>
      <c r="M34" s="28">
        <f>IFERROR(J34/D34,"")</f>
        <v>0.3</v>
      </c>
      <c r="N34" s="28">
        <f t="shared" si="9"/>
        <v>0.21739130434782608</v>
      </c>
    </row>
    <row r="35" spans="2:14">
      <c r="B35" s="5" t="s">
        <v>60</v>
      </c>
      <c r="C35" s="10" t="s">
        <v>41</v>
      </c>
      <c r="D35" s="29">
        <v>0</v>
      </c>
      <c r="E35" s="32">
        <v>291</v>
      </c>
      <c r="F35" s="27" t="str">
        <f t="shared" si="5"/>
        <v/>
      </c>
      <c r="G35" s="29"/>
      <c r="H35" s="32"/>
      <c r="I35" s="27" t="str">
        <f t="shared" si="6"/>
        <v/>
      </c>
      <c r="J35" s="29">
        <v>0</v>
      </c>
      <c r="K35" s="32">
        <v>0</v>
      </c>
      <c r="L35" s="27" t="str">
        <f t="shared" si="7"/>
        <v/>
      </c>
      <c r="M35" s="28" t="str">
        <f t="shared" si="8"/>
        <v/>
      </c>
      <c r="N35" s="28">
        <f t="shared" si="9"/>
        <v>0</v>
      </c>
    </row>
    <row r="36" spans="2:14" ht="15.75" thickBot="1">
      <c r="B36" s="19"/>
      <c r="C36" s="7" t="s">
        <v>33</v>
      </c>
      <c r="D36" s="40">
        <f>SUM(D18:D35)</f>
        <v>2814</v>
      </c>
      <c r="E36" s="34">
        <f>SUM(E18:E35)</f>
        <v>4193</v>
      </c>
      <c r="F36" s="30">
        <f>IFERROR(E36/D36,"-")</f>
        <v>1.4900497512437811</v>
      </c>
      <c r="G36" s="40">
        <f>SUM(G18:G35)</f>
        <v>0</v>
      </c>
      <c r="H36" s="34">
        <f>SUM(H18:H35)</f>
        <v>0</v>
      </c>
      <c r="I36" s="30" t="str">
        <f>IFERROR(H36/G36,"-")</f>
        <v>-</v>
      </c>
      <c r="J36" s="40">
        <f>SUM(J18:J35)</f>
        <v>886</v>
      </c>
      <c r="K36" s="34">
        <f>SUM(K18:K35)</f>
        <v>701</v>
      </c>
      <c r="L36" s="18">
        <f t="shared" ref="L36:L52" si="10">IFERROR(K36/J36,"")</f>
        <v>0.79119638826185101</v>
      </c>
      <c r="M36" s="41">
        <f>IFERROR(J36/D36,"-")</f>
        <v>0.31485429992892677</v>
      </c>
      <c r="N36" s="41">
        <f>IFERROR(K36/E36,"-")</f>
        <v>0.16718340090627237</v>
      </c>
    </row>
    <row r="37" spans="2:14">
      <c r="B37" s="2">
        <v>4</v>
      </c>
      <c r="C37" s="1" t="s">
        <v>61</v>
      </c>
      <c r="D37" s="35"/>
      <c r="E37" s="36"/>
      <c r="F37" s="17"/>
      <c r="G37" s="35"/>
      <c r="H37" s="36"/>
      <c r="I37" s="17"/>
      <c r="J37" s="35"/>
      <c r="K37" s="36"/>
      <c r="L37" s="17"/>
      <c r="M37" s="16"/>
      <c r="N37" s="15"/>
    </row>
    <row r="38" spans="2:14">
      <c r="B38" s="3" t="s">
        <v>62</v>
      </c>
      <c r="C38" s="8" t="s">
        <v>63</v>
      </c>
      <c r="D38" s="29"/>
      <c r="E38" s="32"/>
      <c r="F38" s="27" t="str">
        <f t="shared" ref="F38:F46" si="11">IFERROR(E38/D38,"")</f>
        <v/>
      </c>
      <c r="G38" s="29"/>
      <c r="H38" s="32"/>
      <c r="I38" s="27" t="str">
        <f t="shared" ref="I38:I52" si="12">IFERROR(H38/G38,"")</f>
        <v/>
      </c>
      <c r="J38" s="29"/>
      <c r="K38" s="32"/>
      <c r="L38" s="27" t="str">
        <f t="shared" si="10"/>
        <v/>
      </c>
      <c r="M38" s="28" t="str">
        <f t="shared" ref="M38:M45" si="13">IFERROR(J38/D38,"")</f>
        <v/>
      </c>
      <c r="N38" s="28" t="str">
        <f t="shared" ref="N38:N46" si="14">IFERROR(K38/E38,"")</f>
        <v/>
      </c>
    </row>
    <row r="39" spans="2:14">
      <c r="B39" s="4" t="s">
        <v>64</v>
      </c>
      <c r="C39" s="9" t="s">
        <v>65</v>
      </c>
      <c r="D39" s="29"/>
      <c r="E39" s="32"/>
      <c r="F39" s="27" t="str">
        <f t="shared" si="11"/>
        <v/>
      </c>
      <c r="G39" s="29"/>
      <c r="H39" s="32"/>
      <c r="I39" s="27" t="str">
        <f t="shared" si="12"/>
        <v/>
      </c>
      <c r="J39" s="29"/>
      <c r="K39" s="32"/>
      <c r="L39" s="27" t="str">
        <f t="shared" si="10"/>
        <v/>
      </c>
      <c r="M39" s="28" t="str">
        <f t="shared" si="13"/>
        <v/>
      </c>
      <c r="N39" s="28" t="str">
        <f t="shared" si="14"/>
        <v/>
      </c>
    </row>
    <row r="40" spans="2:14">
      <c r="B40" s="5" t="s">
        <v>66</v>
      </c>
      <c r="C40" s="10" t="s">
        <v>67</v>
      </c>
      <c r="D40" s="29">
        <v>2559</v>
      </c>
      <c r="E40" s="32">
        <v>2264</v>
      </c>
      <c r="F40" s="27">
        <f t="shared" si="11"/>
        <v>0.88472059398202418</v>
      </c>
      <c r="G40" s="29"/>
      <c r="H40" s="32"/>
      <c r="I40" s="27" t="str">
        <f t="shared" si="12"/>
        <v/>
      </c>
      <c r="J40" s="29">
        <v>477</v>
      </c>
      <c r="K40" s="32">
        <v>440</v>
      </c>
      <c r="L40" s="27">
        <f t="shared" si="10"/>
        <v>0.92243186582809222</v>
      </c>
      <c r="M40" s="28">
        <f t="shared" si="13"/>
        <v>0.18640093786635403</v>
      </c>
      <c r="N40" s="28">
        <f t="shared" si="14"/>
        <v>0.19434628975265017</v>
      </c>
    </row>
    <row r="41" spans="2:14">
      <c r="B41" s="5" t="s">
        <v>68</v>
      </c>
      <c r="C41" s="10" t="s">
        <v>69</v>
      </c>
      <c r="D41" s="29">
        <v>3888</v>
      </c>
      <c r="E41" s="32">
        <v>4658</v>
      </c>
      <c r="F41" s="27">
        <f t="shared" si="11"/>
        <v>1.198045267489712</v>
      </c>
      <c r="G41" s="29"/>
      <c r="H41" s="32"/>
      <c r="I41" s="27" t="str">
        <f t="shared" si="12"/>
        <v/>
      </c>
      <c r="J41" s="29">
        <v>409</v>
      </c>
      <c r="K41" s="32">
        <v>331</v>
      </c>
      <c r="L41" s="27">
        <f t="shared" si="10"/>
        <v>0.80929095354523228</v>
      </c>
      <c r="M41" s="28">
        <f t="shared" si="13"/>
        <v>0.10519547325102881</v>
      </c>
      <c r="N41" s="28">
        <f t="shared" si="14"/>
        <v>7.106054100472306E-2</v>
      </c>
    </row>
    <row r="42" spans="2:14">
      <c r="B42" s="5" t="s">
        <v>70</v>
      </c>
      <c r="C42" s="10" t="s">
        <v>71</v>
      </c>
      <c r="D42" s="29">
        <v>487</v>
      </c>
      <c r="E42" s="32">
        <v>323</v>
      </c>
      <c r="F42" s="27">
        <f t="shared" si="11"/>
        <v>0.66324435318275154</v>
      </c>
      <c r="G42" s="29"/>
      <c r="H42" s="32"/>
      <c r="I42" s="27" t="str">
        <f t="shared" si="12"/>
        <v/>
      </c>
      <c r="J42" s="29">
        <v>49</v>
      </c>
      <c r="K42" s="32">
        <v>67</v>
      </c>
      <c r="L42" s="27">
        <f t="shared" si="10"/>
        <v>1.3673469387755102</v>
      </c>
      <c r="M42" s="28">
        <f t="shared" si="13"/>
        <v>0.10061601642710473</v>
      </c>
      <c r="N42" s="28">
        <f t="shared" si="14"/>
        <v>0.20743034055727555</v>
      </c>
    </row>
    <row r="43" spans="2:14">
      <c r="B43" s="5" t="s">
        <v>72</v>
      </c>
      <c r="C43" s="10" t="s">
        <v>73</v>
      </c>
      <c r="D43" s="29">
        <v>97</v>
      </c>
      <c r="E43" s="32">
        <v>82</v>
      </c>
      <c r="F43" s="27">
        <f t="shared" si="11"/>
        <v>0.84536082474226804</v>
      </c>
      <c r="G43" s="29"/>
      <c r="H43" s="32"/>
      <c r="I43" s="27" t="str">
        <f t="shared" si="12"/>
        <v/>
      </c>
      <c r="J43" s="29">
        <v>15</v>
      </c>
      <c r="K43" s="32">
        <v>12</v>
      </c>
      <c r="L43" s="27">
        <f t="shared" si="10"/>
        <v>0.8</v>
      </c>
      <c r="M43" s="28">
        <f>IFERROR(J43/D43,"")</f>
        <v>0.15463917525773196</v>
      </c>
      <c r="N43" s="28">
        <f t="shared" si="14"/>
        <v>0.14634146341463414</v>
      </c>
    </row>
    <row r="44" spans="2:14">
      <c r="B44" s="3" t="s">
        <v>74</v>
      </c>
      <c r="C44" s="8" t="s">
        <v>75</v>
      </c>
      <c r="D44" s="29"/>
      <c r="E44" s="32"/>
      <c r="F44" s="27" t="str">
        <f t="shared" si="11"/>
        <v/>
      </c>
      <c r="G44" s="29"/>
      <c r="H44" s="32"/>
      <c r="I44" s="27" t="str">
        <f t="shared" si="12"/>
        <v/>
      </c>
      <c r="J44" s="29"/>
      <c r="K44" s="32"/>
      <c r="L44" s="27" t="str">
        <f t="shared" si="10"/>
        <v/>
      </c>
      <c r="M44" s="28" t="str">
        <f t="shared" si="13"/>
        <v/>
      </c>
      <c r="N44" s="28" t="str">
        <f t="shared" si="14"/>
        <v/>
      </c>
    </row>
    <row r="45" spans="2:14">
      <c r="B45" s="4" t="s">
        <v>76</v>
      </c>
      <c r="C45" s="9" t="s">
        <v>77</v>
      </c>
      <c r="D45" s="29"/>
      <c r="E45" s="32"/>
      <c r="F45" s="27" t="str">
        <f t="shared" si="11"/>
        <v/>
      </c>
      <c r="G45" s="29"/>
      <c r="H45" s="32"/>
      <c r="I45" s="27" t="str">
        <f t="shared" si="12"/>
        <v/>
      </c>
      <c r="J45" s="29"/>
      <c r="K45" s="32"/>
      <c r="L45" s="27" t="str">
        <f t="shared" si="10"/>
        <v/>
      </c>
      <c r="M45" s="28" t="str">
        <f t="shared" si="13"/>
        <v/>
      </c>
      <c r="N45" s="28" t="str">
        <f t="shared" si="14"/>
        <v/>
      </c>
    </row>
    <row r="46" spans="2:14">
      <c r="B46" s="5" t="s">
        <v>78</v>
      </c>
      <c r="C46" s="10" t="s">
        <v>79</v>
      </c>
      <c r="D46" s="29">
        <v>0</v>
      </c>
      <c r="E46" s="32">
        <v>2160</v>
      </c>
      <c r="F46" s="27" t="str">
        <f t="shared" si="11"/>
        <v/>
      </c>
      <c r="G46" s="29"/>
      <c r="H46" s="32"/>
      <c r="I46" s="27" t="str">
        <f t="shared" si="12"/>
        <v/>
      </c>
      <c r="J46" s="29">
        <v>0</v>
      </c>
      <c r="K46" s="32">
        <v>0</v>
      </c>
      <c r="L46" s="27" t="str">
        <f t="shared" si="10"/>
        <v/>
      </c>
      <c r="M46" s="28" t="str">
        <f>IFERROR(J46/D46,"")</f>
        <v/>
      </c>
      <c r="N46" s="28">
        <f t="shared" si="14"/>
        <v>0</v>
      </c>
    </row>
    <row r="47" spans="2:14" ht="15.75" thickBot="1">
      <c r="B47" s="19"/>
      <c r="C47" s="7" t="s">
        <v>33</v>
      </c>
      <c r="D47" s="40">
        <f>SUM(D38:D46)</f>
        <v>7031</v>
      </c>
      <c r="E47" s="34">
        <f>SUM(E38:E46)</f>
        <v>9487</v>
      </c>
      <c r="F47" s="30">
        <f>IFERROR(E47/D47,"-")</f>
        <v>1.3493101976959181</v>
      </c>
      <c r="G47" s="40">
        <f>SUM(G38:G46)</f>
        <v>0</v>
      </c>
      <c r="H47" s="34">
        <f>SUM(H38:H46)</f>
        <v>0</v>
      </c>
      <c r="I47" s="30" t="str">
        <f>IFERROR(H47/G47,"-")</f>
        <v>-</v>
      </c>
      <c r="J47" s="40">
        <f>SUM(J38:J46)</f>
        <v>950</v>
      </c>
      <c r="K47" s="34">
        <f>SUM(K38:K46)</f>
        <v>850</v>
      </c>
      <c r="L47" s="30">
        <f>IFERROR(K47/J47,"")</f>
        <v>0.89473684210526316</v>
      </c>
      <c r="M47" s="41">
        <f>IFERROR(J47/D47,"-")</f>
        <v>0.1351159152325416</v>
      </c>
      <c r="N47" s="41">
        <f>IFERROR(K47/E47,"-")</f>
        <v>8.9596289659534104E-2</v>
      </c>
    </row>
    <row r="48" spans="2:14">
      <c r="B48" s="2">
        <v>5</v>
      </c>
      <c r="C48" s="12" t="s">
        <v>80</v>
      </c>
      <c r="D48" s="35"/>
      <c r="E48" s="36"/>
      <c r="F48" s="17"/>
      <c r="G48" s="35"/>
      <c r="H48" s="36"/>
      <c r="I48" s="17"/>
      <c r="J48" s="35"/>
      <c r="K48" s="36"/>
      <c r="L48" s="17"/>
      <c r="M48" s="16"/>
      <c r="N48" s="15"/>
    </row>
    <row r="49" spans="1:14">
      <c r="B49" s="3" t="s">
        <v>81</v>
      </c>
      <c r="C49" s="8" t="s">
        <v>82</v>
      </c>
      <c r="D49" s="29"/>
      <c r="E49" s="32"/>
      <c r="F49" s="27" t="str">
        <f t="shared" ref="F49:F52" si="15">IFERROR(E49/D49,"")</f>
        <v/>
      </c>
      <c r="G49" s="29"/>
      <c r="H49" s="32"/>
      <c r="I49" s="27" t="str">
        <f t="shared" si="12"/>
        <v/>
      </c>
      <c r="J49" s="29"/>
      <c r="K49" s="32"/>
      <c r="L49" s="27" t="str">
        <f>IFERROR(K49/J49,"")</f>
        <v/>
      </c>
      <c r="M49" s="28" t="str">
        <f t="shared" ref="M49:M52" si="16">IFERROR(J49/D49,"")</f>
        <v/>
      </c>
      <c r="N49" s="28" t="str">
        <f t="shared" ref="N49:N52" si="17">IFERROR(K49/E49,"")</f>
        <v/>
      </c>
    </row>
    <row r="50" spans="1:14">
      <c r="B50" s="5" t="s">
        <v>83</v>
      </c>
      <c r="C50" s="10" t="s">
        <v>84</v>
      </c>
      <c r="D50" s="29">
        <v>0</v>
      </c>
      <c r="E50" s="32">
        <v>2409</v>
      </c>
      <c r="F50" s="27" t="str">
        <f t="shared" si="15"/>
        <v/>
      </c>
      <c r="G50" s="29"/>
      <c r="H50" s="32"/>
      <c r="I50" s="27" t="str">
        <f t="shared" si="12"/>
        <v/>
      </c>
      <c r="J50" s="29"/>
      <c r="K50" s="32"/>
      <c r="L50" s="27" t="str">
        <f>IFERROR(K50/J50,"")</f>
        <v/>
      </c>
      <c r="M50" s="28" t="str">
        <f t="shared" si="16"/>
        <v/>
      </c>
      <c r="N50" s="28">
        <f t="shared" si="17"/>
        <v>0</v>
      </c>
    </row>
    <row r="51" spans="1:14">
      <c r="B51" s="5" t="s">
        <v>85</v>
      </c>
      <c r="C51" s="10" t="s">
        <v>41</v>
      </c>
      <c r="D51" s="29">
        <v>0</v>
      </c>
      <c r="E51" s="32">
        <v>92</v>
      </c>
      <c r="F51" s="27" t="str">
        <f t="shared" si="15"/>
        <v/>
      </c>
      <c r="G51" s="29"/>
      <c r="H51" s="32"/>
      <c r="I51" s="27" t="str">
        <f>IFERROR(H51/G51,"")</f>
        <v/>
      </c>
      <c r="J51" s="29"/>
      <c r="K51" s="32"/>
      <c r="L51" s="27" t="str">
        <f t="shared" si="10"/>
        <v/>
      </c>
      <c r="M51" s="28" t="str">
        <f t="shared" si="16"/>
        <v/>
      </c>
      <c r="N51" s="28">
        <f t="shared" si="17"/>
        <v>0</v>
      </c>
    </row>
    <row r="52" spans="1:14">
      <c r="B52" s="3" t="s">
        <v>86</v>
      </c>
      <c r="C52" s="8" t="s">
        <v>87</v>
      </c>
      <c r="D52" s="29"/>
      <c r="E52" s="32"/>
      <c r="F52" s="27" t="str">
        <f t="shared" si="15"/>
        <v/>
      </c>
      <c r="G52" s="29"/>
      <c r="H52" s="32"/>
      <c r="I52" s="27" t="str">
        <f t="shared" si="12"/>
        <v/>
      </c>
      <c r="J52" s="29"/>
      <c r="K52" s="32"/>
      <c r="L52" s="27" t="str">
        <f t="shared" si="10"/>
        <v/>
      </c>
      <c r="M52" s="28" t="str">
        <f t="shared" si="16"/>
        <v/>
      </c>
      <c r="N52" s="28" t="str">
        <f t="shared" si="17"/>
        <v/>
      </c>
    </row>
    <row r="53" spans="1:14">
      <c r="B53" s="5" t="s">
        <v>88</v>
      </c>
      <c r="C53" s="10" t="s">
        <v>84</v>
      </c>
      <c r="D53" s="29">
        <v>0</v>
      </c>
      <c r="E53" s="32">
        <v>55056</v>
      </c>
      <c r="F53" s="27"/>
      <c r="G53" s="29"/>
      <c r="H53" s="32"/>
      <c r="I53" s="27" t="str">
        <f>IFERROR(H53/G53,"")</f>
        <v/>
      </c>
      <c r="J53" s="29">
        <v>0</v>
      </c>
      <c r="K53" s="32">
        <v>1038</v>
      </c>
      <c r="L53" s="27" t="str">
        <f>IFERROR(K53/J53,"")</f>
        <v/>
      </c>
      <c r="M53" s="28"/>
      <c r="N53" s="28">
        <f>IFERROR(K53/E53,"")</f>
        <v>1.8853530950305144E-2</v>
      </c>
    </row>
    <row r="54" spans="1:14">
      <c r="B54" s="5" t="s">
        <v>89</v>
      </c>
      <c r="C54" s="10" t="s">
        <v>41</v>
      </c>
      <c r="D54" s="29">
        <v>0</v>
      </c>
      <c r="E54" s="32">
        <v>2705</v>
      </c>
      <c r="F54" s="27"/>
      <c r="G54" s="29"/>
      <c r="H54" s="32"/>
      <c r="I54" s="27" t="str">
        <f>IFERROR(H54/G54,"")</f>
        <v/>
      </c>
      <c r="J54" s="29">
        <v>0</v>
      </c>
      <c r="K54" s="32">
        <v>1042</v>
      </c>
      <c r="L54" s="27" t="str">
        <f>IFERROR(K54/J54,"")</f>
        <v/>
      </c>
      <c r="M54" s="28"/>
      <c r="N54" s="28">
        <f>IFERROR(K54/E54,"")</f>
        <v>0.38521256931608133</v>
      </c>
    </row>
    <row r="55" spans="1:14" ht="15.75" thickBot="1">
      <c r="B55" s="19"/>
      <c r="C55" s="7" t="s">
        <v>33</v>
      </c>
      <c r="D55" s="42">
        <f>SUM(D49:D54)</f>
        <v>0</v>
      </c>
      <c r="E55" s="43">
        <f>SUM(E49:E54)</f>
        <v>60262</v>
      </c>
      <c r="F55" s="44" t="str">
        <f>IFERROR(E55/D55,"-")</f>
        <v>-</v>
      </c>
      <c r="G55" s="42">
        <f>SUM(G49:G54)</f>
        <v>0</v>
      </c>
      <c r="H55" s="43">
        <f>SUM(H49:H54)</f>
        <v>0</v>
      </c>
      <c r="I55" s="44" t="str">
        <f>IFERROR(H55/G55,"-")</f>
        <v>-</v>
      </c>
      <c r="J55" s="42">
        <f>SUM(J49:J54)</f>
        <v>0</v>
      </c>
      <c r="K55" s="43">
        <f>SUM(K49:K54)</f>
        <v>2080</v>
      </c>
      <c r="L55" s="44" t="str">
        <f>IFERROR(K55/J55,"-")</f>
        <v>-</v>
      </c>
      <c r="M55" s="31" t="str">
        <f>IFERROR(J55/D55,"-")</f>
        <v>-</v>
      </c>
      <c r="N55" s="31">
        <f>IFERROR(K55/E55,"-")</f>
        <v>3.4515947031296672E-2</v>
      </c>
    </row>
    <row r="56" spans="1:14" ht="15.75" thickBot="1">
      <c r="D56" s="37"/>
      <c r="E56" s="37"/>
      <c r="G56" s="37"/>
      <c r="H56" s="37"/>
      <c r="J56" s="37"/>
      <c r="K56" s="37"/>
    </row>
    <row r="57" spans="1:14" ht="15.75" thickBot="1">
      <c r="C57" s="22" t="s">
        <v>90</v>
      </c>
      <c r="D57" s="45">
        <f>IFERROR(SUM(D16+D36+D47+D55),"")</f>
        <v>13213</v>
      </c>
      <c r="E57" s="46">
        <f>IFERROR(SUM(E16+E36+E47+E55),"")</f>
        <v>76711</v>
      </c>
      <c r="F57" s="47">
        <f>IFERROR(E57/D57,"")</f>
        <v>5.8057216377809731</v>
      </c>
      <c r="G57" s="45">
        <f>IFERROR(SUM(G16+G36+G47+G55),"")</f>
        <v>0</v>
      </c>
      <c r="H57" s="46">
        <f>IFERROR(SUM(H16+H36+H47+H55),"")</f>
        <v>0</v>
      </c>
      <c r="I57" s="47" t="str">
        <f>IFERROR(H57/G57,"")</f>
        <v/>
      </c>
      <c r="J57" s="45">
        <f>IFERROR(SUM(J16+J36+J47+J55),"")</f>
        <v>4639</v>
      </c>
      <c r="K57" s="46">
        <f>IFERROR(SUM(K16+K36+K47+K55),"")</f>
        <v>5641</v>
      </c>
      <c r="L57" s="47">
        <f>IFERROR(K57/J57,"")</f>
        <v>1.2159948264712221</v>
      </c>
      <c r="M57" s="47">
        <f>IFERROR(D57/J57,"")</f>
        <v>2.8482431558525545</v>
      </c>
      <c r="N57" s="47" t="str">
        <f>IFERROR(#REF!/K57,"")</f>
        <v/>
      </c>
    </row>
    <row r="58" spans="1:14">
      <c r="A58" s="23"/>
    </row>
    <row r="59" spans="1:14">
      <c r="B59" t="s">
        <v>91</v>
      </c>
    </row>
  </sheetData>
  <mergeCells count="7">
    <mergeCell ref="B1:N1"/>
    <mergeCell ref="J3:L3"/>
    <mergeCell ref="M3:N3"/>
    <mergeCell ref="B3:B4"/>
    <mergeCell ref="C3:C4"/>
    <mergeCell ref="G3:I3"/>
    <mergeCell ref="D3:F3"/>
  </mergeCells>
  <pageMargins left="0.511811024" right="0.511811024" top="0.78740157499999996" bottom="0.78740157499999996" header="0.31496062000000002" footer="0.31496062000000002"/>
  <pageSetup paperSize="9" scale="71" orientation="portrait" r:id="rId1"/>
  <ignoredErrors>
    <ignoredError sqref="I16 F16 F47 I47 F55 I55" formula="1"/>
  </ignoredErrors>
  <drawing r:id="rId2"/>
  <legacyDrawing r:id="rId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D75AF3130DB6B54CB210E171AB5EF102" ma:contentTypeVersion="10" ma:contentTypeDescription="Crie um novo documento." ma:contentTypeScope="" ma:versionID="80c7caf4930f1f9166da722450ceddca">
  <xsd:schema xmlns:xsd="http://www.w3.org/2001/XMLSchema" xmlns:xs="http://www.w3.org/2001/XMLSchema" xmlns:p="http://schemas.microsoft.com/office/2006/metadata/properties" xmlns:ns2="c35e4f75-eaa2-4dd1-ab95-a084439e3b5f" xmlns:ns3="d4d6c8fc-015c-4e10-8a88-5af50934058e" targetNamespace="http://schemas.microsoft.com/office/2006/metadata/properties" ma:root="true" ma:fieldsID="419da0498a1765714798dab174acbe19" ns2:_="" ns3:_="">
    <xsd:import namespace="c35e4f75-eaa2-4dd1-ab95-a084439e3b5f"/>
    <xsd:import namespace="d4d6c8fc-015c-4e10-8a88-5af50934058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35e4f75-eaa2-4dd1-ab95-a084439e3b5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d6c8fc-015c-4e10-8a88-5af50934058e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042AB4AD-49E1-491D-BD8D-A0A7E25F2C0F}"/>
</file>

<file path=customXml/itemProps2.xml><?xml version="1.0" encoding="utf-8"?>
<ds:datastoreItem xmlns:ds="http://schemas.openxmlformats.org/officeDocument/2006/customXml" ds:itemID="{C7EF252F-E252-4AD5-9D9D-F766F341556E}"/>
</file>

<file path=customXml/itemProps3.xml><?xml version="1.0" encoding="utf-8"?>
<ds:datastoreItem xmlns:ds="http://schemas.openxmlformats.org/officeDocument/2006/customXml" ds:itemID="{A1235EA1-A2CD-40FC-98A7-18F0AD7421C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Bernardo Blazuti Barreto Goncalves</dc:creator>
  <cp:keywords/>
  <dc:description/>
  <cp:lastModifiedBy>Natália dos Santos Silva</cp:lastModifiedBy>
  <cp:revision/>
  <dcterms:created xsi:type="dcterms:W3CDTF">2018-07-06T14:18:48Z</dcterms:created>
  <dcterms:modified xsi:type="dcterms:W3CDTF">2022-07-22T18:45:12Z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0x010100D75AF3130DB6B54CB210E171AB5EF102</vt:lpwstr>
  </property>
</Properties>
</file>