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518"/>
  <workbookPr/>
  <mc:AlternateContent xmlns:mc="http://schemas.openxmlformats.org/markup-compatibility/2006">
    <mc:Choice Requires="x15">
      <x15ac:absPath xmlns:x15ac="http://schemas.microsoft.com/office/spreadsheetml/2010/11/ac" url="S:\GGPC\05. GESTÃO DA INFORMAÇÃO\INFORMAÇÕES GERENCIAIS\Relatórios\Calculo PCG\2021\Cálculo\"/>
    </mc:Choice>
  </mc:AlternateContent>
  <xr:revisionPtr revIDLastSave="0" documentId="13_ncr:1_{3B344D42-9CE4-41C0-A7E9-8F4E9FDC96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agas - Realizaçã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2" i="1" l="1"/>
  <c r="E72" i="1"/>
  <c r="F72" i="1"/>
  <c r="N59" i="1"/>
  <c r="M59" i="1"/>
  <c r="K59" i="1"/>
  <c r="J59" i="1"/>
  <c r="H59" i="1"/>
  <c r="G59" i="1"/>
  <c r="E59" i="1"/>
  <c r="E74" i="1" s="1"/>
  <c r="D59" i="1"/>
  <c r="F62" i="1"/>
  <c r="F58" i="1"/>
  <c r="L58" i="1"/>
  <c r="M58" i="1"/>
  <c r="N58" i="1"/>
  <c r="I58" i="1"/>
  <c r="M55" i="1"/>
  <c r="N55" i="1"/>
  <c r="L55" i="1"/>
  <c r="M43" i="1"/>
  <c r="N43" i="1"/>
  <c r="M44" i="1"/>
  <c r="N44" i="1"/>
  <c r="L43" i="1"/>
  <c r="L44" i="1"/>
  <c r="I43" i="1"/>
  <c r="I44" i="1"/>
  <c r="F43" i="1"/>
  <c r="F44" i="1"/>
  <c r="K45" i="1"/>
  <c r="J45" i="1"/>
  <c r="H45" i="1"/>
  <c r="G45" i="1"/>
  <c r="E45" i="1"/>
  <c r="D45" i="1"/>
  <c r="E18" i="1"/>
  <c r="K18" i="1"/>
  <c r="J18" i="1"/>
  <c r="H18" i="1"/>
  <c r="G18" i="1"/>
  <c r="D18" i="1"/>
  <c r="M15" i="1"/>
  <c r="N15" i="1"/>
  <c r="M16" i="1"/>
  <c r="N16" i="1"/>
  <c r="M17" i="1"/>
  <c r="N17" i="1"/>
  <c r="L15" i="1"/>
  <c r="L16" i="1"/>
  <c r="L17" i="1"/>
  <c r="I15" i="1"/>
  <c r="I16" i="1"/>
  <c r="I17" i="1"/>
  <c r="F15" i="1"/>
  <c r="F16" i="1"/>
  <c r="F17" i="1"/>
  <c r="F13" i="1"/>
  <c r="M65" i="1"/>
  <c r="N65" i="1"/>
  <c r="M66" i="1"/>
  <c r="N66" i="1"/>
  <c r="M67" i="1"/>
  <c r="N67" i="1"/>
  <c r="M68" i="1"/>
  <c r="N68" i="1"/>
  <c r="M69" i="1"/>
  <c r="N69" i="1"/>
  <c r="L65" i="1"/>
  <c r="L66" i="1"/>
  <c r="L67" i="1"/>
  <c r="L68" i="1"/>
  <c r="L69" i="1"/>
  <c r="I62" i="1"/>
  <c r="I65" i="1"/>
  <c r="I66" i="1"/>
  <c r="I67" i="1"/>
  <c r="I68" i="1"/>
  <c r="I69" i="1"/>
  <c r="F65" i="1"/>
  <c r="F66" i="1"/>
  <c r="F67" i="1"/>
  <c r="F68" i="1"/>
  <c r="F69" i="1"/>
  <c r="N62" i="1"/>
  <c r="M62" i="1"/>
  <c r="L62" i="1"/>
  <c r="K72" i="1"/>
  <c r="J72" i="1"/>
  <c r="H72" i="1"/>
  <c r="G72" i="1"/>
  <c r="N71" i="1"/>
  <c r="N70" i="1"/>
  <c r="M70" i="1"/>
  <c r="M71" i="1"/>
  <c r="L70" i="1"/>
  <c r="L71" i="1"/>
  <c r="I70" i="1"/>
  <c r="I71" i="1"/>
  <c r="F70" i="1"/>
  <c r="F71" i="1"/>
  <c r="N21" i="1"/>
  <c r="M21" i="1"/>
  <c r="F59" i="1" l="1"/>
  <c r="I72" i="1"/>
  <c r="L72" i="1"/>
  <c r="N56" i="1"/>
  <c r="M56" i="1"/>
  <c r="N52" i="1"/>
  <c r="M52" i="1"/>
  <c r="N51" i="1"/>
  <c r="M51" i="1"/>
  <c r="N50" i="1"/>
  <c r="M50" i="1"/>
  <c r="N49" i="1"/>
  <c r="M49" i="1"/>
  <c r="N41" i="1"/>
  <c r="M41" i="1"/>
  <c r="N40" i="1"/>
  <c r="M40" i="1"/>
  <c r="N38" i="1"/>
  <c r="M38" i="1"/>
  <c r="N36" i="1"/>
  <c r="M36" i="1"/>
  <c r="N35" i="1"/>
  <c r="M35" i="1"/>
  <c r="N33" i="1"/>
  <c r="M33" i="1"/>
  <c r="N32" i="1"/>
  <c r="M32" i="1"/>
  <c r="N30" i="1"/>
  <c r="M30" i="1"/>
  <c r="N29" i="1"/>
  <c r="M29" i="1"/>
  <c r="N27" i="1"/>
  <c r="M27" i="1"/>
  <c r="N26" i="1"/>
  <c r="M26" i="1"/>
  <c r="N13" i="1"/>
  <c r="M13" i="1"/>
  <c r="N10" i="1"/>
  <c r="M10" i="1"/>
  <c r="N8" i="1"/>
  <c r="M8" i="1"/>
  <c r="N7" i="1"/>
  <c r="M7" i="1"/>
  <c r="L56" i="1"/>
  <c r="L52" i="1"/>
  <c r="L51" i="1"/>
  <c r="L50" i="1"/>
  <c r="L49" i="1"/>
  <c r="L41" i="1"/>
  <c r="L40" i="1"/>
  <c r="L38" i="1"/>
  <c r="L36" i="1"/>
  <c r="L35" i="1"/>
  <c r="L33" i="1"/>
  <c r="L32" i="1"/>
  <c r="L30" i="1"/>
  <c r="L29" i="1"/>
  <c r="L27" i="1"/>
  <c r="L26" i="1"/>
  <c r="L21" i="1"/>
  <c r="L13" i="1"/>
  <c r="L10" i="1"/>
  <c r="L8" i="1"/>
  <c r="L7" i="1"/>
  <c r="I56" i="1"/>
  <c r="I52" i="1"/>
  <c r="I51" i="1"/>
  <c r="I50" i="1"/>
  <c r="I49" i="1"/>
  <c r="I41" i="1"/>
  <c r="I40" i="1"/>
  <c r="I38" i="1"/>
  <c r="I36" i="1"/>
  <c r="I35" i="1"/>
  <c r="I33" i="1"/>
  <c r="I32" i="1"/>
  <c r="I30" i="1"/>
  <c r="I29" i="1"/>
  <c r="I27" i="1"/>
  <c r="I26" i="1"/>
  <c r="I21" i="1"/>
  <c r="I13" i="1"/>
  <c r="I10" i="1"/>
  <c r="I8" i="1"/>
  <c r="I7" i="1"/>
  <c r="F56" i="1"/>
  <c r="F52" i="1"/>
  <c r="F51" i="1"/>
  <c r="F50" i="1"/>
  <c r="F49" i="1"/>
  <c r="F41" i="1"/>
  <c r="F40" i="1"/>
  <c r="F38" i="1"/>
  <c r="F36" i="1"/>
  <c r="F35" i="1"/>
  <c r="F33" i="1"/>
  <c r="F32" i="1"/>
  <c r="F30" i="1"/>
  <c r="F29" i="1"/>
  <c r="F27" i="1"/>
  <c r="F26" i="1"/>
  <c r="F21" i="1"/>
  <c r="F10" i="1"/>
  <c r="F8" i="1"/>
  <c r="F7" i="1"/>
  <c r="K22" i="1"/>
  <c r="J22" i="1"/>
  <c r="H22" i="1"/>
  <c r="G22" i="1"/>
  <c r="E22" i="1"/>
  <c r="D22" i="1"/>
  <c r="K74" i="1" l="1"/>
  <c r="D74" i="1"/>
  <c r="H74" i="1"/>
  <c r="F22" i="1"/>
  <c r="N22" i="1"/>
  <c r="F18" i="1"/>
  <c r="L59" i="1"/>
  <c r="L45" i="1"/>
  <c r="J74" i="1"/>
  <c r="G74" i="1"/>
  <c r="M22" i="1"/>
  <c r="I22" i="1"/>
  <c r="L18" i="1"/>
  <c r="L22" i="1"/>
  <c r="N72" i="1"/>
  <c r="M72" i="1"/>
  <c r="I45" i="1"/>
  <c r="I59" i="1"/>
  <c r="I18" i="1"/>
  <c r="M18" i="1"/>
  <c r="M45" i="1"/>
  <c r="N18" i="1"/>
  <c r="N45" i="1"/>
  <c r="F45" i="1"/>
  <c r="N74" i="1" l="1"/>
  <c r="M74" i="1"/>
  <c r="I74" i="1"/>
  <c r="L74" i="1"/>
  <c r="F7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J3" authorId="0" shapeId="0" xr:uid="{00000000-0006-0000-0100-000001000000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<sst xmlns="http://schemas.openxmlformats.org/spreadsheetml/2006/main" count="148" uniqueCount="115">
  <si>
    <t>Item. 9.1.6 - Acórdão Nº 699/16</t>
  </si>
  <si>
    <t>Departamento Regional Minas Gerais</t>
  </si>
  <si>
    <t>Ano: 2021</t>
  </si>
  <si>
    <t>CÓDIGO</t>
  </si>
  <si>
    <t>PROGRAMA</t>
  </si>
  <si>
    <t>TOTAL DE VAGAS</t>
  </si>
  <si>
    <t>VAGAS GRATUITAS</t>
  </si>
  <si>
    <t>VAGAS GRATUIDADE PCG</t>
  </si>
  <si>
    <t>% Part. Gratuidade (PCG)</t>
  </si>
  <si>
    <t>Previstas</t>
  </si>
  <si>
    <t>Realizadas</t>
  </si>
  <si>
    <t>Nível de Realização</t>
  </si>
  <si>
    <t>Educação</t>
  </si>
  <si>
    <t>1.1</t>
  </si>
  <si>
    <t>Educação Infantil</t>
  </si>
  <si>
    <t>1.1.0.1</t>
  </si>
  <si>
    <t>Creche</t>
  </si>
  <si>
    <t>1.1.0.2</t>
  </si>
  <si>
    <t>Pré-Escola</t>
  </si>
  <si>
    <t>1.2</t>
  </si>
  <si>
    <t>Ensino Fundamental</t>
  </si>
  <si>
    <t>1.2.0.1</t>
  </si>
  <si>
    <t>Anos iniciais</t>
  </si>
  <si>
    <t>1.5</t>
  </si>
  <si>
    <t>Educação Complementar</t>
  </si>
  <si>
    <t>1.5.1</t>
  </si>
  <si>
    <t>Acompanhamento Pedagógico</t>
  </si>
  <si>
    <t>1.5.1.1</t>
  </si>
  <si>
    <t>Curso</t>
  </si>
  <si>
    <t>1.5.3</t>
  </si>
  <si>
    <t>Aperfeiçoamento Especializado</t>
  </si>
  <si>
    <t>1.5.3.2</t>
  </si>
  <si>
    <t>1.5.3.3</t>
  </si>
  <si>
    <t>Oficina</t>
  </si>
  <si>
    <t>1.5.3.4</t>
  </si>
  <si>
    <t>Palestra</t>
  </si>
  <si>
    <t>Total do Programa</t>
  </si>
  <si>
    <t>Saúde</t>
  </si>
  <si>
    <t>2.3</t>
  </si>
  <si>
    <t>Educação em Saúde</t>
  </si>
  <si>
    <t>2.3.0.2</t>
  </si>
  <si>
    <t>Cultura</t>
  </si>
  <si>
    <t>3.1</t>
  </si>
  <si>
    <t>Artes Cênicas</t>
  </si>
  <si>
    <t>3.1.2</t>
  </si>
  <si>
    <t>Dança</t>
  </si>
  <si>
    <t>3.1.2.2</t>
  </si>
  <si>
    <t>3.1.2.8</t>
  </si>
  <si>
    <t>3.1.3</t>
  </si>
  <si>
    <t>Teatro</t>
  </si>
  <si>
    <t>3.1.3.2</t>
  </si>
  <si>
    <t>3.1.3.8</t>
  </si>
  <si>
    <t>3.2</t>
  </si>
  <si>
    <t>Artes Visuais</t>
  </si>
  <si>
    <t>3.2.0.1</t>
  </si>
  <si>
    <t>3.2.0.7</t>
  </si>
  <si>
    <t>3.3</t>
  </si>
  <si>
    <t>Música</t>
  </si>
  <si>
    <t>3.3.0.2</t>
  </si>
  <si>
    <t>3.3.0.8</t>
  </si>
  <si>
    <t>3.4</t>
  </si>
  <si>
    <t>Literatura</t>
  </si>
  <si>
    <t>3.4.0.9</t>
  </si>
  <si>
    <t>3.5</t>
  </si>
  <si>
    <t>Audiovisual</t>
  </si>
  <si>
    <t>3.5.0.1</t>
  </si>
  <si>
    <t>3.5.0.8</t>
  </si>
  <si>
    <t>3.6</t>
  </si>
  <si>
    <t>Biblioteca</t>
  </si>
  <si>
    <t>3.6.0.3</t>
  </si>
  <si>
    <t>Empréstimo</t>
  </si>
  <si>
    <t>3.6.0.4</t>
  </si>
  <si>
    <t>Lazer</t>
  </si>
  <si>
    <t>4.1</t>
  </si>
  <si>
    <t>Desenvolvimento Físico-Espotivo</t>
  </si>
  <si>
    <t>4.1.4</t>
  </si>
  <si>
    <t>Formação Esportiva</t>
  </si>
  <si>
    <t>4.1.4.1</t>
  </si>
  <si>
    <t>Esporte Coletivo</t>
  </si>
  <si>
    <t>4.1.4.2</t>
  </si>
  <si>
    <t>Esporte Individual</t>
  </si>
  <si>
    <t>4.1.4.4</t>
  </si>
  <si>
    <t>Luta</t>
  </si>
  <si>
    <t>4.1.4.5</t>
  </si>
  <si>
    <t>Multipráticas Esportivas</t>
  </si>
  <si>
    <t>4.3</t>
  </si>
  <si>
    <t>Turismo Social</t>
  </si>
  <si>
    <t>4.3.1</t>
  </si>
  <si>
    <t>Turismo Emissivo</t>
  </si>
  <si>
    <t>4.3.1.1</t>
  </si>
  <si>
    <t>Excursão</t>
  </si>
  <si>
    <t>4.3.1.2</t>
  </si>
  <si>
    <t>Passeio</t>
  </si>
  <si>
    <t>4.3.2</t>
  </si>
  <si>
    <t>4.3.2.3</t>
  </si>
  <si>
    <t>Passeio Local</t>
  </si>
  <si>
    <t>Assistência</t>
  </si>
  <si>
    <t>5.1</t>
  </si>
  <si>
    <t>Desenvolvimento Comunitário</t>
  </si>
  <si>
    <t>5.1.0.3</t>
  </si>
  <si>
    <t>Encontro</t>
  </si>
  <si>
    <t>5.2</t>
  </si>
  <si>
    <t>Segurança Alimentar e Apoio Social</t>
  </si>
  <si>
    <t>5.2.2</t>
  </si>
  <si>
    <t>Desenvolvimento de Capacidades</t>
  </si>
  <si>
    <t>5.2.2.1</t>
  </si>
  <si>
    <t>5.2.2.2</t>
  </si>
  <si>
    <t>5.2.2.3</t>
  </si>
  <si>
    <t>5.2.2.5</t>
  </si>
  <si>
    <t>5.3</t>
  </si>
  <si>
    <t>Trabalho Social com Grupos</t>
  </si>
  <si>
    <t>5.3.0.5</t>
  </si>
  <si>
    <t>5.3.0.6</t>
  </si>
  <si>
    <t>TOTAL</t>
  </si>
  <si>
    <t>Legenda: A informação de vagas refere-se a quantidade de clientes inscritos nas realizações.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</si>
</sst>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Segoe UI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3A3A3"/>
        <bgColor indexed="64"/>
      </patternFill>
    </fill>
    <fill>
      <patternFill patternType="solid">
        <fgColor rgb="FF9999FF"/>
        <bgColor indexed="64"/>
      </patternFill>
    </fill>
    <fill>
      <patternFill patternType="lightDown">
        <bgColor theme="2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2" fillId="4" borderId="5" xfId="0" applyFont="1" applyFill="1" applyBorder="1"/>
    <xf numFmtId="0" fontId="2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2" fillId="2" borderId="6" xfId="0" applyFont="1" applyFill="1" applyBorder="1"/>
    <xf numFmtId="0" fontId="2" fillId="0" borderId="7" xfId="0" applyFont="1" applyBorder="1" applyAlignment="1">
      <alignment horizontal="right"/>
    </xf>
    <xf numFmtId="0" fontId="0" fillId="0" borderId="12" xfId="0" applyBorder="1" applyAlignment="1">
      <alignment horizontal="left" indent="1"/>
    </xf>
    <xf numFmtId="0" fontId="0" fillId="0" borderId="12" xfId="0" applyBorder="1" applyAlignment="1">
      <alignment horizontal="left" indent="2"/>
    </xf>
    <xf numFmtId="0" fontId="0" fillId="0" borderId="12" xfId="0" applyBorder="1" applyAlignment="1">
      <alignment horizontal="left" indent="3"/>
    </xf>
    <xf numFmtId="0" fontId="2" fillId="5" borderId="6" xfId="0" applyFont="1" applyFill="1" applyBorder="1"/>
    <xf numFmtId="0" fontId="2" fillId="6" borderId="6" xfId="0" applyFont="1" applyFill="1" applyBorder="1"/>
    <xf numFmtId="0" fontId="0" fillId="7" borderId="15" xfId="0" applyFill="1" applyBorder="1"/>
    <xf numFmtId="0" fontId="0" fillId="7" borderId="19" xfId="0" applyFill="1" applyBorder="1"/>
    <xf numFmtId="9" fontId="0" fillId="7" borderId="22" xfId="1" applyFont="1" applyFill="1" applyBorder="1"/>
    <xf numFmtId="0" fontId="0" fillId="7" borderId="22" xfId="0" applyFill="1" applyBorder="1"/>
    <xf numFmtId="10" fontId="0" fillId="7" borderId="22" xfId="0" applyNumberFormat="1" applyFill="1" applyBorder="1"/>
    <xf numFmtId="10" fontId="2" fillId="0" borderId="23" xfId="1" applyNumberFormat="1" applyFont="1" applyBorder="1"/>
    <xf numFmtId="0" fontId="0" fillId="7" borderId="7" xfId="0" applyFill="1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2" fillId="0" borderId="0" xfId="0" applyFont="1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21" xfId="1" applyNumberFormat="1" applyFont="1" applyBorder="1" applyAlignment="1">
      <alignment horizontal="center"/>
    </xf>
    <xf numFmtId="9" fontId="0" fillId="0" borderId="21" xfId="1" applyFont="1" applyBorder="1" applyAlignment="1">
      <alignment horizontal="center"/>
    </xf>
    <xf numFmtId="3" fontId="0" fillId="0" borderId="14" xfId="0" applyNumberFormat="1" applyBorder="1" applyAlignment="1">
      <alignment horizontal="center"/>
    </xf>
    <xf numFmtId="10" fontId="2" fillId="0" borderId="23" xfId="1" applyNumberFormat="1" applyFont="1" applyBorder="1" applyAlignment="1">
      <alignment horizontal="center"/>
    </xf>
    <xf numFmtId="9" fontId="2" fillId="0" borderId="18" xfId="1" applyFon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3" fontId="2" fillId="0" borderId="20" xfId="0" applyNumberFormat="1" applyFont="1" applyBorder="1" applyAlignment="1">
      <alignment horizontal="center"/>
    </xf>
    <xf numFmtId="3" fontId="0" fillId="7" borderId="15" xfId="0" applyNumberFormat="1" applyFill="1" applyBorder="1"/>
    <xf numFmtId="3" fontId="0" fillId="7" borderId="19" xfId="0" applyNumberFormat="1" applyFill="1" applyBorder="1"/>
    <xf numFmtId="3" fontId="0" fillId="0" borderId="0" xfId="0" applyNumberFormat="1"/>
    <xf numFmtId="9" fontId="0" fillId="0" borderId="0" xfId="1" applyFont="1"/>
    <xf numFmtId="9" fontId="2" fillId="0" borderId="8" xfId="1" applyFont="1" applyBorder="1" applyAlignment="1">
      <alignment horizontal="center"/>
    </xf>
    <xf numFmtId="3" fontId="2" fillId="0" borderId="24" xfId="0" applyNumberFormat="1" applyFont="1" applyBorder="1" applyAlignment="1">
      <alignment horizontal="center"/>
    </xf>
    <xf numFmtId="9" fontId="2" fillId="0" borderId="23" xfId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3" fontId="2" fillId="0" borderId="17" xfId="0" applyNumberFormat="1" applyFont="1" applyBorder="1" applyAlignment="1">
      <alignment horizontal="center"/>
    </xf>
    <xf numFmtId="10" fontId="2" fillId="0" borderId="18" xfId="1" applyNumberFormat="1" applyFont="1" applyBorder="1" applyAlignment="1">
      <alignment horizontal="center"/>
    </xf>
    <xf numFmtId="3" fontId="2" fillId="0" borderId="25" xfId="0" applyNumberFormat="1" applyFont="1" applyBorder="1" applyAlignment="1">
      <alignment horizontal="center"/>
    </xf>
    <xf numFmtId="3" fontId="2" fillId="0" borderId="26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2" fillId="3" borderId="11" xfId="0" applyFont="1" applyFill="1" applyBorder="1"/>
    <xf numFmtId="0" fontId="2" fillId="0" borderId="13" xfId="0" applyFont="1" applyBorder="1" applyAlignment="1">
      <alignment horizontal="right"/>
    </xf>
    <xf numFmtId="10" fontId="2" fillId="0" borderId="23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9999FF"/>
      <color rgb="FFF3A3A3"/>
      <color rgb="FFFDD9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28575</xdr:rowOff>
    </xdr:from>
    <xdr:to>
      <xdr:col>2</xdr:col>
      <xdr:colOff>565439</xdr:colOff>
      <xdr:row>0</xdr:row>
      <xdr:rowOff>647700</xdr:rowOff>
    </xdr:to>
    <xdr:pic>
      <xdr:nvPicPr>
        <xdr:cNvPr id="3" name="Picture 2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76"/>
  <sheetViews>
    <sheetView showGridLines="0" tabSelected="1" zoomScale="118" zoomScaleNormal="118" workbookViewId="0">
      <pane ySplit="4" topLeftCell="A5" activePane="bottomLeft" state="frozen"/>
      <selection pane="bottomLeft" activeCell="B1" sqref="B1:N1"/>
    </sheetView>
  </sheetViews>
  <sheetFormatPr defaultRowHeight="15"/>
  <cols>
    <col min="1" max="1" width="3.5703125" customWidth="1"/>
    <col min="2" max="2" width="10.5703125" bestFit="1" customWidth="1"/>
    <col min="3" max="3" width="36.42578125" bestFit="1" customWidth="1"/>
    <col min="4" max="4" width="9" bestFit="1" customWidth="1"/>
    <col min="5" max="6" width="10.28515625" bestFit="1" customWidth="1"/>
    <col min="7" max="7" width="9" bestFit="1" customWidth="1"/>
    <col min="8" max="9" width="10.28515625" bestFit="1" customWidth="1"/>
    <col min="10" max="10" width="9" bestFit="1" customWidth="1"/>
    <col min="11" max="12" width="10.28515625" bestFit="1" customWidth="1"/>
    <col min="13" max="13" width="9.85546875" customWidth="1"/>
    <col min="14" max="14" width="10.42578125" customWidth="1"/>
  </cols>
  <sheetData>
    <row r="1" spans="2:14" ht="56.45" customHeight="1" thickBot="1">
      <c r="B1" s="51" t="s">
        <v>0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3"/>
    </row>
    <row r="2" spans="2:14" ht="25.9" customHeight="1" thickBot="1">
      <c r="B2" s="24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6" t="s">
        <v>2</v>
      </c>
    </row>
    <row r="3" spans="2:14" ht="30.95" customHeight="1" thickBot="1">
      <c r="B3" s="57" t="s">
        <v>3</v>
      </c>
      <c r="C3" s="57" t="s">
        <v>4</v>
      </c>
      <c r="D3" s="54" t="s">
        <v>5</v>
      </c>
      <c r="E3" s="55"/>
      <c r="F3" s="56"/>
      <c r="G3" s="54" t="s">
        <v>6</v>
      </c>
      <c r="H3" s="55"/>
      <c r="I3" s="56"/>
      <c r="J3" s="54" t="s">
        <v>7</v>
      </c>
      <c r="K3" s="55"/>
      <c r="L3" s="56"/>
      <c r="M3" s="54" t="s">
        <v>8</v>
      </c>
      <c r="N3" s="56"/>
    </row>
    <row r="4" spans="2:14" ht="30.75" thickBot="1">
      <c r="B4" s="58"/>
      <c r="C4" s="58"/>
      <c r="D4" s="20" t="s">
        <v>9</v>
      </c>
      <c r="E4" s="20" t="s">
        <v>10</v>
      </c>
      <c r="F4" s="20" t="s">
        <v>11</v>
      </c>
      <c r="G4" s="20" t="s">
        <v>9</v>
      </c>
      <c r="H4" s="20" t="s">
        <v>10</v>
      </c>
      <c r="I4" s="20" t="s">
        <v>11</v>
      </c>
      <c r="J4" s="20" t="s">
        <v>9</v>
      </c>
      <c r="K4" s="20" t="s">
        <v>10</v>
      </c>
      <c r="L4" s="20" t="s">
        <v>11</v>
      </c>
      <c r="M4" s="20" t="s">
        <v>9</v>
      </c>
      <c r="N4" s="21" t="s">
        <v>10</v>
      </c>
    </row>
    <row r="5" spans="2:14">
      <c r="B5" s="2">
        <v>1</v>
      </c>
      <c r="C5" s="6" t="s">
        <v>12</v>
      </c>
      <c r="D5" s="13"/>
      <c r="E5" s="14"/>
      <c r="F5" s="15"/>
      <c r="G5" s="13"/>
      <c r="H5" s="14"/>
      <c r="I5" s="15"/>
      <c r="J5" s="13"/>
      <c r="K5" s="14"/>
      <c r="L5" s="15"/>
      <c r="M5" s="15"/>
      <c r="N5" s="15"/>
    </row>
    <row r="6" spans="2:14">
      <c r="B6" s="3" t="s">
        <v>13</v>
      </c>
      <c r="C6" s="8" t="s">
        <v>14</v>
      </c>
      <c r="D6" s="29"/>
      <c r="E6" s="32"/>
      <c r="F6" s="27"/>
      <c r="G6" s="29"/>
      <c r="H6" s="32"/>
      <c r="I6" s="27"/>
      <c r="J6" s="29"/>
      <c r="K6" s="32"/>
      <c r="L6" s="27"/>
      <c r="M6" s="28"/>
      <c r="N6" s="28"/>
    </row>
    <row r="7" spans="2:14">
      <c r="B7" s="5" t="s">
        <v>15</v>
      </c>
      <c r="C7" s="10" t="s">
        <v>16</v>
      </c>
      <c r="D7" s="29">
        <v>171</v>
      </c>
      <c r="E7" s="32">
        <v>205</v>
      </c>
      <c r="F7" s="27">
        <f>IFERROR(E7/D7,"-")</f>
        <v>1.1988304093567252</v>
      </c>
      <c r="G7" s="29"/>
      <c r="H7" s="32"/>
      <c r="I7" s="27" t="str">
        <f>IFERROR(H7/G7,"-")</f>
        <v>-</v>
      </c>
      <c r="J7" s="29">
        <v>137</v>
      </c>
      <c r="K7" s="32">
        <v>165</v>
      </c>
      <c r="L7" s="27">
        <f>IFERROR(K7/J7,"-")</f>
        <v>1.2043795620437956</v>
      </c>
      <c r="M7" s="28">
        <f>IFERROR(J7/D7,"-")</f>
        <v>0.80116959064327486</v>
      </c>
      <c r="N7" s="28">
        <f>IFERROR(K7/E7,"-")</f>
        <v>0.80487804878048785</v>
      </c>
    </row>
    <row r="8" spans="2:14">
      <c r="B8" s="5" t="s">
        <v>17</v>
      </c>
      <c r="C8" s="10" t="s">
        <v>18</v>
      </c>
      <c r="D8" s="29">
        <v>317</v>
      </c>
      <c r="E8" s="32">
        <v>298</v>
      </c>
      <c r="F8" s="27">
        <f>IFERROR(E8/D8,"-")</f>
        <v>0.94006309148264988</v>
      </c>
      <c r="G8" s="29"/>
      <c r="H8" s="32"/>
      <c r="I8" s="27" t="str">
        <f>IFERROR(H8/G8,"-")</f>
        <v>-</v>
      </c>
      <c r="J8" s="29">
        <v>225</v>
      </c>
      <c r="K8" s="32">
        <v>221</v>
      </c>
      <c r="L8" s="27">
        <f>IFERROR(K8/J8,"-")</f>
        <v>0.98222222222222222</v>
      </c>
      <c r="M8" s="28">
        <f>IFERROR(J8/D8,"-")</f>
        <v>0.70977917981072558</v>
      </c>
      <c r="N8" s="28">
        <f>IFERROR(K8/E8,"-")</f>
        <v>0.74161073825503354</v>
      </c>
    </row>
    <row r="9" spans="2:14">
      <c r="B9" s="3" t="s">
        <v>19</v>
      </c>
      <c r="C9" s="8" t="s">
        <v>20</v>
      </c>
      <c r="D9" s="29"/>
      <c r="E9" s="32"/>
      <c r="F9" s="27"/>
      <c r="G9" s="29"/>
      <c r="H9" s="32"/>
      <c r="I9" s="27"/>
      <c r="J9" s="29"/>
      <c r="K9" s="32"/>
      <c r="L9" s="27"/>
      <c r="M9" s="28"/>
      <c r="N9" s="28"/>
    </row>
    <row r="10" spans="2:14">
      <c r="B10" s="5" t="s">
        <v>21</v>
      </c>
      <c r="C10" s="10" t="s">
        <v>22</v>
      </c>
      <c r="D10" s="29">
        <v>629</v>
      </c>
      <c r="E10" s="32">
        <v>604</v>
      </c>
      <c r="F10" s="27">
        <f>IFERROR(E10/D10,"-")</f>
        <v>0.96025437201907793</v>
      </c>
      <c r="G10" s="29"/>
      <c r="H10" s="32"/>
      <c r="I10" s="27" t="str">
        <f>IFERROR(H10/G10,"-")</f>
        <v>-</v>
      </c>
      <c r="J10" s="29">
        <v>492</v>
      </c>
      <c r="K10" s="32">
        <v>460</v>
      </c>
      <c r="L10" s="27">
        <f>IFERROR(K10/J10,"-")</f>
        <v>0.93495934959349591</v>
      </c>
      <c r="M10" s="28">
        <f>IFERROR(J10/D10,"-")</f>
        <v>0.78219395866454688</v>
      </c>
      <c r="N10" s="28">
        <f>IFERROR(K10/E10,"-")</f>
        <v>0.76158940397350994</v>
      </c>
    </row>
    <row r="11" spans="2:14">
      <c r="B11" s="3" t="s">
        <v>23</v>
      </c>
      <c r="C11" s="8" t="s">
        <v>24</v>
      </c>
      <c r="D11" s="29"/>
      <c r="E11" s="32"/>
      <c r="F11" s="27"/>
      <c r="G11" s="29"/>
      <c r="H11" s="32"/>
      <c r="I11" s="27"/>
      <c r="J11" s="29"/>
      <c r="K11" s="32"/>
      <c r="L11" s="27"/>
      <c r="M11" s="28"/>
      <c r="N11" s="28"/>
    </row>
    <row r="12" spans="2:14">
      <c r="B12" s="4" t="s">
        <v>25</v>
      </c>
      <c r="C12" s="9" t="s">
        <v>26</v>
      </c>
      <c r="D12" s="29"/>
      <c r="E12" s="32"/>
      <c r="F12" s="27"/>
      <c r="G12" s="29"/>
      <c r="H12" s="32"/>
      <c r="I12" s="27"/>
      <c r="J12" s="29"/>
      <c r="K12" s="32"/>
      <c r="L12" s="27"/>
      <c r="M12" s="28"/>
      <c r="N12" s="28"/>
    </row>
    <row r="13" spans="2:14">
      <c r="B13" s="5" t="s">
        <v>27</v>
      </c>
      <c r="C13" s="10" t="s">
        <v>28</v>
      </c>
      <c r="D13" s="29">
        <v>2359</v>
      </c>
      <c r="E13" s="32">
        <v>2314</v>
      </c>
      <c r="F13" s="27">
        <f>IFERROR(E13/D13,"-")</f>
        <v>0.98092412038999577</v>
      </c>
      <c r="G13" s="29"/>
      <c r="H13" s="32"/>
      <c r="I13" s="27" t="str">
        <f>IFERROR(H13/G13,"-")</f>
        <v>-</v>
      </c>
      <c r="J13" s="29">
        <v>1812</v>
      </c>
      <c r="K13" s="32">
        <v>1460</v>
      </c>
      <c r="L13" s="27">
        <f>IFERROR(K13/J13,"-")</f>
        <v>0.80573951434878588</v>
      </c>
      <c r="M13" s="28">
        <f>IFERROR(J13/D13,"-")</f>
        <v>0.76812208562950401</v>
      </c>
      <c r="N13" s="28">
        <f>IFERROR(K13/E13,"-")</f>
        <v>0.63094209161624892</v>
      </c>
    </row>
    <row r="14" spans="2:14">
      <c r="B14" s="4" t="s">
        <v>29</v>
      </c>
      <c r="C14" s="10" t="s">
        <v>30</v>
      </c>
      <c r="D14" s="29"/>
      <c r="E14" s="32"/>
      <c r="F14" s="27"/>
      <c r="G14" s="29"/>
      <c r="H14" s="32"/>
      <c r="I14" s="27"/>
      <c r="J14" s="29"/>
      <c r="K14" s="32"/>
      <c r="L14" s="27"/>
      <c r="M14" s="28"/>
      <c r="N14" s="28"/>
    </row>
    <row r="15" spans="2:14">
      <c r="B15" s="5" t="s">
        <v>31</v>
      </c>
      <c r="C15" s="10" t="s">
        <v>28</v>
      </c>
      <c r="D15" s="29">
        <v>0</v>
      </c>
      <c r="E15" s="32">
        <v>25</v>
      </c>
      <c r="F15" s="27" t="str">
        <f t="shared" ref="F15:F17" si="0">IFERROR(E15/D15,"-")</f>
        <v>-</v>
      </c>
      <c r="G15" s="29"/>
      <c r="H15" s="32"/>
      <c r="I15" s="27" t="str">
        <f t="shared" ref="I15:I17" si="1">IFERROR(H15/G15,"-")</f>
        <v>-</v>
      </c>
      <c r="J15" s="29">
        <v>0</v>
      </c>
      <c r="K15" s="32">
        <v>0</v>
      </c>
      <c r="L15" s="27" t="str">
        <f t="shared" ref="L15:L17" si="2">IFERROR(K15/J15,"-")</f>
        <v>-</v>
      </c>
      <c r="M15" s="28" t="str">
        <f t="shared" ref="M15:M17" si="3">IFERROR(J15/D15,"-")</f>
        <v>-</v>
      </c>
      <c r="N15" s="28">
        <f t="shared" ref="N15:N17" si="4">IFERROR(K15/E15,"-")</f>
        <v>0</v>
      </c>
    </row>
    <row r="16" spans="2:14">
      <c r="B16" s="5" t="s">
        <v>32</v>
      </c>
      <c r="C16" s="10" t="s">
        <v>33</v>
      </c>
      <c r="D16" s="29">
        <v>0</v>
      </c>
      <c r="E16" s="32">
        <v>388</v>
      </c>
      <c r="F16" s="27" t="str">
        <f t="shared" si="0"/>
        <v>-</v>
      </c>
      <c r="G16" s="29"/>
      <c r="H16" s="32"/>
      <c r="I16" s="27" t="str">
        <f t="shared" si="1"/>
        <v>-</v>
      </c>
      <c r="J16" s="29">
        <v>0</v>
      </c>
      <c r="K16" s="32">
        <v>0</v>
      </c>
      <c r="L16" s="27" t="str">
        <f t="shared" si="2"/>
        <v>-</v>
      </c>
      <c r="M16" s="28" t="str">
        <f t="shared" si="3"/>
        <v>-</v>
      </c>
      <c r="N16" s="28">
        <f t="shared" si="4"/>
        <v>0</v>
      </c>
    </row>
    <row r="17" spans="2:18">
      <c r="B17" s="5" t="s">
        <v>34</v>
      </c>
      <c r="C17" s="10" t="s">
        <v>35</v>
      </c>
      <c r="D17" s="29">
        <v>0</v>
      </c>
      <c r="E17" s="32">
        <v>493</v>
      </c>
      <c r="F17" s="27" t="str">
        <f t="shared" si="0"/>
        <v>-</v>
      </c>
      <c r="G17" s="29"/>
      <c r="H17" s="32"/>
      <c r="I17" s="27" t="str">
        <f t="shared" si="1"/>
        <v>-</v>
      </c>
      <c r="J17" s="29">
        <v>0</v>
      </c>
      <c r="K17" s="32">
        <v>0</v>
      </c>
      <c r="L17" s="27" t="str">
        <f t="shared" si="2"/>
        <v>-</v>
      </c>
      <c r="M17" s="28" t="str">
        <f t="shared" si="3"/>
        <v>-</v>
      </c>
      <c r="N17" s="28">
        <f t="shared" si="4"/>
        <v>0</v>
      </c>
    </row>
    <row r="18" spans="2:18" ht="15.75" thickBot="1">
      <c r="B18" s="19"/>
      <c r="C18" s="7" t="s">
        <v>36</v>
      </c>
      <c r="D18" s="33">
        <f>SUM(D6:D17)</f>
        <v>3476</v>
      </c>
      <c r="E18" s="34">
        <f>SUM(E6:E17)</f>
        <v>4327</v>
      </c>
      <c r="F18" s="30">
        <f>IFERROR(E18/D18,"-")</f>
        <v>1.2448216340621403</v>
      </c>
      <c r="G18" s="33">
        <f>SUM(G6:G17)</f>
        <v>0</v>
      </c>
      <c r="H18" s="34">
        <f>SUM(H6:H17)</f>
        <v>0</v>
      </c>
      <c r="I18" s="30" t="str">
        <f>IFERROR(H18/G18,"-")</f>
        <v>-</v>
      </c>
      <c r="J18" s="33">
        <f>SUM(J6:J17)</f>
        <v>2666</v>
      </c>
      <c r="K18" s="34">
        <f>SUM(K6:K17)</f>
        <v>2306</v>
      </c>
      <c r="L18" s="30">
        <f>IFERROR(K18/J18,"-")</f>
        <v>0.86496624156039015</v>
      </c>
      <c r="M18" s="39">
        <f>IFERROR(J18/D18,"-")</f>
        <v>0.76697353279631764</v>
      </c>
      <c r="N18" s="31">
        <f>IFERROR(K18/E18,"-")</f>
        <v>0.53293274786226019</v>
      </c>
      <c r="R18" s="38"/>
    </row>
    <row r="19" spans="2:18">
      <c r="B19" s="2">
        <v>2</v>
      </c>
      <c r="C19" s="48" t="s">
        <v>37</v>
      </c>
      <c r="D19" s="35"/>
      <c r="E19" s="36"/>
      <c r="F19" s="17"/>
      <c r="G19" s="35"/>
      <c r="H19" s="36"/>
      <c r="I19" s="17"/>
      <c r="J19" s="35"/>
      <c r="K19" s="36"/>
      <c r="L19" s="17"/>
      <c r="M19" s="16"/>
      <c r="N19" s="15"/>
      <c r="R19" s="38"/>
    </row>
    <row r="20" spans="2:18">
      <c r="B20" s="3" t="s">
        <v>38</v>
      </c>
      <c r="C20" s="8" t="s">
        <v>39</v>
      </c>
      <c r="D20" s="29"/>
      <c r="E20" s="32"/>
      <c r="F20" s="27"/>
      <c r="G20" s="29"/>
      <c r="H20" s="32"/>
      <c r="I20" s="27"/>
      <c r="J20" s="29"/>
      <c r="K20" s="32"/>
      <c r="L20" s="27"/>
      <c r="M20" s="28"/>
      <c r="N20" s="28"/>
      <c r="R20" s="38"/>
    </row>
    <row r="21" spans="2:18">
      <c r="B21" s="3" t="s">
        <v>40</v>
      </c>
      <c r="C21" s="10" t="s">
        <v>28</v>
      </c>
      <c r="D21" s="29">
        <v>45</v>
      </c>
      <c r="E21" s="32">
        <v>36</v>
      </c>
      <c r="F21" s="27">
        <f>IFERROR(E21/D21,"-")</f>
        <v>0.8</v>
      </c>
      <c r="G21" s="29"/>
      <c r="H21" s="32"/>
      <c r="I21" s="27" t="str">
        <f>IFERROR(H21/G21,"-")</f>
        <v>-</v>
      </c>
      <c r="J21" s="29">
        <v>0</v>
      </c>
      <c r="K21" s="32">
        <v>0</v>
      </c>
      <c r="L21" s="27" t="str">
        <f>IFERROR(K21/J21,"-")</f>
        <v>-</v>
      </c>
      <c r="M21" s="28">
        <f>IFERROR(J21/D21,"-")</f>
        <v>0</v>
      </c>
      <c r="N21" s="28">
        <f>IFERROR(K21/E21,"-")</f>
        <v>0</v>
      </c>
      <c r="R21" s="38"/>
    </row>
    <row r="22" spans="2:18" ht="15.75" thickBot="1">
      <c r="B22" s="19"/>
      <c r="C22" s="49" t="s">
        <v>36</v>
      </c>
      <c r="D22" s="40">
        <f>SUM(D20:D21)</f>
        <v>45</v>
      </c>
      <c r="E22" s="34">
        <f>SUM(E20:E21)</f>
        <v>36</v>
      </c>
      <c r="F22" s="50">
        <f>IFERROR(E22/D22,"-")</f>
        <v>0.8</v>
      </c>
      <c r="G22" s="40">
        <f>SUM(G20:G21)</f>
        <v>0</v>
      </c>
      <c r="H22" s="34">
        <f>SUM(H20:H21)</f>
        <v>0</v>
      </c>
      <c r="I22" s="30" t="str">
        <f>IFERROR(H22/G22,"-")</f>
        <v>-</v>
      </c>
      <c r="J22" s="40">
        <f>SUM(J20:J21)</f>
        <v>0</v>
      </c>
      <c r="K22" s="34">
        <f>SUM(K20:K21)</f>
        <v>0</v>
      </c>
      <c r="L22" s="30" t="str">
        <f>IFERROR(K22/J22,"-")</f>
        <v>-</v>
      </c>
      <c r="M22" s="41">
        <f>IFERROR(J22/D22,"-")</f>
        <v>0</v>
      </c>
      <c r="N22" s="41">
        <f>IFERROR(K22/E22,"-")</f>
        <v>0</v>
      </c>
      <c r="R22" s="38"/>
    </row>
    <row r="23" spans="2:18">
      <c r="B23" s="2">
        <v>3</v>
      </c>
      <c r="C23" s="11" t="s">
        <v>41</v>
      </c>
      <c r="D23" s="35"/>
      <c r="E23" s="36"/>
      <c r="F23" s="17"/>
      <c r="G23" s="35"/>
      <c r="H23" s="36"/>
      <c r="I23" s="17"/>
      <c r="J23" s="35"/>
      <c r="K23" s="36"/>
      <c r="L23" s="17"/>
      <c r="M23" s="16"/>
      <c r="N23" s="15"/>
    </row>
    <row r="24" spans="2:18">
      <c r="B24" s="3" t="s">
        <v>42</v>
      </c>
      <c r="C24" s="8" t="s">
        <v>43</v>
      </c>
      <c r="D24" s="29"/>
      <c r="E24" s="32"/>
      <c r="F24" s="27"/>
      <c r="G24" s="29"/>
      <c r="H24" s="32"/>
      <c r="I24" s="27"/>
      <c r="J24" s="29"/>
      <c r="K24" s="32"/>
      <c r="L24" s="27"/>
      <c r="M24" s="28"/>
      <c r="N24" s="28"/>
    </row>
    <row r="25" spans="2:18">
      <c r="B25" s="4" t="s">
        <v>44</v>
      </c>
      <c r="C25" s="9" t="s">
        <v>45</v>
      </c>
      <c r="D25" s="29"/>
      <c r="E25" s="32"/>
      <c r="F25" s="27"/>
      <c r="G25" s="29"/>
      <c r="H25" s="32"/>
      <c r="I25" s="27"/>
      <c r="J25" s="29"/>
      <c r="K25" s="32"/>
      <c r="L25" s="27"/>
      <c r="M25" s="28"/>
      <c r="N25" s="28"/>
    </row>
    <row r="26" spans="2:18">
      <c r="B26" s="5" t="s">
        <v>46</v>
      </c>
      <c r="C26" s="10" t="s">
        <v>28</v>
      </c>
      <c r="D26" s="29">
        <v>1681</v>
      </c>
      <c r="E26" s="32">
        <v>1675</v>
      </c>
      <c r="F26" s="27">
        <f>IFERROR(E26/D26,"-")</f>
        <v>0.99643069601427725</v>
      </c>
      <c r="G26" s="29"/>
      <c r="H26" s="32"/>
      <c r="I26" s="27" t="str">
        <f>IFERROR(H26/G26,"-")</f>
        <v>-</v>
      </c>
      <c r="J26" s="29">
        <v>408</v>
      </c>
      <c r="K26" s="32">
        <v>465</v>
      </c>
      <c r="L26" s="27">
        <f>IFERROR(K26/J26,"-")</f>
        <v>1.1397058823529411</v>
      </c>
      <c r="M26" s="28">
        <f>IFERROR(J26/D26,"-")</f>
        <v>0.24271267102914931</v>
      </c>
      <c r="N26" s="28">
        <f>IFERROR(K26/E26,"-")</f>
        <v>0.27761194029850744</v>
      </c>
    </row>
    <row r="27" spans="2:18">
      <c r="B27" s="5" t="s">
        <v>47</v>
      </c>
      <c r="C27" s="10" t="s">
        <v>33</v>
      </c>
      <c r="D27" s="29">
        <v>1018</v>
      </c>
      <c r="E27" s="32">
        <v>839</v>
      </c>
      <c r="F27" s="27">
        <f>IFERROR(E27/D27,"-")</f>
        <v>0.82416502946954817</v>
      </c>
      <c r="G27" s="29"/>
      <c r="H27" s="32"/>
      <c r="I27" s="27" t="str">
        <f>IFERROR(H27/G27,"-")</f>
        <v>-</v>
      </c>
      <c r="J27" s="29"/>
      <c r="K27" s="32"/>
      <c r="L27" s="27" t="str">
        <f>IFERROR(K27/J27,"-")</f>
        <v>-</v>
      </c>
      <c r="M27" s="28">
        <f>IFERROR(J27/D27,"-")</f>
        <v>0</v>
      </c>
      <c r="N27" s="28">
        <f>IFERROR(K27/E27,"-")</f>
        <v>0</v>
      </c>
    </row>
    <row r="28" spans="2:18">
      <c r="B28" s="4" t="s">
        <v>48</v>
      </c>
      <c r="C28" s="9" t="s">
        <v>49</v>
      </c>
      <c r="D28" s="29"/>
      <c r="E28" s="32"/>
      <c r="F28" s="27"/>
      <c r="G28" s="29"/>
      <c r="H28" s="32"/>
      <c r="I28" s="27"/>
      <c r="J28" s="29"/>
      <c r="K28" s="32"/>
      <c r="L28" s="27"/>
      <c r="M28" s="28"/>
      <c r="N28" s="28"/>
    </row>
    <row r="29" spans="2:18">
      <c r="B29" s="5" t="s">
        <v>50</v>
      </c>
      <c r="C29" s="10" t="s">
        <v>28</v>
      </c>
      <c r="D29" s="29">
        <v>107</v>
      </c>
      <c r="E29" s="32">
        <v>117</v>
      </c>
      <c r="F29" s="27">
        <f>IFERROR(E29/D29,"-")</f>
        <v>1.0934579439252337</v>
      </c>
      <c r="G29" s="29"/>
      <c r="H29" s="32"/>
      <c r="I29" s="27" t="str">
        <f>IFERROR(H29/G29,"-")</f>
        <v>-</v>
      </c>
      <c r="J29" s="29">
        <v>48</v>
      </c>
      <c r="K29" s="32">
        <v>80</v>
      </c>
      <c r="L29" s="27">
        <f>IFERROR(K29/J29,"-")</f>
        <v>1.6666666666666667</v>
      </c>
      <c r="M29" s="28">
        <f>IFERROR(J29/D29,"-")</f>
        <v>0.44859813084112149</v>
      </c>
      <c r="N29" s="28">
        <f>IFERROR(K29/E29,"-")</f>
        <v>0.68376068376068377</v>
      </c>
    </row>
    <row r="30" spans="2:18">
      <c r="B30" s="5" t="s">
        <v>51</v>
      </c>
      <c r="C30" s="10" t="s">
        <v>33</v>
      </c>
      <c r="D30" s="29">
        <v>372</v>
      </c>
      <c r="E30" s="32">
        <v>370</v>
      </c>
      <c r="F30" s="27">
        <f>IFERROR(E30/D30,"-")</f>
        <v>0.9946236559139785</v>
      </c>
      <c r="G30" s="29"/>
      <c r="H30" s="32"/>
      <c r="I30" s="27" t="str">
        <f>IFERROR(H30/G30,"-")</f>
        <v>-</v>
      </c>
      <c r="J30" s="29"/>
      <c r="K30" s="32"/>
      <c r="L30" s="27" t="str">
        <f>IFERROR(K30/J30,"-")</f>
        <v>-</v>
      </c>
      <c r="M30" s="28">
        <f>IFERROR(J30/D30,"-")</f>
        <v>0</v>
      </c>
      <c r="N30" s="28">
        <f>IFERROR(K30/E30,"-")</f>
        <v>0</v>
      </c>
    </row>
    <row r="31" spans="2:18">
      <c r="B31" s="3" t="s">
        <v>52</v>
      </c>
      <c r="C31" s="8" t="s">
        <v>53</v>
      </c>
      <c r="D31" s="29"/>
      <c r="E31" s="32"/>
      <c r="F31" s="27"/>
      <c r="G31" s="29"/>
      <c r="H31" s="32"/>
      <c r="I31" s="27"/>
      <c r="J31" s="29"/>
      <c r="K31" s="32"/>
      <c r="L31" s="27"/>
      <c r="M31" s="28"/>
      <c r="N31" s="28"/>
    </row>
    <row r="32" spans="2:18">
      <c r="B32" s="5" t="s">
        <v>54</v>
      </c>
      <c r="C32" s="10" t="s">
        <v>28</v>
      </c>
      <c r="D32" s="29">
        <v>244</v>
      </c>
      <c r="E32" s="32">
        <v>185</v>
      </c>
      <c r="F32" s="27">
        <f>IFERROR(E32/D32,"-")</f>
        <v>0.75819672131147542</v>
      </c>
      <c r="G32" s="29"/>
      <c r="H32" s="32"/>
      <c r="I32" s="27" t="str">
        <f>IFERROR(H32/G32,"-")</f>
        <v>-</v>
      </c>
      <c r="J32" s="29"/>
      <c r="K32" s="32"/>
      <c r="L32" s="27" t="str">
        <f>IFERROR(K32/J32,"-")</f>
        <v>-</v>
      </c>
      <c r="M32" s="28">
        <f>IFERROR(J32/D32,"-")</f>
        <v>0</v>
      </c>
      <c r="N32" s="28">
        <f>IFERROR(K32/E32,"-")</f>
        <v>0</v>
      </c>
    </row>
    <row r="33" spans="2:14">
      <c r="B33" s="5" t="s">
        <v>55</v>
      </c>
      <c r="C33" s="10" t="s">
        <v>33</v>
      </c>
      <c r="D33" s="29">
        <v>237</v>
      </c>
      <c r="E33" s="32">
        <v>581</v>
      </c>
      <c r="F33" s="27">
        <f>IFERROR(E33/D33,"-")</f>
        <v>2.4514767932489452</v>
      </c>
      <c r="G33" s="29"/>
      <c r="H33" s="32"/>
      <c r="I33" s="27" t="str">
        <f>IFERROR(H33/G33,"-")</f>
        <v>-</v>
      </c>
      <c r="J33" s="29"/>
      <c r="K33" s="32"/>
      <c r="L33" s="27" t="str">
        <f>IFERROR(K33/J33,"-")</f>
        <v>-</v>
      </c>
      <c r="M33" s="28">
        <f>IFERROR(J33/D33,"-")</f>
        <v>0</v>
      </c>
      <c r="N33" s="28">
        <f>IFERROR(K33/E33,"-")</f>
        <v>0</v>
      </c>
    </row>
    <row r="34" spans="2:14">
      <c r="B34" s="3" t="s">
        <v>56</v>
      </c>
      <c r="C34" s="8" t="s">
        <v>57</v>
      </c>
      <c r="D34" s="29"/>
      <c r="E34" s="32"/>
      <c r="F34" s="27"/>
      <c r="G34" s="29"/>
      <c r="H34" s="32"/>
      <c r="I34" s="27"/>
      <c r="J34" s="29"/>
      <c r="K34" s="32"/>
      <c r="L34" s="27"/>
      <c r="M34" s="28"/>
      <c r="N34" s="28"/>
    </row>
    <row r="35" spans="2:14">
      <c r="B35" s="5" t="s">
        <v>58</v>
      </c>
      <c r="C35" s="10" t="s">
        <v>28</v>
      </c>
      <c r="D35" s="29">
        <v>1074</v>
      </c>
      <c r="E35" s="32">
        <v>1122</v>
      </c>
      <c r="F35" s="27">
        <f>IFERROR(E35/D35,"-")</f>
        <v>1.0446927374301676</v>
      </c>
      <c r="G35" s="29"/>
      <c r="H35" s="32"/>
      <c r="I35" s="27" t="str">
        <f>IFERROR(H35/G35,"-")</f>
        <v>-</v>
      </c>
      <c r="J35" s="29">
        <v>355</v>
      </c>
      <c r="K35" s="32">
        <v>548</v>
      </c>
      <c r="L35" s="27">
        <f>IFERROR(K35/J35,"-")</f>
        <v>1.5436619718309859</v>
      </c>
      <c r="M35" s="28">
        <f>IFERROR(J35/D35,"-")</f>
        <v>0.33054003724394787</v>
      </c>
      <c r="N35" s="28">
        <f>IFERROR(K35/E35,"-")</f>
        <v>0.48841354723707664</v>
      </c>
    </row>
    <row r="36" spans="2:14">
      <c r="B36" s="5" t="s">
        <v>59</v>
      </c>
      <c r="C36" s="10" t="s">
        <v>33</v>
      </c>
      <c r="D36" s="29">
        <v>994</v>
      </c>
      <c r="E36" s="32">
        <v>1470</v>
      </c>
      <c r="F36" s="27">
        <f>IFERROR(E36/D36,"-")</f>
        <v>1.4788732394366197</v>
      </c>
      <c r="G36" s="29"/>
      <c r="H36" s="32"/>
      <c r="I36" s="27" t="str">
        <f>IFERROR(H36/G36,"-")</f>
        <v>-</v>
      </c>
      <c r="J36" s="29"/>
      <c r="K36" s="32"/>
      <c r="L36" s="27" t="str">
        <f>IFERROR(K36/J36,"-")</f>
        <v>-</v>
      </c>
      <c r="M36" s="28">
        <f>IFERROR(J36/D36,"-")</f>
        <v>0</v>
      </c>
      <c r="N36" s="28">
        <f>IFERROR(K36/E36,"-")</f>
        <v>0</v>
      </c>
    </row>
    <row r="37" spans="2:14">
      <c r="B37" s="3" t="s">
        <v>60</v>
      </c>
      <c r="C37" s="8" t="s">
        <v>61</v>
      </c>
      <c r="D37" s="29"/>
      <c r="E37" s="32"/>
      <c r="F37" s="27"/>
      <c r="G37" s="29"/>
      <c r="H37" s="32"/>
      <c r="I37" s="27"/>
      <c r="J37" s="29"/>
      <c r="K37" s="32"/>
      <c r="L37" s="27"/>
      <c r="M37" s="28"/>
      <c r="N37" s="28"/>
    </row>
    <row r="38" spans="2:14">
      <c r="B38" s="5" t="s">
        <v>62</v>
      </c>
      <c r="C38" s="10" t="s">
        <v>33</v>
      </c>
      <c r="D38" s="29"/>
      <c r="E38" s="32"/>
      <c r="F38" s="27" t="str">
        <f>IFERROR(E38/D38,"-")</f>
        <v>-</v>
      </c>
      <c r="G38" s="29"/>
      <c r="H38" s="32"/>
      <c r="I38" s="27" t="str">
        <f>IFERROR(H38/G38,"-")</f>
        <v>-</v>
      </c>
      <c r="J38" s="29"/>
      <c r="K38" s="32"/>
      <c r="L38" s="27" t="str">
        <f>IFERROR(K38/J38,"-")</f>
        <v>-</v>
      </c>
      <c r="M38" s="28" t="str">
        <f>IFERROR(J38/D38,"-")</f>
        <v>-</v>
      </c>
      <c r="N38" s="28" t="str">
        <f>IFERROR(K38/E38,"-")</f>
        <v>-</v>
      </c>
    </row>
    <row r="39" spans="2:14">
      <c r="B39" s="3" t="s">
        <v>63</v>
      </c>
      <c r="C39" s="8" t="s">
        <v>64</v>
      </c>
      <c r="D39" s="29"/>
      <c r="E39" s="32"/>
      <c r="F39" s="27"/>
      <c r="G39" s="29"/>
      <c r="H39" s="32"/>
      <c r="I39" s="27"/>
      <c r="J39" s="29"/>
      <c r="K39" s="32"/>
      <c r="L39" s="27"/>
      <c r="M39" s="28"/>
      <c r="N39" s="28"/>
    </row>
    <row r="40" spans="2:14">
      <c r="B40" s="5" t="s">
        <v>65</v>
      </c>
      <c r="C40" s="10" t="s">
        <v>28</v>
      </c>
      <c r="D40" s="29">
        <v>25</v>
      </c>
      <c r="E40" s="32">
        <v>6</v>
      </c>
      <c r="F40" s="27">
        <f>IFERROR(E40/D40,"-")</f>
        <v>0.24</v>
      </c>
      <c r="G40" s="29"/>
      <c r="H40" s="32"/>
      <c r="I40" s="27" t="str">
        <f>IFERROR(H40/G40,"-")</f>
        <v>-</v>
      </c>
      <c r="J40" s="29"/>
      <c r="K40" s="32"/>
      <c r="L40" s="27" t="str">
        <f>IFERROR(K40/J40,"-")</f>
        <v>-</v>
      </c>
      <c r="M40" s="28">
        <f>IFERROR(J40/D40,"-")</f>
        <v>0</v>
      </c>
      <c r="N40" s="28">
        <f>IFERROR(K40/E40,"-")</f>
        <v>0</v>
      </c>
    </row>
    <row r="41" spans="2:14">
      <c r="B41" s="5" t="s">
        <v>66</v>
      </c>
      <c r="C41" s="10" t="s">
        <v>33</v>
      </c>
      <c r="D41" s="29">
        <v>310</v>
      </c>
      <c r="E41" s="32">
        <v>354</v>
      </c>
      <c r="F41" s="27">
        <f>IFERROR(E41/D41,"-")</f>
        <v>1.1419354838709677</v>
      </c>
      <c r="G41" s="29"/>
      <c r="H41" s="32"/>
      <c r="I41" s="27" t="str">
        <f>IFERROR(H41/G41,"-")</f>
        <v>-</v>
      </c>
      <c r="J41" s="29"/>
      <c r="K41" s="32"/>
      <c r="L41" s="27" t="str">
        <f>IFERROR(K41/J41,"-")</f>
        <v>-</v>
      </c>
      <c r="M41" s="28">
        <f>IFERROR(J41/D41,"-")</f>
        <v>0</v>
      </c>
      <c r="N41" s="28">
        <f>IFERROR(K41/E41,"-")</f>
        <v>0</v>
      </c>
    </row>
    <row r="42" spans="2:14">
      <c r="B42" s="3" t="s">
        <v>67</v>
      </c>
      <c r="C42" s="8" t="s">
        <v>68</v>
      </c>
      <c r="D42" s="29"/>
      <c r="E42" s="32"/>
      <c r="F42" s="27"/>
      <c r="G42" s="29"/>
      <c r="H42" s="32"/>
      <c r="I42" s="27"/>
      <c r="J42" s="29"/>
      <c r="K42" s="32"/>
      <c r="L42" s="27"/>
      <c r="M42" s="28"/>
      <c r="N42" s="28"/>
    </row>
    <row r="43" spans="2:14">
      <c r="B43" s="5" t="s">
        <v>69</v>
      </c>
      <c r="C43" s="10" t="s">
        <v>70</v>
      </c>
      <c r="D43" s="29">
        <v>0</v>
      </c>
      <c r="E43" s="32">
        <v>10</v>
      </c>
      <c r="F43" s="27" t="str">
        <f t="shared" ref="F43:F44" si="5">IFERROR(E43/D43,"-")</f>
        <v>-</v>
      </c>
      <c r="G43" s="29"/>
      <c r="H43" s="32"/>
      <c r="I43" s="27" t="str">
        <f t="shared" ref="I43:I44" si="6">IFERROR(H43/G43,"-")</f>
        <v>-</v>
      </c>
      <c r="J43" s="29">
        <v>0</v>
      </c>
      <c r="K43" s="32">
        <v>0</v>
      </c>
      <c r="L43" s="27" t="str">
        <f t="shared" ref="L43:L44" si="7">IFERROR(K43/J43,"-")</f>
        <v>-</v>
      </c>
      <c r="M43" s="28" t="str">
        <f t="shared" ref="M43:M44" si="8">IFERROR(J43/D43,"-")</f>
        <v>-</v>
      </c>
      <c r="N43" s="28">
        <f t="shared" ref="N43:N44" si="9">IFERROR(K43/E43,"-")</f>
        <v>0</v>
      </c>
    </row>
    <row r="44" spans="2:14">
      <c r="B44" s="5" t="s">
        <v>71</v>
      </c>
      <c r="C44" s="10" t="s">
        <v>33</v>
      </c>
      <c r="D44" s="29">
        <v>0</v>
      </c>
      <c r="E44" s="32">
        <v>22</v>
      </c>
      <c r="F44" s="27" t="str">
        <f t="shared" si="5"/>
        <v>-</v>
      </c>
      <c r="G44" s="29"/>
      <c r="H44" s="32"/>
      <c r="I44" s="27" t="str">
        <f t="shared" si="6"/>
        <v>-</v>
      </c>
      <c r="J44" s="29">
        <v>0</v>
      </c>
      <c r="K44" s="32">
        <v>0</v>
      </c>
      <c r="L44" s="27" t="str">
        <f t="shared" si="7"/>
        <v>-</v>
      </c>
      <c r="M44" s="28" t="str">
        <f t="shared" si="8"/>
        <v>-</v>
      </c>
      <c r="N44" s="28">
        <f t="shared" si="9"/>
        <v>0</v>
      </c>
    </row>
    <row r="45" spans="2:14" ht="15.75" thickBot="1">
      <c r="B45" s="19"/>
      <c r="C45" s="7" t="s">
        <v>36</v>
      </c>
      <c r="D45" s="40">
        <f>SUM(D24:D44)</f>
        <v>6062</v>
      </c>
      <c r="E45" s="34">
        <f>SUM(E24:E44)</f>
        <v>6751</v>
      </c>
      <c r="F45" s="30">
        <f>IFERROR(E45/D45,"-")</f>
        <v>1.1136588584625535</v>
      </c>
      <c r="G45" s="40">
        <f>SUM(G24:G44)</f>
        <v>0</v>
      </c>
      <c r="H45" s="34">
        <f>SUM(H24:H44)</f>
        <v>0</v>
      </c>
      <c r="I45" s="30" t="str">
        <f>IFERROR(H45/G45,"-")</f>
        <v>-</v>
      </c>
      <c r="J45" s="40">
        <f>SUM(J24:J44)</f>
        <v>811</v>
      </c>
      <c r="K45" s="34">
        <f>SUM(K24:K44)</f>
        <v>1093</v>
      </c>
      <c r="L45" s="18">
        <f>IFERROR(K45/J45,"-")</f>
        <v>1.3477188655980272</v>
      </c>
      <c r="M45" s="41">
        <f>IFERROR(J45/D45,"-")</f>
        <v>0.13378422962718575</v>
      </c>
      <c r="N45" s="41">
        <f>IFERROR(K45/E45,"-")</f>
        <v>0.1619019404532662</v>
      </c>
    </row>
    <row r="46" spans="2:14">
      <c r="B46" s="2">
        <v>4</v>
      </c>
      <c r="C46" s="1" t="s">
        <v>72</v>
      </c>
      <c r="D46" s="35"/>
      <c r="E46" s="36"/>
      <c r="F46" s="17"/>
      <c r="G46" s="35"/>
      <c r="H46" s="36"/>
      <c r="I46" s="17"/>
      <c r="J46" s="35"/>
      <c r="K46" s="36"/>
      <c r="L46" s="17"/>
      <c r="M46" s="16"/>
      <c r="N46" s="15"/>
    </row>
    <row r="47" spans="2:14">
      <c r="B47" s="3" t="s">
        <v>73</v>
      </c>
      <c r="C47" s="8" t="s">
        <v>74</v>
      </c>
      <c r="D47" s="29"/>
      <c r="E47" s="32"/>
      <c r="F47" s="27"/>
      <c r="G47" s="29"/>
      <c r="H47" s="32"/>
      <c r="I47" s="27"/>
      <c r="J47" s="29"/>
      <c r="K47" s="32"/>
      <c r="L47" s="27"/>
      <c r="M47" s="28"/>
      <c r="N47" s="28"/>
    </row>
    <row r="48" spans="2:14">
      <c r="B48" s="4" t="s">
        <v>75</v>
      </c>
      <c r="C48" s="9" t="s">
        <v>76</v>
      </c>
      <c r="D48" s="29"/>
      <c r="E48" s="32"/>
      <c r="F48" s="27"/>
      <c r="G48" s="29"/>
      <c r="H48" s="32"/>
      <c r="I48" s="27"/>
      <c r="J48" s="29"/>
      <c r="K48" s="32"/>
      <c r="L48" s="27"/>
      <c r="M48" s="28"/>
      <c r="N48" s="28"/>
    </row>
    <row r="49" spans="2:14">
      <c r="B49" s="5" t="s">
        <v>77</v>
      </c>
      <c r="C49" s="10" t="s">
        <v>78</v>
      </c>
      <c r="D49" s="29">
        <v>3014</v>
      </c>
      <c r="E49" s="32">
        <v>2164</v>
      </c>
      <c r="F49" s="27">
        <f>IFERROR(E49/D49,"-")</f>
        <v>0.71798274717982746</v>
      </c>
      <c r="G49" s="29"/>
      <c r="H49" s="32"/>
      <c r="I49" s="27" t="str">
        <f>IFERROR(H49/G49,"-")</f>
        <v>-</v>
      </c>
      <c r="J49" s="29">
        <v>379</v>
      </c>
      <c r="K49" s="32">
        <v>294</v>
      </c>
      <c r="L49" s="27">
        <f>IFERROR(K49/J49,"-")</f>
        <v>0.77572559366754612</v>
      </c>
      <c r="M49" s="28">
        <f>IFERROR(J49/D49,"-")</f>
        <v>0.12574651625746516</v>
      </c>
      <c r="N49" s="28">
        <f>IFERROR(K49/E49,"-")</f>
        <v>0.13585951940850277</v>
      </c>
    </row>
    <row r="50" spans="2:14">
      <c r="B50" s="5" t="s">
        <v>79</v>
      </c>
      <c r="C50" s="10" t="s">
        <v>80</v>
      </c>
      <c r="D50" s="29">
        <v>4293</v>
      </c>
      <c r="E50" s="32">
        <v>6641</v>
      </c>
      <c r="F50" s="27">
        <f>IFERROR(E50/D50,"-")</f>
        <v>1.5469368739808991</v>
      </c>
      <c r="G50" s="29"/>
      <c r="H50" s="32"/>
      <c r="I50" s="27" t="str">
        <f>IFERROR(H50/G50,"-")</f>
        <v>-</v>
      </c>
      <c r="J50" s="29">
        <v>356</v>
      </c>
      <c r="K50" s="32">
        <v>292</v>
      </c>
      <c r="L50" s="27">
        <f>IFERROR(K50/J50,"-")</f>
        <v>0.8202247191011236</v>
      </c>
      <c r="M50" s="28">
        <f>IFERROR(J50/D50,"-")</f>
        <v>8.2925692988586069E-2</v>
      </c>
      <c r="N50" s="28">
        <f>IFERROR(K50/E50,"-")</f>
        <v>4.3969281734678511E-2</v>
      </c>
    </row>
    <row r="51" spans="2:14">
      <c r="B51" s="5" t="s">
        <v>81</v>
      </c>
      <c r="C51" s="10" t="s">
        <v>82</v>
      </c>
      <c r="D51" s="29">
        <v>844</v>
      </c>
      <c r="E51" s="32">
        <v>438</v>
      </c>
      <c r="F51" s="27">
        <f>IFERROR(E51/D51,"-")</f>
        <v>0.51895734597156395</v>
      </c>
      <c r="G51" s="29"/>
      <c r="H51" s="32"/>
      <c r="I51" s="27" t="str">
        <f>IFERROR(H51/G51,"-")</f>
        <v>-</v>
      </c>
      <c r="J51" s="29">
        <v>203</v>
      </c>
      <c r="K51" s="32">
        <v>207</v>
      </c>
      <c r="L51" s="27">
        <f>IFERROR(K51/J51,"-")</f>
        <v>1.0197044334975369</v>
      </c>
      <c r="M51" s="28">
        <f>IFERROR(J51/D51,"-")</f>
        <v>0.24052132701421802</v>
      </c>
      <c r="N51" s="28">
        <f>IFERROR(K51/E51,"-")</f>
        <v>0.4726027397260274</v>
      </c>
    </row>
    <row r="52" spans="2:14">
      <c r="B52" s="5" t="s">
        <v>83</v>
      </c>
      <c r="C52" s="10" t="s">
        <v>84</v>
      </c>
      <c r="D52" s="29">
        <v>120</v>
      </c>
      <c r="E52" s="32">
        <v>83</v>
      </c>
      <c r="F52" s="27">
        <f>IFERROR(E52/D52,"-")</f>
        <v>0.69166666666666665</v>
      </c>
      <c r="G52" s="29"/>
      <c r="H52" s="32"/>
      <c r="I52" s="27" t="str">
        <f>IFERROR(H52/G52,"-")</f>
        <v>-</v>
      </c>
      <c r="J52" s="29"/>
      <c r="K52" s="32"/>
      <c r="L52" s="27" t="str">
        <f>IFERROR(K52/J52,"-")</f>
        <v>-</v>
      </c>
      <c r="M52" s="28">
        <f>IFERROR(J52/D52,"-")</f>
        <v>0</v>
      </c>
      <c r="N52" s="28">
        <f>IFERROR(K52/E52,"-")</f>
        <v>0</v>
      </c>
    </row>
    <row r="53" spans="2:14">
      <c r="B53" s="3" t="s">
        <v>85</v>
      </c>
      <c r="C53" s="8" t="s">
        <v>86</v>
      </c>
      <c r="D53" s="29"/>
      <c r="E53" s="32"/>
      <c r="F53" s="27"/>
      <c r="G53" s="29"/>
      <c r="H53" s="32"/>
      <c r="I53" s="27"/>
      <c r="J53" s="29"/>
      <c r="K53" s="32"/>
      <c r="L53" s="27"/>
      <c r="M53" s="28"/>
      <c r="N53" s="28"/>
    </row>
    <row r="54" spans="2:14">
      <c r="B54" s="4" t="s">
        <v>87</v>
      </c>
      <c r="C54" s="9" t="s">
        <v>88</v>
      </c>
      <c r="D54" s="29"/>
      <c r="E54" s="32"/>
      <c r="F54" s="27"/>
      <c r="G54" s="29"/>
      <c r="H54" s="32"/>
      <c r="I54" s="27"/>
      <c r="J54" s="29"/>
      <c r="K54" s="32"/>
      <c r="L54" s="27"/>
      <c r="M54" s="28"/>
      <c r="N54" s="28"/>
    </row>
    <row r="55" spans="2:14">
      <c r="B55" s="5" t="s">
        <v>89</v>
      </c>
      <c r="C55" s="10" t="s">
        <v>90</v>
      </c>
      <c r="D55" s="29">
        <v>0</v>
      </c>
      <c r="E55" s="32">
        <v>1088</v>
      </c>
      <c r="F55" s="27"/>
      <c r="G55" s="29"/>
      <c r="H55" s="32"/>
      <c r="I55" s="27"/>
      <c r="J55" s="29">
        <v>0</v>
      </c>
      <c r="K55" s="32">
        <v>0</v>
      </c>
      <c r="L55" s="27" t="str">
        <f t="shared" ref="L55" si="10">IFERROR(K55/J55,"-")</f>
        <v>-</v>
      </c>
      <c r="M55" s="28" t="str">
        <f t="shared" ref="M55" si="11">IFERROR(J55/D55,"-")</f>
        <v>-</v>
      </c>
      <c r="N55" s="28">
        <f t="shared" ref="N55" si="12">IFERROR(K55/E55,"-")</f>
        <v>0</v>
      </c>
    </row>
    <row r="56" spans="2:14">
      <c r="B56" s="5" t="s">
        <v>91</v>
      </c>
      <c r="C56" s="10" t="s">
        <v>92</v>
      </c>
      <c r="D56" s="29">
        <v>0</v>
      </c>
      <c r="E56" s="32">
        <v>386</v>
      </c>
      <c r="F56" s="27" t="str">
        <f>IFERROR(E56/D56,"-")</f>
        <v>-</v>
      </c>
      <c r="G56" s="29"/>
      <c r="H56" s="32"/>
      <c r="I56" s="27" t="str">
        <f>IFERROR(H56/G56,"-")</f>
        <v>-</v>
      </c>
      <c r="J56" s="29">
        <v>0</v>
      </c>
      <c r="K56" s="32">
        <v>0</v>
      </c>
      <c r="L56" s="27" t="str">
        <f>IFERROR(K56/J56,"-")</f>
        <v>-</v>
      </c>
      <c r="M56" s="28" t="str">
        <f>IFERROR(J56/D56,"-")</f>
        <v>-</v>
      </c>
      <c r="N56" s="28">
        <f>IFERROR(K56/E56,"-")</f>
        <v>0</v>
      </c>
    </row>
    <row r="57" spans="2:14">
      <c r="B57" s="4" t="s">
        <v>93</v>
      </c>
      <c r="C57" s="9" t="s">
        <v>88</v>
      </c>
      <c r="D57" s="29"/>
      <c r="E57" s="32"/>
      <c r="F57" s="27"/>
      <c r="G57" s="29"/>
      <c r="H57" s="32"/>
      <c r="I57" s="27"/>
      <c r="J57" s="29"/>
      <c r="K57" s="32"/>
      <c r="L57" s="27"/>
      <c r="M57" s="28"/>
      <c r="N57" s="28"/>
    </row>
    <row r="58" spans="2:14">
      <c r="B58" s="5" t="s">
        <v>94</v>
      </c>
      <c r="C58" s="10" t="s">
        <v>95</v>
      </c>
      <c r="D58" s="29">
        <v>0</v>
      </c>
      <c r="E58" s="32">
        <v>372</v>
      </c>
      <c r="F58" s="27" t="str">
        <f t="shared" ref="F58" si="13">IFERROR(E58/D58,"-")</f>
        <v>-</v>
      </c>
      <c r="G58" s="29"/>
      <c r="H58" s="32"/>
      <c r="I58" s="27" t="str">
        <f t="shared" ref="I58" si="14">IFERROR(H58/G58,"-")</f>
        <v>-</v>
      </c>
      <c r="J58" s="29">
        <v>0</v>
      </c>
      <c r="K58" s="32">
        <v>0</v>
      </c>
      <c r="L58" s="27" t="str">
        <f t="shared" ref="L58" si="15">IFERROR(K58/J58,"-")</f>
        <v>-</v>
      </c>
      <c r="M58" s="28" t="str">
        <f t="shared" ref="M58" si="16">IFERROR(J58/D58,"-")</f>
        <v>-</v>
      </c>
      <c r="N58" s="28">
        <f t="shared" ref="N58" si="17">IFERROR(K58/E58,"-")</f>
        <v>0</v>
      </c>
    </row>
    <row r="59" spans="2:14" ht="15.75" thickBot="1">
      <c r="B59" s="19"/>
      <c r="C59" s="7" t="s">
        <v>36</v>
      </c>
      <c r="D59" s="40">
        <f>SUM(D47:D58)</f>
        <v>8271</v>
      </c>
      <c r="E59" s="34">
        <f>SUM(E47:E58)</f>
        <v>11172</v>
      </c>
      <c r="F59" s="30">
        <f>IFERROR(E59/D59,"-")</f>
        <v>1.3507435618425825</v>
      </c>
      <c r="G59" s="40">
        <f>SUM(G47:G58)</f>
        <v>0</v>
      </c>
      <c r="H59" s="34">
        <f>SUM(H47:H58)</f>
        <v>0</v>
      </c>
      <c r="I59" s="30" t="str">
        <f>IFERROR(H59/G59,"-")</f>
        <v>-</v>
      </c>
      <c r="J59" s="40">
        <f>SUM(J47:J58)</f>
        <v>938</v>
      </c>
      <c r="K59" s="34">
        <f>SUM(K47:K58)</f>
        <v>793</v>
      </c>
      <c r="L59" s="30">
        <f>IFERROR(K59/J59,"-")</f>
        <v>0.84541577825159919</v>
      </c>
      <c r="M59" s="41">
        <f>IFERROR(J59/D59,"-")</f>
        <v>0.11340829403941483</v>
      </c>
      <c r="N59" s="41">
        <f>IFERROR(K59/E59,"-")</f>
        <v>7.098102398854278E-2</v>
      </c>
    </row>
    <row r="60" spans="2:14">
      <c r="B60" s="2">
        <v>5</v>
      </c>
      <c r="C60" s="12" t="s">
        <v>96</v>
      </c>
      <c r="D60" s="35"/>
      <c r="E60" s="36"/>
      <c r="F60" s="17"/>
      <c r="G60" s="35"/>
      <c r="H60" s="36"/>
      <c r="I60" s="17"/>
      <c r="J60" s="35"/>
      <c r="K60" s="36"/>
      <c r="L60" s="17"/>
      <c r="M60" s="16"/>
      <c r="N60" s="15"/>
    </row>
    <row r="61" spans="2:14">
      <c r="B61" s="3" t="s">
        <v>97</v>
      </c>
      <c r="C61" s="8" t="s">
        <v>98</v>
      </c>
      <c r="D61" s="29"/>
      <c r="E61" s="32"/>
      <c r="F61" s="27"/>
      <c r="G61" s="29"/>
      <c r="H61" s="32"/>
      <c r="I61" s="27"/>
      <c r="J61" s="29"/>
      <c r="K61" s="32"/>
      <c r="L61" s="27"/>
      <c r="M61" s="28"/>
      <c r="N61" s="28"/>
    </row>
    <row r="62" spans="2:14">
      <c r="B62" s="5" t="s">
        <v>99</v>
      </c>
      <c r="C62" s="10" t="s">
        <v>100</v>
      </c>
      <c r="D62" s="29">
        <v>0</v>
      </c>
      <c r="E62" s="32">
        <v>1803</v>
      </c>
      <c r="F62" s="27" t="str">
        <f>IFERROR(E62/D62,"-")</f>
        <v>-</v>
      </c>
      <c r="G62" s="29"/>
      <c r="H62" s="32"/>
      <c r="I62" s="27" t="str">
        <f t="shared" ref="I62:I69" si="18">IFERROR(H62/G62,"-")</f>
        <v>-</v>
      </c>
      <c r="J62" s="29">
        <v>0</v>
      </c>
      <c r="K62" s="32">
        <v>0</v>
      </c>
      <c r="L62" s="27" t="str">
        <f t="shared" ref="L62:L69" si="19">IFERROR(K62/J62,"-")</f>
        <v>-</v>
      </c>
      <c r="M62" s="28" t="str">
        <f t="shared" ref="M62" si="20">IFERROR(J62/D62,"-")</f>
        <v>-</v>
      </c>
      <c r="N62" s="28">
        <f t="shared" ref="N62" si="21">IFERROR(K62/E62,"-")</f>
        <v>0</v>
      </c>
    </row>
    <row r="63" spans="2:14">
      <c r="B63" s="3" t="s">
        <v>101</v>
      </c>
      <c r="C63" s="8" t="s">
        <v>102</v>
      </c>
      <c r="D63" s="29"/>
      <c r="E63" s="32"/>
      <c r="F63" s="27"/>
      <c r="G63" s="29"/>
      <c r="H63" s="32"/>
      <c r="I63" s="27"/>
      <c r="J63" s="29"/>
      <c r="K63" s="32"/>
      <c r="L63" s="27"/>
      <c r="M63" s="28"/>
      <c r="N63" s="28"/>
    </row>
    <row r="64" spans="2:14">
      <c r="B64" s="5" t="s">
        <v>103</v>
      </c>
      <c r="C64" s="10" t="s">
        <v>104</v>
      </c>
      <c r="D64" s="29"/>
      <c r="E64" s="32"/>
      <c r="F64" s="27"/>
      <c r="G64" s="29"/>
      <c r="H64" s="32"/>
      <c r="I64" s="27"/>
      <c r="J64" s="29"/>
      <c r="K64" s="32"/>
      <c r="L64" s="27"/>
      <c r="M64" s="28"/>
      <c r="N64" s="28"/>
    </row>
    <row r="65" spans="1:14">
      <c r="B65" s="5" t="s">
        <v>105</v>
      </c>
      <c r="C65" s="10" t="s">
        <v>28</v>
      </c>
      <c r="D65" s="29">
        <v>522</v>
      </c>
      <c r="E65" s="32">
        <v>0</v>
      </c>
      <c r="F65" s="27">
        <f t="shared" ref="F65:F69" si="22">IFERROR(E65/D65,"-")</f>
        <v>0</v>
      </c>
      <c r="G65" s="29"/>
      <c r="H65" s="32"/>
      <c r="I65" s="27" t="str">
        <f t="shared" si="18"/>
        <v>-</v>
      </c>
      <c r="J65" s="29">
        <v>0</v>
      </c>
      <c r="K65" s="32">
        <v>0</v>
      </c>
      <c r="L65" s="27" t="str">
        <f t="shared" si="19"/>
        <v>-</v>
      </c>
      <c r="M65" s="28">
        <f t="shared" ref="M65:M69" si="23">IFERROR(J65/D65,"-")</f>
        <v>0</v>
      </c>
      <c r="N65" s="28" t="str">
        <f t="shared" ref="N65:N69" si="24">IFERROR(K65/E65,"-")</f>
        <v>-</v>
      </c>
    </row>
    <row r="66" spans="1:14">
      <c r="B66" s="5" t="s">
        <v>106</v>
      </c>
      <c r="C66" s="10" t="s">
        <v>100</v>
      </c>
      <c r="D66" s="29">
        <v>242</v>
      </c>
      <c r="E66" s="32">
        <v>0</v>
      </c>
      <c r="F66" s="27">
        <f t="shared" si="22"/>
        <v>0</v>
      </c>
      <c r="G66" s="29"/>
      <c r="H66" s="32"/>
      <c r="I66" s="27" t="str">
        <f t="shared" si="18"/>
        <v>-</v>
      </c>
      <c r="J66" s="29">
        <v>0</v>
      </c>
      <c r="K66" s="32">
        <v>0</v>
      </c>
      <c r="L66" s="27" t="str">
        <f t="shared" si="19"/>
        <v>-</v>
      </c>
      <c r="M66" s="28">
        <f t="shared" si="23"/>
        <v>0</v>
      </c>
      <c r="N66" s="28" t="str">
        <f t="shared" si="24"/>
        <v>-</v>
      </c>
    </row>
    <row r="67" spans="1:14">
      <c r="B67" s="5" t="s">
        <v>107</v>
      </c>
      <c r="C67" s="10" t="s">
        <v>33</v>
      </c>
      <c r="D67" s="29">
        <v>1414</v>
      </c>
      <c r="E67" s="32">
        <v>0</v>
      </c>
      <c r="F67" s="27">
        <f t="shared" si="22"/>
        <v>0</v>
      </c>
      <c r="G67" s="29"/>
      <c r="H67" s="32"/>
      <c r="I67" s="27" t="str">
        <f t="shared" si="18"/>
        <v>-</v>
      </c>
      <c r="J67" s="29">
        <v>0</v>
      </c>
      <c r="K67" s="32">
        <v>0</v>
      </c>
      <c r="L67" s="27" t="str">
        <f t="shared" si="19"/>
        <v>-</v>
      </c>
      <c r="M67" s="28">
        <f t="shared" si="23"/>
        <v>0</v>
      </c>
      <c r="N67" s="28" t="str">
        <f t="shared" si="24"/>
        <v>-</v>
      </c>
    </row>
    <row r="68" spans="1:14">
      <c r="B68" s="5" t="s">
        <v>108</v>
      </c>
      <c r="C68" s="10" t="s">
        <v>35</v>
      </c>
      <c r="D68" s="29">
        <v>1176</v>
      </c>
      <c r="E68" s="32">
        <v>671</v>
      </c>
      <c r="F68" s="27">
        <f t="shared" si="22"/>
        <v>0.57057823129251706</v>
      </c>
      <c r="G68" s="29"/>
      <c r="H68" s="32"/>
      <c r="I68" s="27" t="str">
        <f t="shared" si="18"/>
        <v>-</v>
      </c>
      <c r="J68" s="29">
        <v>0</v>
      </c>
      <c r="K68" s="32">
        <v>0</v>
      </c>
      <c r="L68" s="27" t="str">
        <f t="shared" si="19"/>
        <v>-</v>
      </c>
      <c r="M68" s="28">
        <f t="shared" si="23"/>
        <v>0</v>
      </c>
      <c r="N68" s="28">
        <f t="shared" si="24"/>
        <v>0</v>
      </c>
    </row>
    <row r="69" spans="1:14">
      <c r="B69" s="3" t="s">
        <v>109</v>
      </c>
      <c r="C69" s="8" t="s">
        <v>110</v>
      </c>
      <c r="D69" s="29"/>
      <c r="E69" s="32"/>
      <c r="F69" s="27" t="str">
        <f t="shared" si="22"/>
        <v>-</v>
      </c>
      <c r="G69" s="29"/>
      <c r="H69" s="32"/>
      <c r="I69" s="27" t="str">
        <f t="shared" si="18"/>
        <v>-</v>
      </c>
      <c r="J69" s="29"/>
      <c r="K69" s="32"/>
      <c r="L69" s="27" t="str">
        <f t="shared" si="19"/>
        <v>-</v>
      </c>
      <c r="M69" s="28" t="str">
        <f t="shared" si="23"/>
        <v>-</v>
      </c>
      <c r="N69" s="28" t="str">
        <f t="shared" si="24"/>
        <v>-</v>
      </c>
    </row>
    <row r="70" spans="1:14">
      <c r="B70" s="5" t="s">
        <v>111</v>
      </c>
      <c r="C70" s="10" t="s">
        <v>100</v>
      </c>
      <c r="D70" s="29">
        <v>0</v>
      </c>
      <c r="E70" s="32">
        <v>93897</v>
      </c>
      <c r="F70" s="27" t="str">
        <f t="shared" ref="F70:F71" si="25">IFERROR(E70/D70,"-")</f>
        <v>-</v>
      </c>
      <c r="G70" s="29"/>
      <c r="H70" s="32"/>
      <c r="I70" s="27" t="str">
        <f t="shared" ref="I70:I71" si="26">IFERROR(H70/G70,"-")</f>
        <v>-</v>
      </c>
      <c r="J70" s="29">
        <v>0</v>
      </c>
      <c r="K70" s="32">
        <v>0</v>
      </c>
      <c r="L70" s="27" t="str">
        <f t="shared" ref="L70:L71" si="27">IFERROR(K70/J70,"-")</f>
        <v>-</v>
      </c>
      <c r="M70" s="28" t="str">
        <f t="shared" ref="M70:M71" si="28">IFERROR(J70/D70,"-")</f>
        <v>-</v>
      </c>
      <c r="N70" s="28">
        <f>IFERROR(K70/E70,"-")</f>
        <v>0</v>
      </c>
    </row>
    <row r="71" spans="1:14">
      <c r="B71" s="5" t="s">
        <v>112</v>
      </c>
      <c r="C71" s="10" t="s">
        <v>33</v>
      </c>
      <c r="D71" s="29">
        <v>0</v>
      </c>
      <c r="E71" s="32">
        <v>1576</v>
      </c>
      <c r="F71" s="27" t="str">
        <f t="shared" si="25"/>
        <v>-</v>
      </c>
      <c r="G71" s="29"/>
      <c r="H71" s="32"/>
      <c r="I71" s="27" t="str">
        <f t="shared" si="26"/>
        <v>-</v>
      </c>
      <c r="J71" s="29">
        <v>0</v>
      </c>
      <c r="K71" s="32">
        <v>0</v>
      </c>
      <c r="L71" s="27" t="str">
        <f t="shared" si="27"/>
        <v>-</v>
      </c>
      <c r="M71" s="28" t="str">
        <f t="shared" si="28"/>
        <v>-</v>
      </c>
      <c r="N71" s="28">
        <f t="shared" ref="N71" si="29">IFERROR(K71/E71,"-")</f>
        <v>0</v>
      </c>
    </row>
    <row r="72" spans="1:14" ht="15.75" thickBot="1">
      <c r="B72" s="19"/>
      <c r="C72" s="7" t="s">
        <v>36</v>
      </c>
      <c r="D72" s="42">
        <f>SUM(D61:D71)</f>
        <v>3354</v>
      </c>
      <c r="E72" s="43">
        <f>SUM(E61:E71)</f>
        <v>97947</v>
      </c>
      <c r="F72" s="44">
        <f>IFERROR(E72/D72,"-")</f>
        <v>29.203041144901611</v>
      </c>
      <c r="G72" s="42">
        <f>SUM(G61:G71)</f>
        <v>0</v>
      </c>
      <c r="H72" s="43">
        <f>SUM(H61:H71)</f>
        <v>0</v>
      </c>
      <c r="I72" s="44" t="str">
        <f>IFERROR(H72/G72,"-")</f>
        <v>-</v>
      </c>
      <c r="J72" s="42">
        <f>SUM(J61:J71)</f>
        <v>0</v>
      </c>
      <c r="K72" s="43">
        <f>SUM(K61:K71)</f>
        <v>0</v>
      </c>
      <c r="L72" s="44" t="str">
        <f>IFERROR(K72/J72,"-")</f>
        <v>-</v>
      </c>
      <c r="M72" s="31">
        <f>IFERROR(J72/D72,"-")</f>
        <v>0</v>
      </c>
      <c r="N72" s="31">
        <f>IFERROR(K72/E72,"-")</f>
        <v>0</v>
      </c>
    </row>
    <row r="73" spans="1:14" ht="15.75" thickBot="1">
      <c r="D73" s="37"/>
      <c r="E73" s="37"/>
      <c r="G73" s="37"/>
      <c r="H73" s="37"/>
      <c r="J73" s="37"/>
      <c r="K73" s="37"/>
    </row>
    <row r="74" spans="1:14" ht="15.75" thickBot="1">
      <c r="C74" s="22" t="s">
        <v>113</v>
      </c>
      <c r="D74" s="45">
        <f>IFERROR(SUM(D18+D22+D45+D59+D72),"")</f>
        <v>21208</v>
      </c>
      <c r="E74" s="46">
        <f>IFERROR(SUM(E18+E22+E45+E59+E72),"")</f>
        <v>120233</v>
      </c>
      <c r="F74" s="47">
        <f>IFERROR(E74/D74,"-")</f>
        <v>5.6692285929837798</v>
      </c>
      <c r="G74" s="45">
        <f>IFERROR(SUM(G18+G22+G45+G59+G72),"")</f>
        <v>0</v>
      </c>
      <c r="H74" s="46">
        <f>IFERROR(SUM(H18+H22+H45+H59+H72),"")</f>
        <v>0</v>
      </c>
      <c r="I74" s="47" t="str">
        <f>IFERROR(H74/G74,"-")</f>
        <v>-</v>
      </c>
      <c r="J74" s="45">
        <f>IFERROR(SUM(J18+J22+J45+J59+J72),"")</f>
        <v>4415</v>
      </c>
      <c r="K74" s="46">
        <f>IFERROR(SUM(K18+K22+K45+K59+K72),"")</f>
        <v>4192</v>
      </c>
      <c r="L74" s="47">
        <f>IFERROR(K74/J74,"-")</f>
        <v>0.94949037372593437</v>
      </c>
      <c r="M74" s="47">
        <f>IFERROR(D74/J74,"-")</f>
        <v>4.8036240090600231</v>
      </c>
      <c r="N74" s="47">
        <f>IFERROR(E74/K74,"-")</f>
        <v>28.681536259541986</v>
      </c>
    </row>
    <row r="75" spans="1:14">
      <c r="A75" s="23"/>
    </row>
    <row r="76" spans="1:14">
      <c r="B76" t="s">
        <v>114</v>
      </c>
    </row>
  </sheetData>
  <mergeCells count="7">
    <mergeCell ref="B1:N1"/>
    <mergeCell ref="J3:L3"/>
    <mergeCell ref="M3:N3"/>
    <mergeCell ref="B3:B4"/>
    <mergeCell ref="C3:C4"/>
    <mergeCell ref="G3:I3"/>
    <mergeCell ref="D3:F3"/>
  </mergeCells>
  <phoneticPr fontId="6" type="noConversion"/>
  <pageMargins left="0.511811024" right="0.511811024" top="0.78740157499999996" bottom="0.78740157499999996" header="0.31496062000000002" footer="0.31496062000000002"/>
  <pageSetup paperSize="9" scale="71" orientation="portrait" r:id="rId1"/>
  <ignoredErrors>
    <ignoredError sqref="I18 I59 F18" 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0" ma:contentTypeDescription="Crie um novo documento." ma:contentTypeScope="" ma:versionID="80c7caf4930f1f9166da722450ceddca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419da0498a1765714798dab174acbe19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7EF252F-E252-4AD5-9D9D-F766F341556E}"/>
</file>

<file path=customXml/itemProps2.xml><?xml version="1.0" encoding="utf-8"?>
<ds:datastoreItem xmlns:ds="http://schemas.openxmlformats.org/officeDocument/2006/customXml" ds:itemID="{042AB4AD-49E1-491D-BD8D-A0A7E25F2C0F}"/>
</file>

<file path=customXml/itemProps3.xml><?xml version="1.0" encoding="utf-8"?>
<ds:datastoreItem xmlns:ds="http://schemas.openxmlformats.org/officeDocument/2006/customXml" ds:itemID="{A1235EA1-A2CD-40FC-98A7-18F0AD7421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Bernardo Blazuti Barreto Goncalves</dc:creator>
  <cp:keywords/>
  <dc:description/>
  <cp:lastModifiedBy>Natália dos Santos Silva</cp:lastModifiedBy>
  <cp:revision/>
  <dcterms:created xsi:type="dcterms:W3CDTF">2018-07-06T14:18:48Z</dcterms:created>
  <dcterms:modified xsi:type="dcterms:W3CDTF">2022-07-22T18:43:59Z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</Properties>
</file>