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GCCRI Compliance\Portal de Transparência\4º trimestre_2022\PLANEJAMENTO\"/>
    </mc:Choice>
  </mc:AlternateContent>
  <xr:revisionPtr revIDLastSave="0" documentId="8_{A6C1E357-5D68-4045-BCF9-85E839778129}" xr6:coauthVersionLast="47" xr6:coauthVersionMax="47" xr10:uidLastSave="{00000000-0000-0000-0000-000000000000}"/>
  <bookViews>
    <workbookView xWindow="-120" yWindow="-120" windowWidth="29040" windowHeight="15840" xr2:uid="{82B0B3E3-1B05-4877-85F0-268EECEADA76}"/>
  </bookViews>
  <sheets>
    <sheet name="Vagas - Realização" sheetId="1" r:id="rId1"/>
  </sheets>
  <definedNames>
    <definedName name="GO">#REF!</definedName>
    <definedName name="i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7" i="1" l="1"/>
  <c r="J45" i="1"/>
  <c r="H45" i="1"/>
  <c r="I45" i="1" s="1"/>
  <c r="G45" i="1"/>
  <c r="E45" i="1"/>
  <c r="D45" i="1"/>
  <c r="M44" i="1"/>
  <c r="L44" i="1"/>
  <c r="I44" i="1"/>
  <c r="F44" i="1"/>
  <c r="N43" i="1"/>
  <c r="M43" i="1"/>
  <c r="L43" i="1"/>
  <c r="I43" i="1"/>
  <c r="F43" i="1"/>
  <c r="M41" i="1"/>
  <c r="N41" i="1"/>
  <c r="I41" i="1"/>
  <c r="F41" i="1"/>
  <c r="H38" i="1"/>
  <c r="I38" i="1" s="1"/>
  <c r="G38" i="1"/>
  <c r="E38" i="1"/>
  <c r="F38" i="1" s="1"/>
  <c r="D38" i="1"/>
  <c r="N37" i="1"/>
  <c r="M37" i="1"/>
  <c r="L37" i="1"/>
  <c r="I37" i="1"/>
  <c r="F37" i="1"/>
  <c r="M36" i="1"/>
  <c r="N36" i="1"/>
  <c r="I36" i="1"/>
  <c r="F36" i="1"/>
  <c r="N35" i="1"/>
  <c r="M35" i="1"/>
  <c r="I35" i="1"/>
  <c r="M34" i="1"/>
  <c r="L34" i="1"/>
  <c r="N34" i="1"/>
  <c r="I34" i="1"/>
  <c r="F34" i="1"/>
  <c r="J30" i="1"/>
  <c r="I30" i="1"/>
  <c r="H30" i="1"/>
  <c r="G30" i="1"/>
  <c r="D30" i="1"/>
  <c r="N29" i="1"/>
  <c r="M29" i="1"/>
  <c r="L29" i="1"/>
  <c r="I29" i="1"/>
  <c r="F29" i="1"/>
  <c r="M27" i="1"/>
  <c r="L27" i="1"/>
  <c r="N27" i="1"/>
  <c r="I27" i="1"/>
  <c r="F27" i="1"/>
  <c r="M25" i="1"/>
  <c r="L25" i="1"/>
  <c r="I25" i="1"/>
  <c r="N25" i="1"/>
  <c r="M23" i="1"/>
  <c r="L23" i="1"/>
  <c r="N23" i="1"/>
  <c r="I23" i="1"/>
  <c r="F23" i="1"/>
  <c r="N21" i="1"/>
  <c r="M21" i="1"/>
  <c r="L21" i="1"/>
  <c r="F21" i="1"/>
  <c r="M20" i="1"/>
  <c r="L20" i="1"/>
  <c r="K30" i="1"/>
  <c r="I20" i="1"/>
  <c r="F20" i="1"/>
  <c r="F35" i="1" s="1"/>
  <c r="E30" i="1"/>
  <c r="F30" i="1" s="1"/>
  <c r="J16" i="1"/>
  <c r="H16" i="1"/>
  <c r="I16" i="1" s="1"/>
  <c r="G16" i="1"/>
  <c r="D16" i="1"/>
  <c r="D47" i="1" s="1"/>
  <c r="N15" i="1"/>
  <c r="M15" i="1"/>
  <c r="L15" i="1"/>
  <c r="I15" i="1"/>
  <c r="F15" i="1"/>
  <c r="N12" i="1"/>
  <c r="M12" i="1"/>
  <c r="L12" i="1"/>
  <c r="F12" i="1"/>
  <c r="M10" i="1"/>
  <c r="K16" i="1"/>
  <c r="I10" i="1"/>
  <c r="F10" i="1"/>
  <c r="M8" i="1"/>
  <c r="L8" i="1"/>
  <c r="N8" i="1"/>
  <c r="I8" i="1"/>
  <c r="F8" i="1"/>
  <c r="M7" i="1"/>
  <c r="L7" i="1"/>
  <c r="I7" i="1"/>
  <c r="F7" i="1"/>
  <c r="F6" i="1"/>
  <c r="F45" i="1" l="1"/>
  <c r="M45" i="1"/>
  <c r="M30" i="1"/>
  <c r="L16" i="1"/>
  <c r="L30" i="1"/>
  <c r="N30" i="1"/>
  <c r="J38" i="1"/>
  <c r="M38" i="1" s="1"/>
  <c r="L10" i="1"/>
  <c r="F25" i="1"/>
  <c r="L36" i="1"/>
  <c r="K38" i="1"/>
  <c r="L41" i="1"/>
  <c r="N44" i="1"/>
  <c r="K45" i="1"/>
  <c r="H47" i="1"/>
  <c r="I47" i="1" s="1"/>
  <c r="L35" i="1"/>
  <c r="N10" i="1"/>
  <c r="E16" i="1"/>
  <c r="N16" i="1" s="1"/>
  <c r="N20" i="1"/>
  <c r="N7" i="1"/>
  <c r="M16" i="1"/>
  <c r="N45" i="1" l="1"/>
  <c r="L45" i="1"/>
  <c r="L38" i="1"/>
  <c r="N38" i="1"/>
  <c r="E47" i="1"/>
  <c r="F47" i="1" s="1"/>
  <c r="F16" i="1"/>
  <c r="K47" i="1"/>
  <c r="J47" i="1"/>
  <c r="M47" i="1" s="1"/>
  <c r="N47" i="1" l="1"/>
  <c r="L4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Emerson Soares Fialho</author>
  </authors>
  <commentList>
    <comment ref="J3" authorId="0" shapeId="0" xr:uid="{80570D38-35EF-4C22-AA60-9E573EF68E0D}">
      <text>
        <r>
          <rPr>
            <sz val="9"/>
            <color indexed="81"/>
            <rFont val="Segoe UI"/>
            <family val="2"/>
          </rPr>
          <t>Gratuidade instituída pelo Decreto 6.632/2008.</t>
        </r>
      </text>
    </comment>
  </commentList>
</comments>
</file>

<file path=xl/sharedStrings.xml><?xml version="1.0" encoding="utf-8"?>
<sst xmlns="http://schemas.openxmlformats.org/spreadsheetml/2006/main" count="98" uniqueCount="79">
  <si>
    <t>Item. 9.1.6 - Acórdão Nº 699/16</t>
  </si>
  <si>
    <t>Departamento Regional Minas Gerais</t>
  </si>
  <si>
    <t>Ano: 2022</t>
  </si>
  <si>
    <t>CÓDIGO</t>
  </si>
  <si>
    <t>PROGRAMA</t>
  </si>
  <si>
    <t>TOTAL DE VAGAS</t>
  </si>
  <si>
    <t>VAGAS GRATUITAS</t>
  </si>
  <si>
    <t>VAGAS GRATUIDADE PCG</t>
  </si>
  <si>
    <t>% Part. Gratuidade (PCG)</t>
  </si>
  <si>
    <t>Previstas</t>
  </si>
  <si>
    <t>Realizadas</t>
  </si>
  <si>
    <t>Nível de Realização</t>
  </si>
  <si>
    <t>Educação</t>
  </si>
  <si>
    <t>1.1</t>
  </si>
  <si>
    <t>Educação Infantil</t>
  </si>
  <si>
    <t>1.1.0.1</t>
  </si>
  <si>
    <t>Creche</t>
  </si>
  <si>
    <t>1.1.0.2</t>
  </si>
  <si>
    <t>Pré-Escola</t>
  </si>
  <si>
    <t>1.2</t>
  </si>
  <si>
    <t>Ensino Fundamental</t>
  </si>
  <si>
    <t>1.2.0.1</t>
  </si>
  <si>
    <t>Anos iniciais</t>
  </si>
  <si>
    <t>1.4</t>
  </si>
  <si>
    <t>Educação de Jovens e Adultos</t>
  </si>
  <si>
    <t>1.4.0.1</t>
  </si>
  <si>
    <t>Alfabetização</t>
  </si>
  <si>
    <t>1.5</t>
  </si>
  <si>
    <t>Educação Complementar</t>
  </si>
  <si>
    <t>1.5.1</t>
  </si>
  <si>
    <t>Acompanhamento Pedagógico</t>
  </si>
  <si>
    <t>1.5.1.1</t>
  </si>
  <si>
    <t>Curso</t>
  </si>
  <si>
    <t>Total do Programa</t>
  </si>
  <si>
    <t>Cultura</t>
  </si>
  <si>
    <t>3.1</t>
  </si>
  <si>
    <t>Artes Cênicas</t>
  </si>
  <si>
    <t>3.1.2</t>
  </si>
  <si>
    <t>Dança</t>
  </si>
  <si>
    <t>3.1.2.8</t>
  </si>
  <si>
    <t>3.1.2.3</t>
  </si>
  <si>
    <t>Oficina</t>
  </si>
  <si>
    <t>-</t>
  </si>
  <si>
    <t>3.1.3</t>
  </si>
  <si>
    <t>Teatro</t>
  </si>
  <si>
    <t>3.1.3.2</t>
  </si>
  <si>
    <t>3.2</t>
  </si>
  <si>
    <t>Artes Visuais</t>
  </si>
  <si>
    <t>3.2.0.1</t>
  </si>
  <si>
    <t>3.3</t>
  </si>
  <si>
    <t>Música</t>
  </si>
  <si>
    <t>3.3.0.2</t>
  </si>
  <si>
    <t>3.5</t>
  </si>
  <si>
    <t>Audiovisual</t>
  </si>
  <si>
    <t>3.5.0.1</t>
  </si>
  <si>
    <t>Lazer</t>
  </si>
  <si>
    <t>4.1</t>
  </si>
  <si>
    <t>Desenvolvimento Físico-Espotivo</t>
  </si>
  <si>
    <t>4.1.4</t>
  </si>
  <si>
    <t>Formação Esportiva</t>
  </si>
  <si>
    <t>4.1.4.1</t>
  </si>
  <si>
    <t>Esporte Coletivo</t>
  </si>
  <si>
    <t>4.1.4.2</t>
  </si>
  <si>
    <t>Esporte Individual</t>
  </si>
  <si>
    <t>4.1.4.4</t>
  </si>
  <si>
    <t>Luta</t>
  </si>
  <si>
    <t>4.1.4.5</t>
  </si>
  <si>
    <t>Multipráticas Esportivas</t>
  </si>
  <si>
    <t>Assistência</t>
  </si>
  <si>
    <t>5.1</t>
  </si>
  <si>
    <t>Desenvolvimento Comunitário</t>
  </si>
  <si>
    <t>5.1.0.2</t>
  </si>
  <si>
    <t>5.3</t>
  </si>
  <si>
    <t>Trabalho Social com Grupos</t>
  </si>
  <si>
    <t>5.3.0.5</t>
  </si>
  <si>
    <t>Encontro</t>
  </si>
  <si>
    <t>5.3.0.6</t>
  </si>
  <si>
    <t>TOTAL</t>
  </si>
  <si>
    <t>Legenda: A informação de vagas refere-se a quantidade de clientes inscritos nas realizações.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</si>
</sst>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1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lightDown">
        <bgColor theme="2"/>
      </patternFill>
    </fill>
    <fill>
      <patternFill patternType="solid">
        <fgColor rgb="FFF9D8D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medium">
        <color indexed="64"/>
      </right>
      <top style="dashed">
        <color auto="1"/>
      </top>
      <bottom style="dashed">
        <color auto="1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6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2" fillId="2" borderId="4" xfId="0" applyFont="1" applyFill="1" applyBorder="1"/>
    <xf numFmtId="0" fontId="0" fillId="3" borderId="8" xfId="0" applyFill="1" applyBorder="1"/>
    <xf numFmtId="0" fontId="0" fillId="3" borderId="9" xfId="0" applyFill="1" applyBorder="1"/>
    <xf numFmtId="9" fontId="0" fillId="3" borderId="10" xfId="1" applyFont="1" applyFill="1" applyBorder="1"/>
    <xf numFmtId="0" fontId="0" fillId="0" borderId="11" xfId="0" applyBorder="1" applyAlignment="1">
      <alignment horizontal="left" vertical="center" indent="1"/>
    </xf>
    <xf numFmtId="0" fontId="0" fillId="2" borderId="11" xfId="0" applyFill="1" applyBorder="1" applyAlignment="1">
      <alignment horizontal="left" indent="1"/>
    </xf>
    <xf numFmtId="3" fontId="0" fillId="2" borderId="12" xfId="0" applyNumberFormat="1" applyFill="1" applyBorder="1" applyAlignment="1">
      <alignment horizontal="center"/>
    </xf>
    <xf numFmtId="3" fontId="0" fillId="2" borderId="13" xfId="0" applyNumberFormat="1" applyFill="1" applyBorder="1" applyAlignment="1">
      <alignment horizontal="center"/>
    </xf>
    <xf numFmtId="10" fontId="0" fillId="2" borderId="14" xfId="1" applyNumberFormat="1" applyFont="1" applyFill="1" applyBorder="1" applyAlignment="1">
      <alignment horizontal="center"/>
    </xf>
    <xf numFmtId="9" fontId="0" fillId="2" borderId="14" xfId="1" applyFont="1" applyFill="1" applyBorder="1" applyAlignment="1">
      <alignment horizontal="center"/>
    </xf>
    <xf numFmtId="0" fontId="0" fillId="0" borderId="11" xfId="0" applyBorder="1" applyAlignment="1">
      <alignment horizontal="left" vertical="center" indent="3"/>
    </xf>
    <xf numFmtId="0" fontId="0" fillId="0" borderId="11" xfId="0" applyBorder="1" applyAlignment="1">
      <alignment horizontal="left" indent="3"/>
    </xf>
    <xf numFmtId="3" fontId="0" fillId="0" borderId="12" xfId="0" applyNumberFormat="1" applyBorder="1" applyAlignment="1">
      <alignment horizontal="center"/>
    </xf>
    <xf numFmtId="3" fontId="0" fillId="0" borderId="13" xfId="0" applyNumberFormat="1" applyBorder="1" applyAlignment="1">
      <alignment horizontal="center"/>
    </xf>
    <xf numFmtId="10" fontId="0" fillId="0" borderId="14" xfId="1" applyNumberFormat="1" applyFont="1" applyBorder="1" applyAlignment="1">
      <alignment horizontal="center"/>
    </xf>
    <xf numFmtId="9" fontId="0" fillId="0" borderId="14" xfId="1" applyFont="1" applyBorder="1" applyAlignment="1">
      <alignment horizontal="center"/>
    </xf>
    <xf numFmtId="0" fontId="0" fillId="0" borderId="11" xfId="0" applyBorder="1" applyAlignment="1">
      <alignment horizontal="left" vertical="center" indent="2"/>
    </xf>
    <xf numFmtId="0" fontId="0" fillId="2" borderId="11" xfId="0" applyFill="1" applyBorder="1" applyAlignment="1">
      <alignment horizontal="left" indent="2"/>
    </xf>
    <xf numFmtId="0" fontId="0" fillId="3" borderId="5" xfId="0" applyFill="1" applyBorder="1" applyAlignment="1">
      <alignment vertical="center"/>
    </xf>
    <xf numFmtId="0" fontId="2" fillId="0" borderId="5" xfId="0" applyFont="1" applyBorder="1" applyAlignment="1">
      <alignment horizontal="right"/>
    </xf>
    <xf numFmtId="3" fontId="2" fillId="0" borderId="15" xfId="0" applyNumberFormat="1" applyFont="1" applyBorder="1" applyAlignment="1">
      <alignment horizontal="center"/>
    </xf>
    <xf numFmtId="3" fontId="2" fillId="0" borderId="16" xfId="0" applyNumberFormat="1" applyFont="1" applyBorder="1" applyAlignment="1">
      <alignment horizontal="center"/>
    </xf>
    <xf numFmtId="10" fontId="2" fillId="0" borderId="17" xfId="1" applyNumberFormat="1" applyFont="1" applyBorder="1" applyAlignment="1">
      <alignment horizontal="center"/>
    </xf>
    <xf numFmtId="9" fontId="2" fillId="0" borderId="18" xfId="1" applyFont="1" applyBorder="1" applyAlignment="1">
      <alignment horizontal="center"/>
    </xf>
    <xf numFmtId="9" fontId="2" fillId="0" borderId="19" xfId="1" applyFont="1" applyBorder="1" applyAlignment="1">
      <alignment horizontal="center"/>
    </xf>
    <xf numFmtId="9" fontId="0" fillId="0" borderId="0" xfId="1" applyFont="1"/>
    <xf numFmtId="0" fontId="2" fillId="4" borderId="4" xfId="0" applyFont="1" applyFill="1" applyBorder="1"/>
    <xf numFmtId="3" fontId="0" fillId="3" borderId="8" xfId="0" applyNumberFormat="1" applyFill="1" applyBorder="1"/>
    <xf numFmtId="3" fontId="0" fillId="3" borderId="9" xfId="0" applyNumberFormat="1" applyFill="1" applyBorder="1"/>
    <xf numFmtId="10" fontId="0" fillId="3" borderId="10" xfId="0" applyNumberFormat="1" applyFill="1" applyBorder="1"/>
    <xf numFmtId="0" fontId="0" fillId="3" borderId="10" xfId="0" applyFill="1" applyBorder="1"/>
    <xf numFmtId="0" fontId="0" fillId="4" borderId="11" xfId="0" applyFill="1" applyBorder="1" applyAlignment="1">
      <alignment horizontal="left" indent="1"/>
    </xf>
    <xf numFmtId="3" fontId="0" fillId="4" borderId="12" xfId="0" applyNumberFormat="1" applyFill="1" applyBorder="1" applyAlignment="1">
      <alignment horizontal="center"/>
    </xf>
    <xf numFmtId="3" fontId="0" fillId="4" borderId="13" xfId="0" applyNumberFormat="1" applyFill="1" applyBorder="1" applyAlignment="1">
      <alignment horizontal="center"/>
    </xf>
    <xf numFmtId="10" fontId="0" fillId="4" borderId="14" xfId="1" applyNumberFormat="1" applyFont="1" applyFill="1" applyBorder="1" applyAlignment="1">
      <alignment horizontal="center"/>
    </xf>
    <xf numFmtId="9" fontId="0" fillId="4" borderId="14" xfId="1" applyFont="1" applyFill="1" applyBorder="1" applyAlignment="1">
      <alignment horizontal="center"/>
    </xf>
    <xf numFmtId="0" fontId="0" fillId="4" borderId="11" xfId="0" applyFill="1" applyBorder="1" applyAlignment="1">
      <alignment horizontal="left" indent="2"/>
    </xf>
    <xf numFmtId="3" fontId="2" fillId="0" borderId="20" xfId="0" applyNumberFormat="1" applyFont="1" applyBorder="1" applyAlignment="1">
      <alignment horizontal="center"/>
    </xf>
    <xf numFmtId="10" fontId="2" fillId="0" borderId="17" xfId="1" applyNumberFormat="1" applyFont="1" applyBorder="1"/>
    <xf numFmtId="9" fontId="2" fillId="0" borderId="17" xfId="1" applyFont="1" applyBorder="1" applyAlignment="1">
      <alignment horizontal="center"/>
    </xf>
    <xf numFmtId="0" fontId="2" fillId="5" borderId="21" xfId="0" applyFont="1" applyFill="1" applyBorder="1"/>
    <xf numFmtId="0" fontId="0" fillId="5" borderId="11" xfId="0" applyFill="1" applyBorder="1" applyAlignment="1">
      <alignment horizontal="left" indent="1"/>
    </xf>
    <xf numFmtId="3" fontId="0" fillId="5" borderId="12" xfId="0" applyNumberFormat="1" applyFill="1" applyBorder="1" applyAlignment="1">
      <alignment horizontal="center"/>
    </xf>
    <xf numFmtId="3" fontId="0" fillId="5" borderId="13" xfId="0" applyNumberFormat="1" applyFill="1" applyBorder="1" applyAlignment="1">
      <alignment horizontal="center"/>
    </xf>
    <xf numFmtId="10" fontId="0" fillId="5" borderId="14" xfId="1" applyNumberFormat="1" applyFont="1" applyFill="1" applyBorder="1" applyAlignment="1">
      <alignment horizontal="center"/>
    </xf>
    <xf numFmtId="9" fontId="0" fillId="5" borderId="14" xfId="1" applyFont="1" applyFill="1" applyBorder="1" applyAlignment="1">
      <alignment horizontal="center"/>
    </xf>
    <xf numFmtId="0" fontId="0" fillId="5" borderId="11" xfId="0" applyFill="1" applyBorder="1" applyAlignment="1">
      <alignment horizontal="left" indent="2"/>
    </xf>
    <xf numFmtId="0" fontId="2" fillId="6" borderId="4" xfId="0" applyFont="1" applyFill="1" applyBorder="1"/>
    <xf numFmtId="0" fontId="0" fillId="6" borderId="11" xfId="0" applyFill="1" applyBorder="1" applyAlignment="1">
      <alignment horizontal="left" indent="1"/>
    </xf>
    <xf numFmtId="3" fontId="0" fillId="6" borderId="12" xfId="0" applyNumberFormat="1" applyFill="1" applyBorder="1" applyAlignment="1">
      <alignment horizontal="center"/>
    </xf>
    <xf numFmtId="3" fontId="0" fillId="6" borderId="13" xfId="0" applyNumberFormat="1" applyFill="1" applyBorder="1" applyAlignment="1">
      <alignment horizontal="center"/>
    </xf>
    <xf numFmtId="10" fontId="0" fillId="6" borderId="14" xfId="1" applyNumberFormat="1" applyFont="1" applyFill="1" applyBorder="1" applyAlignment="1">
      <alignment horizontal="center"/>
    </xf>
    <xf numFmtId="9" fontId="0" fillId="6" borderId="14" xfId="1" applyFont="1" applyFill="1" applyBorder="1" applyAlignment="1">
      <alignment horizontal="center"/>
    </xf>
    <xf numFmtId="3" fontId="2" fillId="0" borderId="22" xfId="0" applyNumberFormat="1" applyFont="1" applyBorder="1" applyAlignment="1">
      <alignment horizontal="center"/>
    </xf>
    <xf numFmtId="3" fontId="2" fillId="0" borderId="23" xfId="0" applyNumberFormat="1" applyFont="1" applyBorder="1" applyAlignment="1">
      <alignment horizontal="center"/>
    </xf>
    <xf numFmtId="10" fontId="2" fillId="0" borderId="19" xfId="1" applyNumberFormat="1" applyFont="1" applyBorder="1" applyAlignment="1">
      <alignment horizontal="center"/>
    </xf>
    <xf numFmtId="3" fontId="0" fillId="0" borderId="0" xfId="0" applyNumberFormat="1"/>
    <xf numFmtId="0" fontId="4" fillId="0" borderId="6" xfId="0" applyFont="1" applyBorder="1" applyAlignment="1">
      <alignment horizontal="center" vertical="center"/>
    </xf>
    <xf numFmtId="3" fontId="2" fillId="0" borderId="24" xfId="0" applyNumberFormat="1" applyFont="1" applyBorder="1" applyAlignment="1">
      <alignment horizontal="center"/>
    </xf>
    <xf numFmtId="9" fontId="2" fillId="0" borderId="3" xfId="1" applyFont="1" applyBorder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28575</xdr:rowOff>
    </xdr:from>
    <xdr:to>
      <xdr:col>2</xdr:col>
      <xdr:colOff>565439</xdr:colOff>
      <xdr:row>0</xdr:row>
      <xdr:rowOff>647700</xdr:rowOff>
    </xdr:to>
    <xdr:pic>
      <xdr:nvPicPr>
        <xdr:cNvPr id="2" name="Picture 21">
          <a:extLst>
            <a:ext uri="{FF2B5EF4-FFF2-40B4-BE49-F238E27FC236}">
              <a16:creationId xmlns:a16="http://schemas.microsoft.com/office/drawing/2014/main" id="{0F48CE7D-A4B6-4004-B999-D85D94C62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28575"/>
          <a:ext cx="1260764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3E501-647C-4C08-A72C-E80984DC4C31}">
  <sheetPr>
    <pageSetUpPr fitToPage="1"/>
  </sheetPr>
  <dimension ref="A1:R49"/>
  <sheetViews>
    <sheetView showGridLines="0" tabSelected="1" zoomScale="118" zoomScaleNormal="118" workbookViewId="0">
      <pane ySplit="4" topLeftCell="A16" activePane="bottomLeft" state="frozen"/>
      <selection activeCell="F43" sqref="F43"/>
      <selection pane="bottomLeft" activeCell="Q38" sqref="Q38"/>
    </sheetView>
  </sheetViews>
  <sheetFormatPr defaultRowHeight="15" x14ac:dyDescent="0.25"/>
  <cols>
    <col min="1" max="1" width="3.5703125" customWidth="1"/>
    <col min="2" max="2" width="10.5703125" bestFit="1" customWidth="1"/>
    <col min="3" max="3" width="36.42578125" bestFit="1" customWidth="1"/>
    <col min="4" max="4" width="9" bestFit="1" customWidth="1"/>
    <col min="5" max="6" width="10.28515625" bestFit="1" customWidth="1"/>
    <col min="7" max="7" width="9" bestFit="1" customWidth="1"/>
    <col min="8" max="9" width="10.28515625" bestFit="1" customWidth="1"/>
    <col min="10" max="10" width="9" bestFit="1" customWidth="1"/>
    <col min="11" max="12" width="10.28515625" bestFit="1" customWidth="1"/>
    <col min="13" max="13" width="9.85546875" customWidth="1"/>
    <col min="14" max="14" width="10.42578125" customWidth="1"/>
  </cols>
  <sheetData>
    <row r="1" spans="2:18" ht="56.45" customHeight="1" thickBot="1" x14ac:dyDescent="0.3">
      <c r="B1" s="68" t="s">
        <v>0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70"/>
    </row>
    <row r="2" spans="2:18" ht="25.9" customHeight="1" thickBot="1" x14ac:dyDescent="0.3">
      <c r="B2" s="1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 t="s">
        <v>2</v>
      </c>
    </row>
    <row r="3" spans="2:18" ht="30.95" customHeight="1" thickBot="1" x14ac:dyDescent="0.3">
      <c r="B3" s="71" t="s">
        <v>3</v>
      </c>
      <c r="C3" s="71" t="s">
        <v>4</v>
      </c>
      <c r="D3" s="73" t="s">
        <v>5</v>
      </c>
      <c r="E3" s="74"/>
      <c r="F3" s="75"/>
      <c r="G3" s="73" t="s">
        <v>6</v>
      </c>
      <c r="H3" s="74"/>
      <c r="I3" s="75"/>
      <c r="J3" s="73" t="s">
        <v>7</v>
      </c>
      <c r="K3" s="74"/>
      <c r="L3" s="75"/>
      <c r="M3" s="73" t="s">
        <v>8</v>
      </c>
      <c r="N3" s="75"/>
    </row>
    <row r="4" spans="2:18" ht="30.75" thickBot="1" x14ac:dyDescent="0.3">
      <c r="B4" s="72"/>
      <c r="C4" s="72"/>
      <c r="D4" s="4" t="s">
        <v>9</v>
      </c>
      <c r="E4" s="4" t="s">
        <v>10</v>
      </c>
      <c r="F4" s="4" t="s">
        <v>11</v>
      </c>
      <c r="G4" s="4" t="s">
        <v>9</v>
      </c>
      <c r="H4" s="4" t="s">
        <v>10</v>
      </c>
      <c r="I4" s="4" t="s">
        <v>11</v>
      </c>
      <c r="J4" s="4" t="s">
        <v>9</v>
      </c>
      <c r="K4" s="4" t="s">
        <v>10</v>
      </c>
      <c r="L4" s="4" t="s">
        <v>11</v>
      </c>
      <c r="M4" s="4" t="s">
        <v>9</v>
      </c>
      <c r="N4" s="5" t="s">
        <v>10</v>
      </c>
    </row>
    <row r="5" spans="2:18" x14ac:dyDescent="0.25">
      <c r="B5" s="6">
        <v>1</v>
      </c>
      <c r="C5" s="7" t="s">
        <v>12</v>
      </c>
      <c r="D5" s="8"/>
      <c r="E5" s="9"/>
      <c r="F5" s="10"/>
      <c r="G5" s="8"/>
      <c r="H5" s="9"/>
      <c r="I5" s="10"/>
      <c r="J5" s="8"/>
      <c r="K5" s="9"/>
      <c r="L5" s="10"/>
      <c r="M5" s="10"/>
      <c r="N5" s="10"/>
    </row>
    <row r="6" spans="2:18" x14ac:dyDescent="0.25">
      <c r="B6" s="11" t="s">
        <v>13</v>
      </c>
      <c r="C6" s="12" t="s">
        <v>14</v>
      </c>
      <c r="D6" s="13"/>
      <c r="E6" s="14"/>
      <c r="F6" s="15" t="str">
        <f>IFERROR(E6/D6,"-")</f>
        <v>-</v>
      </c>
      <c r="G6" s="13"/>
      <c r="H6" s="14"/>
      <c r="I6" s="15"/>
      <c r="J6" s="13"/>
      <c r="K6" s="14"/>
      <c r="L6" s="15"/>
      <c r="M6" s="16"/>
      <c r="N6" s="16"/>
    </row>
    <row r="7" spans="2:18" x14ac:dyDescent="0.25">
      <c r="B7" s="17" t="s">
        <v>15</v>
      </c>
      <c r="C7" s="18" t="s">
        <v>16</v>
      </c>
      <c r="D7" s="19">
        <v>193</v>
      </c>
      <c r="E7" s="20">
        <v>242</v>
      </c>
      <c r="F7" s="21">
        <f>IFERROR(E7/D7,"-")</f>
        <v>1.2538860103626943</v>
      </c>
      <c r="G7" s="19"/>
      <c r="H7" s="20"/>
      <c r="I7" s="21" t="str">
        <f>IFERROR(H7/G7,"-")</f>
        <v>-</v>
      </c>
      <c r="J7" s="19">
        <v>63</v>
      </c>
      <c r="K7" s="20">
        <v>56</v>
      </c>
      <c r="L7" s="21">
        <f>IFERROR(K7/J7,"-")</f>
        <v>0.88888888888888884</v>
      </c>
      <c r="M7" s="22">
        <f>IFERROR(J7/D7,"-")</f>
        <v>0.32642487046632124</v>
      </c>
      <c r="N7" s="22">
        <f>IFERROR(K7/E7,"-")</f>
        <v>0.23140495867768596</v>
      </c>
    </row>
    <row r="8" spans="2:18" x14ac:dyDescent="0.25">
      <c r="B8" s="17" t="s">
        <v>17</v>
      </c>
      <c r="C8" s="18" t="s">
        <v>18</v>
      </c>
      <c r="D8" s="19">
        <v>348</v>
      </c>
      <c r="E8" s="20">
        <v>355</v>
      </c>
      <c r="F8" s="21">
        <f>IFERROR(E8/D8,"-")</f>
        <v>1.0201149425287357</v>
      </c>
      <c r="G8" s="19"/>
      <c r="H8" s="20"/>
      <c r="I8" s="21" t="str">
        <f>IFERROR(H8/G8,"-")</f>
        <v>-</v>
      </c>
      <c r="J8" s="19">
        <v>184</v>
      </c>
      <c r="K8" s="20">
        <v>203</v>
      </c>
      <c r="L8" s="21">
        <f>IFERROR(K8/J8,"-")</f>
        <v>1.1032608695652173</v>
      </c>
      <c r="M8" s="22">
        <f>IFERROR(J8/D8,"-")</f>
        <v>0.52873563218390807</v>
      </c>
      <c r="N8" s="22">
        <f>IFERROR(K8/E8,"-")</f>
        <v>0.57183098591549297</v>
      </c>
    </row>
    <row r="9" spans="2:18" x14ac:dyDescent="0.25">
      <c r="B9" s="11" t="s">
        <v>19</v>
      </c>
      <c r="C9" s="12" t="s">
        <v>20</v>
      </c>
      <c r="D9" s="13"/>
      <c r="E9" s="14"/>
      <c r="F9" s="15"/>
      <c r="G9" s="13"/>
      <c r="H9" s="14"/>
      <c r="I9" s="15"/>
      <c r="J9" s="13"/>
      <c r="K9" s="14"/>
      <c r="L9" s="15"/>
      <c r="M9" s="16"/>
      <c r="N9" s="16"/>
    </row>
    <row r="10" spans="2:18" x14ac:dyDescent="0.25">
      <c r="B10" s="17" t="s">
        <v>21</v>
      </c>
      <c r="C10" s="18" t="s">
        <v>22</v>
      </c>
      <c r="D10" s="19">
        <v>653</v>
      </c>
      <c r="E10" s="20">
        <v>707</v>
      </c>
      <c r="F10" s="21">
        <f>IFERROR(E10/D10,"-")</f>
        <v>1.0826952526799387</v>
      </c>
      <c r="G10" s="19"/>
      <c r="H10" s="20"/>
      <c r="I10" s="21" t="str">
        <f>IFERROR(H10/G10,"-")</f>
        <v>-</v>
      </c>
      <c r="J10" s="19">
        <v>334</v>
      </c>
      <c r="K10" s="20">
        <v>385</v>
      </c>
      <c r="L10" s="21">
        <f>IFERROR(K10/J10,"-")</f>
        <v>1.152694610778443</v>
      </c>
      <c r="M10" s="22">
        <f>IFERROR(J10/D10,"-")</f>
        <v>0.51148545176110261</v>
      </c>
      <c r="N10" s="22">
        <f>IFERROR(K10/E10,"-")</f>
        <v>0.54455445544554459</v>
      </c>
    </row>
    <row r="11" spans="2:18" x14ac:dyDescent="0.25">
      <c r="B11" s="11" t="s">
        <v>23</v>
      </c>
      <c r="C11" s="12" t="s">
        <v>24</v>
      </c>
      <c r="D11" s="13"/>
      <c r="E11" s="14"/>
      <c r="F11" s="15"/>
      <c r="G11" s="13"/>
      <c r="H11" s="14"/>
      <c r="I11" s="15"/>
      <c r="J11" s="13"/>
      <c r="K11" s="14"/>
      <c r="L11" s="15"/>
      <c r="M11" s="16"/>
      <c r="N11" s="16"/>
    </row>
    <row r="12" spans="2:18" x14ac:dyDescent="0.25">
      <c r="B12" s="17" t="s">
        <v>25</v>
      </c>
      <c r="C12" s="18" t="s">
        <v>26</v>
      </c>
      <c r="D12" s="19">
        <v>192</v>
      </c>
      <c r="E12" s="20">
        <v>177</v>
      </c>
      <c r="F12" s="21">
        <f>IFERROR(E12/D12,"-")</f>
        <v>0.921875</v>
      </c>
      <c r="G12" s="19"/>
      <c r="H12" s="20"/>
      <c r="I12" s="21"/>
      <c r="J12" s="19">
        <v>192</v>
      </c>
      <c r="K12" s="20">
        <v>136</v>
      </c>
      <c r="L12" s="21">
        <f>IFERROR(K12/J12,"-")</f>
        <v>0.70833333333333337</v>
      </c>
      <c r="M12" s="22">
        <f>IFERROR(J12/D12,"-")</f>
        <v>1</v>
      </c>
      <c r="N12" s="22">
        <f>IFERROR(K12/E12,"-")</f>
        <v>0.76836158192090398</v>
      </c>
    </row>
    <row r="13" spans="2:18" x14ac:dyDescent="0.25">
      <c r="B13" s="11" t="s">
        <v>27</v>
      </c>
      <c r="C13" s="12" t="s">
        <v>28</v>
      </c>
      <c r="D13" s="13"/>
      <c r="E13" s="14"/>
      <c r="F13" s="15"/>
      <c r="G13" s="13"/>
      <c r="H13" s="14"/>
      <c r="I13" s="15"/>
      <c r="J13" s="13"/>
      <c r="K13" s="14"/>
      <c r="L13" s="15"/>
      <c r="M13" s="16"/>
      <c r="N13" s="16"/>
    </row>
    <row r="14" spans="2:18" x14ac:dyDescent="0.25">
      <c r="B14" s="23" t="s">
        <v>29</v>
      </c>
      <c r="C14" s="24" t="s">
        <v>30</v>
      </c>
      <c r="D14" s="13"/>
      <c r="E14" s="14"/>
      <c r="F14" s="15"/>
      <c r="G14" s="13"/>
      <c r="H14" s="14"/>
      <c r="I14" s="15"/>
      <c r="J14" s="13"/>
      <c r="K14" s="14"/>
      <c r="L14" s="15"/>
      <c r="M14" s="16"/>
      <c r="N14" s="16"/>
    </row>
    <row r="15" spans="2:18" x14ac:dyDescent="0.25">
      <c r="B15" s="17" t="s">
        <v>31</v>
      </c>
      <c r="C15" s="18" t="s">
        <v>32</v>
      </c>
      <c r="D15" s="19">
        <v>2293</v>
      </c>
      <c r="E15" s="20">
        <v>2689</v>
      </c>
      <c r="F15" s="21">
        <f>IFERROR(E15/D15,"-")</f>
        <v>1.1726995202791104</v>
      </c>
      <c r="G15" s="19"/>
      <c r="H15" s="20"/>
      <c r="I15" s="21" t="str">
        <f>IFERROR(H15/G15,"-")</f>
        <v>-</v>
      </c>
      <c r="J15" s="19">
        <v>1634</v>
      </c>
      <c r="K15" s="20">
        <v>1855</v>
      </c>
      <c r="L15" s="21">
        <f>IFERROR(K15/J15,"-")</f>
        <v>1.135250917992656</v>
      </c>
      <c r="M15" s="22">
        <f>IFERROR(J15/D15,"-")</f>
        <v>0.71260357610117753</v>
      </c>
      <c r="N15" s="22">
        <f>IFERROR(K15/E15,"-")</f>
        <v>0.68984752696169582</v>
      </c>
    </row>
    <row r="16" spans="2:18" ht="15.75" thickBot="1" x14ac:dyDescent="0.3">
      <c r="B16" s="25"/>
      <c r="C16" s="26" t="s">
        <v>33</v>
      </c>
      <c r="D16" s="27">
        <f>SUM(D6:D15)</f>
        <v>3679</v>
      </c>
      <c r="E16" s="28">
        <f>SUM(E6:E15)</f>
        <v>4170</v>
      </c>
      <c r="F16" s="29">
        <f>IFERROR(E16/D16,"-")</f>
        <v>1.1334601793965751</v>
      </c>
      <c r="G16" s="27">
        <f>SUM(G6:G15)</f>
        <v>0</v>
      </c>
      <c r="H16" s="28">
        <f>SUM(H6:H15)</f>
        <v>0</v>
      </c>
      <c r="I16" s="29" t="str">
        <f>IFERROR(H16/G16,"-")</f>
        <v>-</v>
      </c>
      <c r="J16" s="27">
        <f>SUM(J6:J15)</f>
        <v>2407</v>
      </c>
      <c r="K16" s="28">
        <f>SUM(K6:K15)</f>
        <v>2635</v>
      </c>
      <c r="L16" s="29">
        <f>IFERROR(K16/J16,"-")</f>
        <v>1.0947237224761113</v>
      </c>
      <c r="M16" s="30">
        <f>IFERROR(J16/D16,"-")</f>
        <v>0.6542538733351454</v>
      </c>
      <c r="N16" s="31">
        <f>IFERROR(K16/E16,"-")</f>
        <v>0.63189448441246998</v>
      </c>
      <c r="R16" s="32"/>
    </row>
    <row r="17" spans="2:14" x14ac:dyDescent="0.25">
      <c r="B17" s="6">
        <v>3</v>
      </c>
      <c r="C17" s="33" t="s">
        <v>34</v>
      </c>
      <c r="D17" s="34"/>
      <c r="E17" s="35"/>
      <c r="F17" s="36"/>
      <c r="G17" s="34"/>
      <c r="H17" s="35"/>
      <c r="I17" s="36"/>
      <c r="J17" s="34"/>
      <c r="K17" s="35"/>
      <c r="L17" s="36"/>
      <c r="M17" s="37"/>
      <c r="N17" s="10"/>
    </row>
    <row r="18" spans="2:14" x14ac:dyDescent="0.25">
      <c r="B18" s="11" t="s">
        <v>35</v>
      </c>
      <c r="C18" s="38" t="s">
        <v>36</v>
      </c>
      <c r="D18" s="39"/>
      <c r="E18" s="40"/>
      <c r="F18" s="41"/>
      <c r="G18" s="39"/>
      <c r="H18" s="40"/>
      <c r="I18" s="41"/>
      <c r="J18" s="39"/>
      <c r="K18" s="40"/>
      <c r="L18" s="41"/>
      <c r="M18" s="42"/>
      <c r="N18" s="42"/>
    </row>
    <row r="19" spans="2:14" x14ac:dyDescent="0.25">
      <c r="B19" s="23" t="s">
        <v>37</v>
      </c>
      <c r="C19" s="43" t="s">
        <v>38</v>
      </c>
      <c r="D19" s="39"/>
      <c r="E19" s="40"/>
      <c r="F19" s="41"/>
      <c r="G19" s="39"/>
      <c r="H19" s="40"/>
      <c r="I19" s="41"/>
      <c r="J19" s="39"/>
      <c r="K19" s="40"/>
      <c r="L19" s="41"/>
      <c r="M19" s="42"/>
      <c r="N19" s="42"/>
    </row>
    <row r="20" spans="2:14" x14ac:dyDescent="0.25">
      <c r="B20" s="17" t="s">
        <v>39</v>
      </c>
      <c r="C20" s="18" t="s">
        <v>32</v>
      </c>
      <c r="D20" s="19">
        <v>1387</v>
      </c>
      <c r="E20" s="20">
        <v>1797</v>
      </c>
      <c r="F20" s="21">
        <f>IFERROR(E20/D20,"-")</f>
        <v>1.295602018745494</v>
      </c>
      <c r="G20" s="19"/>
      <c r="H20" s="20"/>
      <c r="I20" s="21" t="str">
        <f>IFERROR(H20/G20,"-")</f>
        <v>-</v>
      </c>
      <c r="J20" s="19">
        <v>259</v>
      </c>
      <c r="K20" s="20">
        <v>323</v>
      </c>
      <c r="L20" s="21">
        <f>IFERROR(K20/J20,"-")</f>
        <v>1.2471042471042471</v>
      </c>
      <c r="M20" s="22">
        <f>IFERROR(J20/D20,"-")</f>
        <v>0.18673395818312905</v>
      </c>
      <c r="N20" s="22">
        <f>IFERROR(K20/E20,"-")</f>
        <v>0.17974401780745689</v>
      </c>
    </row>
    <row r="21" spans="2:14" x14ac:dyDescent="0.25">
      <c r="B21" s="17" t="s">
        <v>40</v>
      </c>
      <c r="C21" s="18" t="s">
        <v>41</v>
      </c>
      <c r="D21" s="19" t="s">
        <v>42</v>
      </c>
      <c r="E21" s="20">
        <v>1643</v>
      </c>
      <c r="F21" s="21" t="str">
        <f>IFERROR(E21/D21,"-")</f>
        <v>-</v>
      </c>
      <c r="G21" s="19"/>
      <c r="H21" s="20"/>
      <c r="I21" s="21"/>
      <c r="J21" s="19" t="s">
        <v>42</v>
      </c>
      <c r="K21" s="20">
        <v>159</v>
      </c>
      <c r="L21" s="21" t="str">
        <f>IFERROR(K21/J21,"-")</f>
        <v>-</v>
      </c>
      <c r="M21" s="22" t="str">
        <f>IFERROR(J21/D21,"-")</f>
        <v>-</v>
      </c>
      <c r="N21" s="22">
        <f>IFERROR(K21/E21,"-")</f>
        <v>9.6774193548387094E-2</v>
      </c>
    </row>
    <row r="22" spans="2:14" x14ac:dyDescent="0.25">
      <c r="B22" s="23" t="s">
        <v>43</v>
      </c>
      <c r="C22" s="43" t="s">
        <v>44</v>
      </c>
      <c r="D22" s="39"/>
      <c r="E22" s="40"/>
      <c r="F22" s="41"/>
      <c r="G22" s="39"/>
      <c r="H22" s="40"/>
      <c r="I22" s="41"/>
      <c r="J22" s="39"/>
      <c r="K22" s="40"/>
      <c r="L22" s="41"/>
      <c r="M22" s="42"/>
      <c r="N22" s="42"/>
    </row>
    <row r="23" spans="2:14" x14ac:dyDescent="0.25">
      <c r="B23" s="17" t="s">
        <v>45</v>
      </c>
      <c r="C23" s="18" t="s">
        <v>32</v>
      </c>
      <c r="D23" s="19">
        <v>164</v>
      </c>
      <c r="E23" s="20">
        <v>298</v>
      </c>
      <c r="F23" s="21">
        <f>IFERROR(E23/D23,"-")</f>
        <v>1.8170731707317074</v>
      </c>
      <c r="G23" s="19"/>
      <c r="H23" s="20"/>
      <c r="I23" s="21" t="str">
        <f>IFERROR(H23/G23,"-")</f>
        <v>-</v>
      </c>
      <c r="J23" s="19">
        <v>30</v>
      </c>
      <c r="K23" s="20">
        <v>42</v>
      </c>
      <c r="L23" s="21">
        <f>IFERROR(K23/J23,"-")</f>
        <v>1.4</v>
      </c>
      <c r="M23" s="22">
        <f>IFERROR(J23/D23,"-")</f>
        <v>0.18292682926829268</v>
      </c>
      <c r="N23" s="22">
        <f>IFERROR(K23/E23,"-")</f>
        <v>0.14093959731543623</v>
      </c>
    </row>
    <row r="24" spans="2:14" x14ac:dyDescent="0.25">
      <c r="B24" s="11" t="s">
        <v>46</v>
      </c>
      <c r="C24" s="38" t="s">
        <v>47</v>
      </c>
      <c r="D24" s="39"/>
      <c r="E24" s="40"/>
      <c r="F24" s="41"/>
      <c r="G24" s="39"/>
      <c r="H24" s="40"/>
      <c r="I24" s="41"/>
      <c r="J24" s="39"/>
      <c r="K24" s="40"/>
      <c r="L24" s="41"/>
      <c r="M24" s="42"/>
      <c r="N24" s="42"/>
    </row>
    <row r="25" spans="2:14" x14ac:dyDescent="0.25">
      <c r="B25" s="17" t="s">
        <v>48</v>
      </c>
      <c r="C25" s="18" t="s">
        <v>32</v>
      </c>
      <c r="D25" s="19">
        <v>205</v>
      </c>
      <c r="E25" s="20">
        <v>310</v>
      </c>
      <c r="F25" s="21">
        <f>IFERROR(E25/D25,"-")</f>
        <v>1.5121951219512195</v>
      </c>
      <c r="G25" s="19"/>
      <c r="H25" s="20"/>
      <c r="I25" s="21" t="str">
        <f>IFERROR(H25/G25,"-")</f>
        <v>-</v>
      </c>
      <c r="J25" s="19">
        <v>0</v>
      </c>
      <c r="K25" s="20">
        <v>0</v>
      </c>
      <c r="L25" s="21" t="str">
        <f>IFERROR(K25/J25,"-")</f>
        <v>-</v>
      </c>
      <c r="M25" s="22">
        <f>IFERROR(J25/D25,"-")</f>
        <v>0</v>
      </c>
      <c r="N25" s="22">
        <f>IFERROR(K25/E25,"-")</f>
        <v>0</v>
      </c>
    </row>
    <row r="26" spans="2:14" x14ac:dyDescent="0.25">
      <c r="B26" s="11" t="s">
        <v>49</v>
      </c>
      <c r="C26" s="38" t="s">
        <v>50</v>
      </c>
      <c r="D26" s="39"/>
      <c r="E26" s="40"/>
      <c r="F26" s="41"/>
      <c r="G26" s="39"/>
      <c r="H26" s="40"/>
      <c r="I26" s="41"/>
      <c r="J26" s="39"/>
      <c r="K26" s="40"/>
      <c r="L26" s="41"/>
      <c r="M26" s="42"/>
      <c r="N26" s="42"/>
    </row>
    <row r="27" spans="2:14" x14ac:dyDescent="0.25">
      <c r="B27" s="17" t="s">
        <v>51</v>
      </c>
      <c r="C27" s="18" t="s">
        <v>32</v>
      </c>
      <c r="D27" s="19">
        <v>1124</v>
      </c>
      <c r="E27" s="20">
        <v>1325</v>
      </c>
      <c r="F27" s="21">
        <f>IFERROR(E27/D27,"-")</f>
        <v>1.1788256227758007</v>
      </c>
      <c r="G27" s="19"/>
      <c r="H27" s="20"/>
      <c r="I27" s="21" t="str">
        <f>IFERROR(H27/G27,"-")</f>
        <v>-</v>
      </c>
      <c r="J27" s="19">
        <v>301</v>
      </c>
      <c r="K27" s="20">
        <v>310</v>
      </c>
      <c r="L27" s="21">
        <f>IFERROR(K27/J27,"-")</f>
        <v>1.0299003322259137</v>
      </c>
      <c r="M27" s="22">
        <f>IFERROR(J27/D27,"-")</f>
        <v>0.26779359430604982</v>
      </c>
      <c r="N27" s="22">
        <f>IFERROR(K27/E27,"-")</f>
        <v>0.2339622641509434</v>
      </c>
    </row>
    <row r="28" spans="2:14" x14ac:dyDescent="0.25">
      <c r="B28" s="11" t="s">
        <v>52</v>
      </c>
      <c r="C28" s="38" t="s">
        <v>53</v>
      </c>
      <c r="D28" s="39"/>
      <c r="E28" s="40"/>
      <c r="F28" s="41"/>
      <c r="G28" s="39"/>
      <c r="H28" s="40"/>
      <c r="I28" s="41"/>
      <c r="J28" s="39"/>
      <c r="K28" s="40"/>
      <c r="L28" s="41"/>
      <c r="M28" s="42"/>
      <c r="N28" s="42"/>
    </row>
    <row r="29" spans="2:14" x14ac:dyDescent="0.25">
      <c r="B29" s="17" t="s">
        <v>54</v>
      </c>
      <c r="C29" s="18" t="s">
        <v>32</v>
      </c>
      <c r="D29" s="19">
        <v>36</v>
      </c>
      <c r="E29" s="20">
        <v>16</v>
      </c>
      <c r="F29" s="21">
        <f>IFERROR(E29/D29,"-")</f>
        <v>0.44444444444444442</v>
      </c>
      <c r="G29" s="19"/>
      <c r="H29" s="20"/>
      <c r="I29" s="21" t="str">
        <f>IFERROR(H29/G29,"-")</f>
        <v>-</v>
      </c>
      <c r="J29" s="19">
        <v>0</v>
      </c>
      <c r="K29" s="20">
        <v>0</v>
      </c>
      <c r="L29" s="21" t="str">
        <f>IFERROR(K29/J29,"-")</f>
        <v>-</v>
      </c>
      <c r="M29" s="22">
        <f>IFERROR(J29/D29,"-")</f>
        <v>0</v>
      </c>
      <c r="N29" s="22">
        <f>IFERROR(K29/E29,"-")</f>
        <v>0</v>
      </c>
    </row>
    <row r="30" spans="2:14" ht="15.75" thickBot="1" x14ac:dyDescent="0.3">
      <c r="B30" s="25"/>
      <c r="C30" s="26" t="s">
        <v>33</v>
      </c>
      <c r="D30" s="44">
        <f>SUM(D18:D29)</f>
        <v>2916</v>
      </c>
      <c r="E30" s="28">
        <f>SUM(E18:E29)</f>
        <v>5389</v>
      </c>
      <c r="F30" s="29">
        <f>IFERROR(E30/D30,"-")</f>
        <v>1.848079561042524</v>
      </c>
      <c r="G30" s="44">
        <f>SUM(G18:G29)</f>
        <v>0</v>
      </c>
      <c r="H30" s="28">
        <f>SUM(H18:H29)</f>
        <v>0</v>
      </c>
      <c r="I30" s="29" t="str">
        <f>IFERROR(H30/G30,"-")</f>
        <v>-</v>
      </c>
      <c r="J30" s="44">
        <f>SUM(J18:J29)</f>
        <v>590</v>
      </c>
      <c r="K30" s="28">
        <f>SUM(K18:K29)</f>
        <v>834</v>
      </c>
      <c r="L30" s="45">
        <f>IFERROR(K30/J30,"-")</f>
        <v>1.4135593220338982</v>
      </c>
      <c r="M30" s="46">
        <f>IFERROR(J30/D30,"-")</f>
        <v>0.20233196159122085</v>
      </c>
      <c r="N30" s="46">
        <f>IFERROR(K30/E30,"-")</f>
        <v>0.15475969567637782</v>
      </c>
    </row>
    <row r="31" spans="2:14" x14ac:dyDescent="0.25">
      <c r="B31" s="6">
        <v>4</v>
      </c>
      <c r="C31" s="47" t="s">
        <v>55</v>
      </c>
      <c r="D31" s="34"/>
      <c r="E31" s="35"/>
      <c r="F31" s="36"/>
      <c r="G31" s="34"/>
      <c r="H31" s="35"/>
      <c r="I31" s="36"/>
      <c r="J31" s="34"/>
      <c r="K31" s="35"/>
      <c r="L31" s="36"/>
      <c r="M31" s="37"/>
      <c r="N31" s="10"/>
    </row>
    <row r="32" spans="2:14" x14ac:dyDescent="0.25">
      <c r="B32" s="11" t="s">
        <v>56</v>
      </c>
      <c r="C32" s="48" t="s">
        <v>57</v>
      </c>
      <c r="D32" s="49"/>
      <c r="E32" s="50"/>
      <c r="F32" s="51"/>
      <c r="G32" s="49"/>
      <c r="H32" s="50"/>
      <c r="I32" s="51"/>
      <c r="J32" s="49"/>
      <c r="K32" s="50"/>
      <c r="L32" s="51"/>
      <c r="M32" s="52"/>
      <c r="N32" s="52"/>
    </row>
    <row r="33" spans="1:14" x14ac:dyDescent="0.25">
      <c r="B33" s="23" t="s">
        <v>58</v>
      </c>
      <c r="C33" s="53" t="s">
        <v>59</v>
      </c>
      <c r="D33" s="49"/>
      <c r="E33" s="50"/>
      <c r="F33" s="51"/>
      <c r="G33" s="49"/>
      <c r="H33" s="50"/>
      <c r="I33" s="51"/>
      <c r="J33" s="49"/>
      <c r="K33" s="50"/>
      <c r="L33" s="51"/>
      <c r="M33" s="52"/>
      <c r="N33" s="52"/>
    </row>
    <row r="34" spans="1:14" x14ac:dyDescent="0.25">
      <c r="B34" s="17" t="s">
        <v>60</v>
      </c>
      <c r="C34" s="18" t="s">
        <v>61</v>
      </c>
      <c r="D34" s="19">
        <v>3814</v>
      </c>
      <c r="E34" s="20">
        <v>3762</v>
      </c>
      <c r="F34" s="21">
        <f>IFERROR(E34/D34,"-")</f>
        <v>0.98636601992658623</v>
      </c>
      <c r="G34" s="19"/>
      <c r="H34" s="20"/>
      <c r="I34" s="21" t="str">
        <f>IFERROR(H34/G34,"-")</f>
        <v>-</v>
      </c>
      <c r="J34" s="19">
        <v>883</v>
      </c>
      <c r="K34" s="20">
        <v>568</v>
      </c>
      <c r="L34" s="21">
        <f>IFERROR(K34/J34,"-")</f>
        <v>0.64326160815402034</v>
      </c>
      <c r="M34" s="22">
        <f t="shared" ref="M34:N37" si="0">IFERROR(J34/D34,"-")</f>
        <v>0.23151546932354483</v>
      </c>
      <c r="N34" s="22">
        <f t="shared" si="0"/>
        <v>0.15098351940457203</v>
      </c>
    </row>
    <row r="35" spans="1:14" x14ac:dyDescent="0.25">
      <c r="B35" s="17" t="s">
        <v>62</v>
      </c>
      <c r="C35" s="18" t="s">
        <v>63</v>
      </c>
      <c r="D35" s="19">
        <v>5762</v>
      </c>
      <c r="E35" s="20">
        <v>7615</v>
      </c>
      <c r="F35" s="21">
        <f>F14+F20+F26+F33</f>
        <v>1.295602018745494</v>
      </c>
      <c r="G35" s="19"/>
      <c r="H35" s="20"/>
      <c r="I35" s="21" t="str">
        <f>IFERROR(H35/G35,"-")</f>
        <v>-</v>
      </c>
      <c r="J35" s="19">
        <v>259</v>
      </c>
      <c r="K35" s="20">
        <v>305</v>
      </c>
      <c r="L35" s="21">
        <f>IFERROR(K35/J35,"-")</f>
        <v>1.1776061776061777</v>
      </c>
      <c r="M35" s="22">
        <f t="shared" si="0"/>
        <v>4.4949670253384241E-2</v>
      </c>
      <c r="N35" s="22">
        <f t="shared" si="0"/>
        <v>4.0052527905449768E-2</v>
      </c>
    </row>
    <row r="36" spans="1:14" x14ac:dyDescent="0.25">
      <c r="B36" s="17" t="s">
        <v>64</v>
      </c>
      <c r="C36" s="18" t="s">
        <v>65</v>
      </c>
      <c r="D36" s="19">
        <v>751</v>
      </c>
      <c r="E36" s="20">
        <v>878</v>
      </c>
      <c r="F36" s="21">
        <f>IFERROR(E36/D36,"-")</f>
        <v>1.1691078561917443</v>
      </c>
      <c r="G36" s="19"/>
      <c r="H36" s="20"/>
      <c r="I36" s="21" t="str">
        <f>IFERROR(H36/G36,"-")</f>
        <v>-</v>
      </c>
      <c r="J36" s="19">
        <v>271</v>
      </c>
      <c r="K36" s="20">
        <v>274</v>
      </c>
      <c r="L36" s="21">
        <f>IFERROR(K36/J36,"-")</f>
        <v>1.0110701107011071</v>
      </c>
      <c r="M36" s="22">
        <f t="shared" si="0"/>
        <v>0.36085219707057259</v>
      </c>
      <c r="N36" s="22">
        <f t="shared" si="0"/>
        <v>0.3120728929384966</v>
      </c>
    </row>
    <row r="37" spans="1:14" x14ac:dyDescent="0.25">
      <c r="B37" s="17" t="s">
        <v>66</v>
      </c>
      <c r="C37" s="18" t="s">
        <v>67</v>
      </c>
      <c r="D37" s="19">
        <v>91</v>
      </c>
      <c r="E37" s="20">
        <v>122</v>
      </c>
      <c r="F37" s="21">
        <f>IFERROR(E37/D37,"-")</f>
        <v>1.3406593406593406</v>
      </c>
      <c r="G37" s="19"/>
      <c r="H37" s="20"/>
      <c r="I37" s="21" t="str">
        <f>IFERROR(H37/G37,"-")</f>
        <v>-</v>
      </c>
      <c r="J37" s="19">
        <v>0</v>
      </c>
      <c r="K37" s="20">
        <v>0</v>
      </c>
      <c r="L37" s="21" t="str">
        <f>IFERROR(K37/J37,"-")</f>
        <v>-</v>
      </c>
      <c r="M37" s="22">
        <f t="shared" si="0"/>
        <v>0</v>
      </c>
      <c r="N37" s="22">
        <f t="shared" si="0"/>
        <v>0</v>
      </c>
    </row>
    <row r="38" spans="1:14" ht="15.75" thickBot="1" x14ac:dyDescent="0.3">
      <c r="B38" s="25"/>
      <c r="C38" s="26" t="s">
        <v>33</v>
      </c>
      <c r="D38" s="44">
        <f>SUM(D32:D37)</f>
        <v>10418</v>
      </c>
      <c r="E38" s="28">
        <f>SUM(E32:E37)</f>
        <v>12377</v>
      </c>
      <c r="F38" s="29">
        <f>IFERROR(E38/D38,"-")</f>
        <v>1.1880399308888463</v>
      </c>
      <c r="G38" s="44">
        <f>SUM(G32:G37)</f>
        <v>0</v>
      </c>
      <c r="H38" s="28">
        <f>SUM(H32:H37)</f>
        <v>0</v>
      </c>
      <c r="I38" s="29" t="str">
        <f>IFERROR(H38/G38,"-")</f>
        <v>-</v>
      </c>
      <c r="J38" s="44">
        <f>SUM(J32:J37)</f>
        <v>1413</v>
      </c>
      <c r="K38" s="28">
        <f>SUM(K32:K37)</f>
        <v>1147</v>
      </c>
      <c r="L38" s="29">
        <f>IFERROR(K38/J38,"-")</f>
        <v>0.81174805378627035</v>
      </c>
      <c r="M38" s="46">
        <f>IFERROR(J38/D38,"-")</f>
        <v>0.1356306392781724</v>
      </c>
      <c r="N38" s="46">
        <f>IFERROR(K38/E38,"-")</f>
        <v>9.2671891411489057E-2</v>
      </c>
    </row>
    <row r="39" spans="1:14" x14ac:dyDescent="0.25">
      <c r="B39" s="6">
        <v>5</v>
      </c>
      <c r="C39" s="54" t="s">
        <v>68</v>
      </c>
      <c r="D39" s="34"/>
      <c r="E39" s="35"/>
      <c r="F39" s="36"/>
      <c r="G39" s="34"/>
      <c r="H39" s="35"/>
      <c r="I39" s="36"/>
      <c r="J39" s="34"/>
      <c r="K39" s="35"/>
      <c r="L39" s="36"/>
      <c r="M39" s="37"/>
      <c r="N39" s="10"/>
    </row>
    <row r="40" spans="1:14" x14ac:dyDescent="0.25">
      <c r="B40" s="11" t="s">
        <v>69</v>
      </c>
      <c r="C40" s="55" t="s">
        <v>70</v>
      </c>
      <c r="D40" s="56"/>
      <c r="E40" s="57"/>
      <c r="F40" s="58"/>
      <c r="G40" s="56"/>
      <c r="H40" s="57"/>
      <c r="I40" s="58"/>
      <c r="J40" s="56"/>
      <c r="K40" s="57"/>
      <c r="L40" s="58"/>
      <c r="M40" s="59"/>
      <c r="N40" s="59"/>
    </row>
    <row r="41" spans="1:14" x14ac:dyDescent="0.25">
      <c r="B41" s="17" t="s">
        <v>71</v>
      </c>
      <c r="C41" s="18" t="s">
        <v>32</v>
      </c>
      <c r="D41" s="19">
        <v>785</v>
      </c>
      <c r="E41" s="20">
        <v>164</v>
      </c>
      <c r="F41" s="21">
        <f>IFERROR(E41/D41,"-")</f>
        <v>0.20891719745222931</v>
      </c>
      <c r="G41" s="19"/>
      <c r="H41" s="20"/>
      <c r="I41" s="21" t="str">
        <f t="shared" ref="I41:I44" si="1">IFERROR(H41/G41,"-")</f>
        <v>-</v>
      </c>
      <c r="J41" s="19">
        <v>512</v>
      </c>
      <c r="K41" s="20">
        <v>106</v>
      </c>
      <c r="L41" s="21">
        <f t="shared" ref="L41:L44" si="2">IFERROR(K41/J41,"-")</f>
        <v>0.20703125</v>
      </c>
      <c r="M41" s="22">
        <f t="shared" ref="M41:N41" si="3">IFERROR(J41/D41,"-")</f>
        <v>0.65222929936305729</v>
      </c>
      <c r="N41" s="22">
        <f t="shared" si="3"/>
        <v>0.64634146341463417</v>
      </c>
    </row>
    <row r="42" spans="1:14" x14ac:dyDescent="0.25">
      <c r="B42" s="11" t="s">
        <v>72</v>
      </c>
      <c r="C42" s="55" t="s">
        <v>73</v>
      </c>
      <c r="D42" s="56"/>
      <c r="E42" s="57"/>
      <c r="F42" s="58"/>
      <c r="G42" s="56"/>
      <c r="H42" s="57"/>
      <c r="I42" s="58"/>
      <c r="J42" s="56"/>
      <c r="K42" s="57"/>
      <c r="L42" s="58"/>
      <c r="M42" s="59"/>
      <c r="N42" s="59"/>
    </row>
    <row r="43" spans="1:14" x14ac:dyDescent="0.25">
      <c r="B43" s="17" t="s">
        <v>74</v>
      </c>
      <c r="C43" s="18" t="s">
        <v>75</v>
      </c>
      <c r="D43" s="19">
        <v>22216</v>
      </c>
      <c r="E43" s="20">
        <v>31589</v>
      </c>
      <c r="F43" s="21">
        <f t="shared" ref="F43:F44" si="4">IFERROR(E43/D43,"-")</f>
        <v>1.4219031328772056</v>
      </c>
      <c r="G43" s="19"/>
      <c r="H43" s="20"/>
      <c r="I43" s="21" t="str">
        <f t="shared" si="1"/>
        <v>-</v>
      </c>
      <c r="J43" s="19">
        <v>5407</v>
      </c>
      <c r="K43" s="20">
        <v>1301</v>
      </c>
      <c r="L43" s="21">
        <f t="shared" si="2"/>
        <v>0.24061401886443498</v>
      </c>
      <c r="M43" s="22">
        <f t="shared" ref="M43:M44" si="5">IFERROR(J43/D43,"-")</f>
        <v>0.24338314728123875</v>
      </c>
      <c r="N43" s="22">
        <f>IFERROR(K43/E43,"-")</f>
        <v>4.1185222704105857E-2</v>
      </c>
    </row>
    <row r="44" spans="1:14" x14ac:dyDescent="0.25">
      <c r="B44" s="17" t="s">
        <v>76</v>
      </c>
      <c r="C44" s="18" t="s">
        <v>41</v>
      </c>
      <c r="D44" s="19">
        <v>3468</v>
      </c>
      <c r="E44" s="20">
        <v>5649</v>
      </c>
      <c r="F44" s="21">
        <f t="shared" si="4"/>
        <v>1.6288927335640138</v>
      </c>
      <c r="G44" s="19"/>
      <c r="H44" s="20"/>
      <c r="I44" s="21" t="str">
        <f t="shared" si="1"/>
        <v>-</v>
      </c>
      <c r="J44" s="19">
        <v>1450</v>
      </c>
      <c r="K44" s="20">
        <v>1755</v>
      </c>
      <c r="L44" s="21">
        <f t="shared" si="2"/>
        <v>1.210344827586207</v>
      </c>
      <c r="M44" s="22">
        <f t="shared" si="5"/>
        <v>0.41810841983852365</v>
      </c>
      <c r="N44" s="22">
        <f>IFERROR(K44/E44,"-")</f>
        <v>0.31067445565586832</v>
      </c>
    </row>
    <row r="45" spans="1:14" ht="15.75" thickBot="1" x14ac:dyDescent="0.3">
      <c r="B45" s="25"/>
      <c r="C45" s="26" t="s">
        <v>33</v>
      </c>
      <c r="D45" s="60">
        <f>SUM(D40:D44)</f>
        <v>26469</v>
      </c>
      <c r="E45" s="61">
        <f>SUM(E40:E44)</f>
        <v>37402</v>
      </c>
      <c r="F45" s="62">
        <f>IFERROR(E45/D45,"-")</f>
        <v>1.4130492273980884</v>
      </c>
      <c r="G45" s="60">
        <f>SUM(G40:G44)</f>
        <v>0</v>
      </c>
      <c r="H45" s="61">
        <f>SUM(H40:H44)</f>
        <v>0</v>
      </c>
      <c r="I45" s="62" t="str">
        <f>IFERROR(H45/G45,"-")</f>
        <v>-</v>
      </c>
      <c r="J45" s="60">
        <f>SUM(J40:J44)</f>
        <v>7369</v>
      </c>
      <c r="K45" s="61">
        <f>SUM(K40:K44)</f>
        <v>3162</v>
      </c>
      <c r="L45" s="62">
        <f>IFERROR(K45/J45,"-")</f>
        <v>0.42909485683267745</v>
      </c>
      <c r="M45" s="31">
        <f>IFERROR(J45/D45,"-")</f>
        <v>0.27840114851335523</v>
      </c>
      <c r="N45" s="31">
        <f>IFERROR(K45/E45,"-")</f>
        <v>8.4540933639912302E-2</v>
      </c>
    </row>
    <row r="46" spans="1:14" ht="15.75" thickBot="1" x14ac:dyDescent="0.3">
      <c r="D46" s="63"/>
      <c r="E46" s="63"/>
      <c r="G46" s="63"/>
      <c r="H46" s="63"/>
      <c r="J46" s="63"/>
      <c r="K46" s="63"/>
    </row>
    <row r="47" spans="1:14" ht="15.75" thickBot="1" x14ac:dyDescent="0.3">
      <c r="C47" s="64" t="s">
        <v>77</v>
      </c>
      <c r="D47" s="65">
        <f>IFERROR(SUM(D16+D30+D38+D45),"")</f>
        <v>43482</v>
      </c>
      <c r="E47" s="65">
        <f>IFERROR(SUM(E16+E30+E38+E45),"")</f>
        <v>59338</v>
      </c>
      <c r="F47" s="66">
        <f>IFERROR(E47/D47,"-")</f>
        <v>1.3646566395290005</v>
      </c>
      <c r="G47" s="65">
        <f>IFERROR(SUM(G16+G30+G38+G45),"")</f>
        <v>0</v>
      </c>
      <c r="H47" s="65">
        <f>IFERROR(SUM(H16+H30+H38+H45),"")</f>
        <v>0</v>
      </c>
      <c r="I47" s="66" t="str">
        <f>IFERROR(H47/G47,"-")</f>
        <v>-</v>
      </c>
      <c r="J47" s="65">
        <f>IFERROR(SUM(J16+J30+J38+J45),"")</f>
        <v>11779</v>
      </c>
      <c r="K47" s="65">
        <f>IFERROR(SUM(K16+K30+K38+K45),"")</f>
        <v>7778</v>
      </c>
      <c r="L47" s="66">
        <f>IFERROR(K47/J47,"-")</f>
        <v>0.66032770184226164</v>
      </c>
      <c r="M47" s="66">
        <f>IFERROR(J47/D47,"-")</f>
        <v>0.27089370314152983</v>
      </c>
      <c r="N47" s="66">
        <f>IFERROR(K47/E47,"-")</f>
        <v>0.13107957801071826</v>
      </c>
    </row>
    <row r="48" spans="1:14" x14ac:dyDescent="0.25">
      <c r="A48" s="67"/>
    </row>
    <row r="49" spans="2:2" x14ac:dyDescent="0.25">
      <c r="B49" t="s">
        <v>78</v>
      </c>
    </row>
  </sheetData>
  <mergeCells count="7">
    <mergeCell ref="B1:N1"/>
    <mergeCell ref="B3:B4"/>
    <mergeCell ref="C3:C4"/>
    <mergeCell ref="D3:F3"/>
    <mergeCell ref="G3:I3"/>
    <mergeCell ref="J3:L3"/>
    <mergeCell ref="M3:N3"/>
  </mergeCells>
  <pageMargins left="0.511811024" right="0.511811024" top="0.78740157499999996" bottom="0.78740157499999996" header="0.31496062000000002" footer="0.31496062000000002"/>
  <pageSetup paperSize="9" scale="57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1" ma:contentTypeDescription="Crie um novo documento." ma:contentTypeScope="" ma:versionID="fd26840d0af87ed51682b9d583b9410a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13eb78faf6bcaea0c226d81ab0e64ee8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666529E-4282-4FA2-9415-CB7AA1ADB211}"/>
</file>

<file path=customXml/itemProps2.xml><?xml version="1.0" encoding="utf-8"?>
<ds:datastoreItem xmlns:ds="http://schemas.openxmlformats.org/officeDocument/2006/customXml" ds:itemID="{6A8D48E9-CCD3-4642-A9BE-120023656FF8}"/>
</file>

<file path=customXml/itemProps3.xml><?xml version="1.0" encoding="utf-8"?>
<ds:datastoreItem xmlns:ds="http://schemas.openxmlformats.org/officeDocument/2006/customXml" ds:itemID="{0BCC2F7B-C499-4262-B355-115734B5AC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Vagas - Realização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 de Paula Barbosa</dc:creator>
  <cp:lastModifiedBy>Maxwell Erick de Souza Moreira</cp:lastModifiedBy>
  <dcterms:created xsi:type="dcterms:W3CDTF">2023-01-27T20:17:53Z</dcterms:created>
  <dcterms:modified xsi:type="dcterms:W3CDTF">2023-02-07T19:24:54Z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