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threadedComments/threadedComment2.xml" ContentType="application/vnd.ms-excel.threadedcomments+xml"/>
  <Override PartName="/xl/comments4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49D2CABA-3C2F-498B-824F-A8A5D968691D}" xr6:coauthVersionLast="47" xr6:coauthVersionMax="47" xr10:uidLastSave="{00000000-0000-0000-0000-000000000000}"/>
  <bookViews>
    <workbookView xWindow="-120" yWindow="-120" windowWidth="29040" windowHeight="15840" tabRatio="916" firstSheet="3" activeTab="3" xr2:uid="{C29024DB-0E97-4751-9521-A35348BC759E}"/>
  </bookViews>
  <sheets>
    <sheet name="Exige Inscrição" sheetId="35" state="hidden" r:id="rId1"/>
    <sheet name="Produção" sheetId="6" state="hidden" r:id="rId2"/>
    <sheet name="Resumo" sheetId="9" state="hidden" r:id="rId3"/>
    <sheet name="Aplicação_Receita_Compulsória" sheetId="32" r:id="rId4"/>
    <sheet name="Quadro PCG (A)" sheetId="33" r:id="rId5"/>
    <sheet name="Quadro PCG (B)" sheetId="34" r:id="rId6"/>
    <sheet name="Vagas - Realização" sheetId="28" state="hidden" r:id="rId7"/>
    <sheet name="Custo Direto" sheetId="5" state="hidden" r:id="rId8"/>
    <sheet name="Apoio" sheetId="2" state="hidden" r:id="rId9"/>
    <sheet name="Atividades Comuns" sheetId="3" state="hidden" r:id="rId10"/>
    <sheet name="Administração" sheetId="4" state="hidden" r:id="rId11"/>
    <sheet name="Sede" sheetId="7" state="hidden" r:id="rId12"/>
    <sheet name="Planilha1 (2)" sheetId="19" state="hidden" r:id="rId13"/>
  </sheets>
  <externalReferences>
    <externalReference r:id="rId14"/>
  </externalReferences>
  <definedNames>
    <definedName name="_xlnm._FilterDatabase" localSheetId="10" hidden="1">Administração!$A$1:$H$116</definedName>
    <definedName name="_xlnm._FilterDatabase" localSheetId="8" hidden="1">Apoio!$A$1:$F$207</definedName>
    <definedName name="_xlnm._FilterDatabase" localSheetId="9" hidden="1">'Atividades Comuns'!$A$1:$H$495</definedName>
    <definedName name="_xlnm._FilterDatabase" localSheetId="7" hidden="1">'Custo Direto'!$A$1:$J$901</definedName>
    <definedName name="_xlnm._FilterDatabase" localSheetId="0" hidden="1">'Exige Inscrição'!$B$1:$H$168</definedName>
    <definedName name="_xlnm._FilterDatabase" localSheetId="12" hidden="1">'Planilha1 (2)'!$A$1:$R$1321</definedName>
    <definedName name="_xlnm._FilterDatabase" localSheetId="1" hidden="1">Produção!$A$1:$H$901</definedName>
    <definedName name="_xlnm._FilterDatabase" localSheetId="4" hidden="1">'Quadro PCG (A)'!$I$1:$I$128</definedName>
    <definedName name="_xlnm._FilterDatabase" localSheetId="5" hidden="1">'Quadro PCG (B)'!$I$1:$I$112</definedName>
    <definedName name="_xlnm._FilterDatabase" localSheetId="11" hidden="1">Sede!$A$1:$H$379</definedName>
    <definedName name="GO" localSheetId="3">#REF!</definedName>
    <definedName name="GO" localSheetId="4">#REF!</definedName>
    <definedName name="GO" localSheetId="5">#REF!</definedName>
    <definedName name="GO" localSheetId="6">#REF!</definedName>
    <definedName name="GO">#REF!</definedName>
    <definedName name="iw" localSheetId="3">#REF!</definedName>
    <definedName name="iw" localSheetId="4">#REF!</definedName>
    <definedName name="iw" localSheetId="5">#REF!</definedName>
    <definedName name="iw" localSheetId="6">#REF!</definedName>
    <definedName name="iw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32" l="1"/>
  <c r="C13" i="32" s="1"/>
  <c r="C15" i="32" s="1"/>
  <c r="C14" i="32" l="1"/>
  <c r="E84" i="28" l="1"/>
  <c r="K82" i="28"/>
  <c r="E82" i="28"/>
  <c r="K68" i="28"/>
  <c r="E68" i="28"/>
  <c r="K52" i="28"/>
  <c r="E52" i="28"/>
  <c r="K27" i="28"/>
  <c r="E27" i="28"/>
  <c r="N78" i="28"/>
  <c r="N77" i="28"/>
  <c r="N76" i="28"/>
  <c r="N75" i="28"/>
  <c r="N73" i="28"/>
  <c r="N72" i="28"/>
  <c r="N71" i="28"/>
  <c r="N67" i="28"/>
  <c r="N65" i="28"/>
  <c r="N64" i="28"/>
  <c r="N61" i="28"/>
  <c r="N51" i="28"/>
  <c r="N49" i="28"/>
  <c r="N46" i="28"/>
  <c r="N44" i="28"/>
  <c r="N41" i="28"/>
  <c r="N38" i="28"/>
  <c r="N37" i="28"/>
  <c r="N33" i="28"/>
  <c r="N31" i="28"/>
  <c r="N26" i="28"/>
  <c r="N25" i="28"/>
  <c r="N22" i="28"/>
  <c r="N21" i="28"/>
  <c r="N20" i="28"/>
  <c r="N19" i="28"/>
  <c r="N17" i="28"/>
  <c r="J78" i="28"/>
  <c r="J77" i="28"/>
  <c r="J76" i="28"/>
  <c r="J75" i="28"/>
  <c r="J73" i="28"/>
  <c r="J72" i="28"/>
  <c r="J67" i="28"/>
  <c r="J65" i="28"/>
  <c r="J64" i="28"/>
  <c r="J61" i="28"/>
  <c r="J51" i="28"/>
  <c r="J49" i="28"/>
  <c r="J46" i="28"/>
  <c r="J44" i="28"/>
  <c r="J41" i="28"/>
  <c r="J38" i="28"/>
  <c r="J37" i="28"/>
  <c r="J34" i="28"/>
  <c r="J33" i="28"/>
  <c r="J31" i="28"/>
  <c r="J26" i="28"/>
  <c r="J25" i="28"/>
  <c r="J22" i="28"/>
  <c r="J21" i="28"/>
  <c r="J20" i="28"/>
  <c r="J19" i="28"/>
  <c r="J17" i="28"/>
  <c r="J12" i="28"/>
  <c r="A85" i="28"/>
  <c r="A84" i="28"/>
  <c r="A83" i="28"/>
  <c r="A82" i="28"/>
  <c r="A81" i="28"/>
  <c r="A80" i="28"/>
  <c r="A78" i="28"/>
  <c r="A77" i="28"/>
  <c r="A76" i="28"/>
  <c r="A75" i="28"/>
  <c r="A73" i="28"/>
  <c r="A72" i="28"/>
  <c r="A71" i="28"/>
  <c r="A67" i="28"/>
  <c r="A65" i="28"/>
  <c r="A64" i="28"/>
  <c r="A61" i="28"/>
  <c r="A59" i="28"/>
  <c r="A58" i="28"/>
  <c r="A57" i="28"/>
  <c r="A56" i="28"/>
  <c r="A51" i="28"/>
  <c r="A49" i="28"/>
  <c r="A48" i="28"/>
  <c r="A46" i="28"/>
  <c r="A44" i="28"/>
  <c r="A43" i="28"/>
  <c r="A41" i="28"/>
  <c r="A40" i="28"/>
  <c r="A38" i="28"/>
  <c r="A37" i="28"/>
  <c r="A36" i="28"/>
  <c r="A34" i="28"/>
  <c r="A33" i="28"/>
  <c r="A31" i="28"/>
  <c r="A26" i="28"/>
  <c r="A25" i="28"/>
  <c r="A22" i="28"/>
  <c r="A21" i="28"/>
  <c r="A20" i="28"/>
  <c r="A19" i="28"/>
  <c r="A17" i="28"/>
  <c r="A15" i="28"/>
  <c r="A12" i="28"/>
  <c r="A10" i="28"/>
  <c r="A8" i="28"/>
  <c r="A7" i="28"/>
  <c r="L20" i="28" l="1"/>
  <c r="L8" i="28"/>
  <c r="L77" i="28"/>
  <c r="L64" i="28"/>
  <c r="L48" i="28"/>
  <c r="M48" i="28" s="1"/>
  <c r="L34" i="28"/>
  <c r="M34" i="28" s="1"/>
  <c r="L19" i="28"/>
  <c r="L65" i="28"/>
  <c r="L7" i="28"/>
  <c r="L76" i="28"/>
  <c r="L61" i="28"/>
  <c r="L46" i="28"/>
  <c r="L33" i="28"/>
  <c r="L17" i="28"/>
  <c r="L37" i="28"/>
  <c r="L75" i="28"/>
  <c r="L59" i="28"/>
  <c r="M59" i="28" s="1"/>
  <c r="L44" i="28"/>
  <c r="L31" i="28"/>
  <c r="L15" i="28"/>
  <c r="L21" i="28"/>
  <c r="L49" i="28"/>
  <c r="L73" i="28"/>
  <c r="L58" i="28"/>
  <c r="M58" i="28" s="1"/>
  <c r="L43" i="28"/>
  <c r="M43" i="28" s="1"/>
  <c r="L26" i="28"/>
  <c r="L12" i="28"/>
  <c r="L51" i="28"/>
  <c r="L78" i="28"/>
  <c r="L72" i="28"/>
  <c r="L57" i="28"/>
  <c r="M57" i="28" s="1"/>
  <c r="L41" i="28"/>
  <c r="L25" i="28"/>
  <c r="L10" i="28"/>
  <c r="L67" i="28"/>
  <c r="L36" i="28"/>
  <c r="M36" i="28" s="1"/>
  <c r="L81" i="28"/>
  <c r="M81" i="28" s="1"/>
  <c r="L71" i="28"/>
  <c r="L56" i="28"/>
  <c r="L38" i="28"/>
  <c r="L22" i="28"/>
  <c r="L80" i="28"/>
  <c r="M80" i="28" s="1"/>
  <c r="L27" i="28" l="1"/>
  <c r="M56" i="28"/>
  <c r="L68" i="28"/>
  <c r="L82" i="28"/>
  <c r="M38" i="28"/>
  <c r="M41" i="28"/>
  <c r="M65" i="28"/>
  <c r="M73" i="28"/>
  <c r="M37" i="28"/>
  <c r="M19" i="28"/>
  <c r="M75" i="28"/>
  <c r="M71" i="28"/>
  <c r="M72" i="28"/>
  <c r="M49" i="28"/>
  <c r="M17" i="28"/>
  <c r="M78" i="28"/>
  <c r="M51" i="28"/>
  <c r="M46" i="28"/>
  <c r="M64" i="28"/>
  <c r="M25" i="28"/>
  <c r="M33" i="28"/>
  <c r="M20" i="28"/>
  <c r="M67" i="28"/>
  <c r="M31" i="28"/>
  <c r="M61" i="28"/>
  <c r="M77" i="28"/>
  <c r="M22" i="28"/>
  <c r="M21" i="28"/>
  <c r="M26" i="28"/>
  <c r="M44" i="28"/>
  <c r="M76" i="28"/>
  <c r="J58" i="28" l="1"/>
  <c r="A2" i="35" l="1"/>
  <c r="A3" i="35"/>
  <c r="A4" i="35"/>
  <c r="A5" i="35"/>
  <c r="A6" i="35"/>
  <c r="A7" i="35"/>
  <c r="A8" i="35"/>
  <c r="A9" i="35"/>
  <c r="A10" i="35"/>
  <c r="A11" i="35"/>
  <c r="A12" i="35"/>
  <c r="A13" i="35"/>
  <c r="A14" i="35"/>
  <c r="A15" i="35"/>
  <c r="A16" i="35"/>
  <c r="A17" i="35"/>
  <c r="A18" i="35"/>
  <c r="A19" i="35"/>
  <c r="A20" i="35"/>
  <c r="A21" i="35"/>
  <c r="A22" i="35"/>
  <c r="A23" i="35"/>
  <c r="A24" i="35"/>
  <c r="A25" i="35"/>
  <c r="A26" i="35"/>
  <c r="A27" i="35"/>
  <c r="A28" i="35"/>
  <c r="A29" i="35"/>
  <c r="A30" i="35"/>
  <c r="A31" i="35"/>
  <c r="A32" i="35"/>
  <c r="A33" i="35"/>
  <c r="A34" i="35"/>
  <c r="A35" i="35"/>
  <c r="A36" i="35"/>
  <c r="A37" i="35"/>
  <c r="A38" i="35"/>
  <c r="A39" i="35"/>
  <c r="A40" i="35"/>
  <c r="A41" i="35"/>
  <c r="A42" i="35"/>
  <c r="A43" i="35"/>
  <c r="A44" i="35"/>
  <c r="A45" i="35"/>
  <c r="A46" i="35"/>
  <c r="A47" i="35"/>
  <c r="A48" i="35"/>
  <c r="A49" i="35"/>
  <c r="A50" i="35"/>
  <c r="A51" i="35"/>
  <c r="A52" i="35"/>
  <c r="A53" i="35"/>
  <c r="A54" i="35"/>
  <c r="A55" i="35"/>
  <c r="A56" i="35"/>
  <c r="A57" i="35"/>
  <c r="A58" i="35"/>
  <c r="A59" i="35"/>
  <c r="A60" i="35"/>
  <c r="A61" i="35"/>
  <c r="A62" i="35"/>
  <c r="A63" i="35"/>
  <c r="A64" i="35"/>
  <c r="A65" i="35"/>
  <c r="A66" i="35"/>
  <c r="A67" i="35"/>
  <c r="A68" i="35"/>
  <c r="A69" i="35"/>
  <c r="A70" i="35"/>
  <c r="A71" i="35"/>
  <c r="A72" i="35"/>
  <c r="A73" i="35"/>
  <c r="A74" i="35"/>
  <c r="A75" i="35"/>
  <c r="A76" i="35"/>
  <c r="A77" i="35"/>
  <c r="A78" i="35"/>
  <c r="A79" i="35"/>
  <c r="A80" i="35"/>
  <c r="A81" i="35"/>
  <c r="A82" i="35"/>
  <c r="A83" i="35"/>
  <c r="A84" i="35"/>
  <c r="A85" i="35"/>
  <c r="A86" i="35"/>
  <c r="A87" i="35"/>
  <c r="A88" i="35"/>
  <c r="A89" i="35"/>
  <c r="A90" i="35"/>
  <c r="A91" i="35"/>
  <c r="A92" i="35"/>
  <c r="A93" i="35"/>
  <c r="A94" i="35"/>
  <c r="A95" i="35"/>
  <c r="A96" i="35"/>
  <c r="A97" i="35"/>
  <c r="A98" i="35"/>
  <c r="A99" i="35"/>
  <c r="A100" i="35"/>
  <c r="A101" i="35"/>
  <c r="A102" i="35"/>
  <c r="A103" i="35"/>
  <c r="A104" i="35"/>
  <c r="A105" i="35"/>
  <c r="A106" i="35"/>
  <c r="A107" i="35"/>
  <c r="A108" i="35"/>
  <c r="A109" i="35"/>
  <c r="A110" i="35"/>
  <c r="A111" i="35"/>
  <c r="A112" i="35"/>
  <c r="A113" i="35"/>
  <c r="A114" i="35"/>
  <c r="A115" i="35"/>
  <c r="A116" i="35"/>
  <c r="A117" i="35"/>
  <c r="A118" i="35"/>
  <c r="A119" i="35"/>
  <c r="A120" i="35"/>
  <c r="A121" i="35"/>
  <c r="A122" i="35"/>
  <c r="A123" i="35"/>
  <c r="A124" i="35"/>
  <c r="A125" i="35"/>
  <c r="A126" i="35"/>
  <c r="A127" i="35"/>
  <c r="A128" i="35"/>
  <c r="A129" i="35"/>
  <c r="A130" i="35"/>
  <c r="A131" i="35"/>
  <c r="A132" i="35"/>
  <c r="A133" i="35"/>
  <c r="A134" i="35"/>
  <c r="A135" i="35"/>
  <c r="A136" i="35"/>
  <c r="A137" i="35"/>
  <c r="A138" i="35"/>
  <c r="A139" i="35"/>
  <c r="A140" i="35"/>
  <c r="A141" i="35"/>
  <c r="A142" i="35"/>
  <c r="A143" i="35"/>
  <c r="A144" i="35"/>
  <c r="A145" i="35"/>
  <c r="A146" i="35"/>
  <c r="A147" i="35"/>
  <c r="A148" i="35"/>
  <c r="A149" i="35"/>
  <c r="A150" i="35"/>
  <c r="A151" i="35"/>
  <c r="A152" i="35"/>
  <c r="A153" i="35"/>
  <c r="A154" i="35"/>
  <c r="A155" i="35"/>
  <c r="A156" i="35"/>
  <c r="A157" i="35"/>
  <c r="A158" i="35"/>
  <c r="A159" i="35"/>
  <c r="A160" i="35"/>
  <c r="A161" i="35"/>
  <c r="A162" i="35"/>
  <c r="A163" i="35"/>
  <c r="A164" i="35"/>
  <c r="A165" i="35"/>
  <c r="A166" i="35"/>
  <c r="A167" i="35"/>
  <c r="A168" i="35"/>
  <c r="J34" i="32" l="1"/>
  <c r="F34" i="32"/>
  <c r="N7" i="28" l="1"/>
  <c r="N12" i="28"/>
  <c r="L40" i="28"/>
  <c r="M40" i="28" l="1"/>
  <c r="L52" i="28"/>
  <c r="N15" i="28"/>
  <c r="H27" i="28"/>
  <c r="I27" i="28"/>
  <c r="I82" i="28"/>
  <c r="H82" i="28"/>
  <c r="N81" i="28"/>
  <c r="J81" i="28"/>
  <c r="N80" i="28"/>
  <c r="J80" i="28"/>
  <c r="J71" i="28"/>
  <c r="I68" i="28"/>
  <c r="H68" i="28"/>
  <c r="N59" i="28"/>
  <c r="J59" i="28"/>
  <c r="N58" i="28"/>
  <c r="J57" i="28"/>
  <c r="N56" i="28"/>
  <c r="J56" i="28"/>
  <c r="I52" i="28"/>
  <c r="H52" i="28"/>
  <c r="N48" i="28"/>
  <c r="J48" i="28"/>
  <c r="N43" i="28"/>
  <c r="J43" i="28"/>
  <c r="N40" i="28"/>
  <c r="J40" i="28"/>
  <c r="N36" i="28"/>
  <c r="J36" i="28"/>
  <c r="N34" i="28"/>
  <c r="M15" i="28"/>
  <c r="J15" i="28"/>
  <c r="M12" i="28"/>
  <c r="N10" i="28"/>
  <c r="J10" i="28"/>
  <c r="N8" i="28"/>
  <c r="M8" i="28"/>
  <c r="J8" i="28"/>
  <c r="J7" i="28"/>
  <c r="G6" i="28"/>
  <c r="N27" i="28" l="1"/>
  <c r="I84" i="28"/>
  <c r="H84" i="28"/>
  <c r="J68" i="28"/>
  <c r="J27" i="28"/>
  <c r="J82" i="28"/>
  <c r="J52" i="28"/>
  <c r="K84" i="28"/>
  <c r="N82" i="28"/>
  <c r="N68" i="28"/>
  <c r="N52" i="28"/>
  <c r="M68" i="28"/>
  <c r="M82" i="28"/>
  <c r="M10" i="28"/>
  <c r="M7" i="28"/>
  <c r="N57" i="28"/>
  <c r="J84" i="28" l="1"/>
  <c r="N84" i="28"/>
  <c r="L84" i="28"/>
  <c r="M27" i="28"/>
  <c r="M52" i="28"/>
  <c r="M84" i="28" l="1"/>
  <c r="B2" i="9" l="1"/>
  <c r="B1321" i="19" l="1"/>
  <c r="A1321" i="19"/>
  <c r="B1320" i="19"/>
  <c r="A1320" i="19"/>
  <c r="B1319" i="19"/>
  <c r="A1319" i="19"/>
  <c r="B1318" i="19"/>
  <c r="A1318" i="19"/>
  <c r="B1317" i="19"/>
  <c r="A1317" i="19"/>
  <c r="B1316" i="19"/>
  <c r="A1316" i="19"/>
  <c r="B1315" i="19"/>
  <c r="A1315" i="19"/>
  <c r="B1314" i="19"/>
  <c r="A1314" i="19"/>
  <c r="B1313" i="19"/>
  <c r="A1313" i="19"/>
  <c r="B1312" i="19"/>
  <c r="A1312" i="19"/>
  <c r="B1311" i="19"/>
  <c r="A1311" i="19"/>
  <c r="B1310" i="19"/>
  <c r="A1310" i="19"/>
  <c r="B1309" i="19"/>
  <c r="A1309" i="19"/>
  <c r="B1308" i="19"/>
  <c r="A1308" i="19"/>
  <c r="B1307" i="19"/>
  <c r="A1307" i="19"/>
  <c r="B1306" i="19"/>
  <c r="A1306" i="19"/>
  <c r="B1305" i="19"/>
  <c r="A1305" i="19"/>
  <c r="B1304" i="19"/>
  <c r="A1304" i="19"/>
  <c r="B1303" i="19"/>
  <c r="A1303" i="19"/>
  <c r="B1302" i="19"/>
  <c r="A1302" i="19"/>
  <c r="B1301" i="19"/>
  <c r="A1301" i="19"/>
  <c r="B1300" i="19"/>
  <c r="A1300" i="19"/>
  <c r="B1299" i="19"/>
  <c r="A1299" i="19"/>
  <c r="B1298" i="19"/>
  <c r="A1298" i="19"/>
  <c r="B1297" i="19"/>
  <c r="A1297" i="19"/>
  <c r="B1296" i="19"/>
  <c r="A1296" i="19"/>
  <c r="B1295" i="19"/>
  <c r="A1295" i="19"/>
  <c r="B1294" i="19"/>
  <c r="A1294" i="19"/>
  <c r="B1293" i="19"/>
  <c r="A1293" i="19"/>
  <c r="B1292" i="19"/>
  <c r="A1292" i="19"/>
  <c r="B1291" i="19"/>
  <c r="A1291" i="19"/>
  <c r="B1290" i="19"/>
  <c r="A1290" i="19"/>
  <c r="B1289" i="19"/>
  <c r="A1289" i="19"/>
  <c r="B1288" i="19"/>
  <c r="A1288" i="19"/>
  <c r="B1287" i="19"/>
  <c r="A1287" i="19"/>
  <c r="B1286" i="19"/>
  <c r="A1286" i="19"/>
  <c r="B1285" i="19"/>
  <c r="A1285" i="19"/>
  <c r="B1284" i="19"/>
  <c r="A1284" i="19"/>
  <c r="B1283" i="19"/>
  <c r="A1283" i="19"/>
  <c r="B1282" i="19"/>
  <c r="A1282" i="19"/>
  <c r="B1281" i="19"/>
  <c r="A1281" i="19"/>
  <c r="B1280" i="19"/>
  <c r="A1280" i="19"/>
  <c r="B1279" i="19"/>
  <c r="A1279" i="19"/>
  <c r="B1278" i="19"/>
  <c r="A1278" i="19"/>
  <c r="B1277" i="19"/>
  <c r="A1277" i="19"/>
  <c r="B1276" i="19"/>
  <c r="A1276" i="19"/>
  <c r="B1275" i="19"/>
  <c r="A1275" i="19"/>
  <c r="B1274" i="19"/>
  <c r="A1274" i="19"/>
  <c r="B1273" i="19"/>
  <c r="A1273" i="19"/>
  <c r="F31" i="28" l="1"/>
  <c r="F65" i="28"/>
  <c r="F72" i="28"/>
  <c r="F37" i="28"/>
  <c r="F64" i="28"/>
  <c r="F38" i="28"/>
  <c r="F67" i="28"/>
  <c r="F41" i="28"/>
  <c r="F78" i="28"/>
  <c r="F46" i="28"/>
  <c r="F77" i="28"/>
  <c r="F7" i="28"/>
  <c r="F49" i="28"/>
  <c r="F76" i="28"/>
  <c r="F81" i="28"/>
  <c r="F51" i="28"/>
  <c r="F75" i="28"/>
  <c r="F80" i="28"/>
  <c r="F61" i="28"/>
  <c r="F73" i="28"/>
  <c r="F33" i="28"/>
  <c r="O33" i="28" s="1"/>
  <c r="F26" i="28"/>
  <c r="F25" i="28"/>
  <c r="F22" i="28"/>
  <c r="F21" i="28"/>
  <c r="F20" i="28"/>
  <c r="F19" i="28"/>
  <c r="F71" i="28"/>
  <c r="F59" i="28"/>
  <c r="F58" i="28"/>
  <c r="F57" i="28"/>
  <c r="F56" i="28"/>
  <c r="F15" i="28"/>
  <c r="F10" i="28"/>
  <c r="F48" i="28"/>
  <c r="F44" i="28"/>
  <c r="F40" i="28"/>
  <c r="F8" i="28"/>
  <c r="F12" i="28"/>
  <c r="F17" i="28"/>
  <c r="F36" i="28"/>
  <c r="F34" i="28"/>
  <c r="F43" i="28"/>
  <c r="F82" i="28" l="1"/>
  <c r="O71" i="28"/>
  <c r="G21" i="28"/>
  <c r="O21" i="28"/>
  <c r="G51" i="28"/>
  <c r="O51" i="28"/>
  <c r="G41" i="28"/>
  <c r="O41" i="28"/>
  <c r="F68" i="28"/>
  <c r="G22" i="28"/>
  <c r="O22" i="28"/>
  <c r="G67" i="28"/>
  <c r="O67" i="28"/>
  <c r="G26" i="28"/>
  <c r="O26" i="28"/>
  <c r="G17" i="28"/>
  <c r="O17" i="28"/>
  <c r="G25" i="28"/>
  <c r="O25" i="28"/>
  <c r="G76" i="28"/>
  <c r="O76" i="28"/>
  <c r="G38" i="28"/>
  <c r="O38" i="28"/>
  <c r="G64" i="28"/>
  <c r="O64" i="28"/>
  <c r="G49" i="28"/>
  <c r="O49" i="28"/>
  <c r="G73" i="28"/>
  <c r="O73" i="28"/>
  <c r="F27" i="28"/>
  <c r="G37" i="28"/>
  <c r="O37" i="28"/>
  <c r="G44" i="28"/>
  <c r="O44" i="28"/>
  <c r="G61" i="28"/>
  <c r="O61" i="28"/>
  <c r="G77" i="28"/>
  <c r="O77" i="28"/>
  <c r="G72" i="28"/>
  <c r="O72" i="28"/>
  <c r="G19" i="28"/>
  <c r="O19" i="28"/>
  <c r="G46" i="28"/>
  <c r="O46" i="28"/>
  <c r="G65" i="28"/>
  <c r="O65" i="28"/>
  <c r="G20" i="28"/>
  <c r="O20" i="28"/>
  <c r="G75" i="28"/>
  <c r="O75" i="28"/>
  <c r="G78" i="28"/>
  <c r="O78" i="28"/>
  <c r="F52" i="28"/>
  <c r="G31" i="28"/>
  <c r="O31" i="28"/>
  <c r="G71" i="28"/>
  <c r="G81" i="28"/>
  <c r="O81" i="28"/>
  <c r="G80" i="28"/>
  <c r="O80" i="28"/>
  <c r="G34" i="28"/>
  <c r="O34" i="28"/>
  <c r="G48" i="28"/>
  <c r="O48" i="28"/>
  <c r="O36" i="28"/>
  <c r="G36" i="28"/>
  <c r="G57" i="28"/>
  <c r="O57" i="28"/>
  <c r="G58" i="28"/>
  <c r="O58" i="28"/>
  <c r="G33" i="28"/>
  <c r="G10" i="28"/>
  <c r="O10" i="28"/>
  <c r="O12" i="28"/>
  <c r="G12" i="28"/>
  <c r="G59" i="28"/>
  <c r="O59" i="28"/>
  <c r="G43" i="28"/>
  <c r="O43" i="28"/>
  <c r="G8" i="28"/>
  <c r="O8" i="28"/>
  <c r="G15" i="28"/>
  <c r="O15" i="28"/>
  <c r="G7" i="28"/>
  <c r="O7" i="28"/>
  <c r="O40" i="28"/>
  <c r="G40" i="28"/>
  <c r="G56" i="28"/>
  <c r="O56" i="28"/>
  <c r="C2" i="9"/>
  <c r="I10" i="9"/>
  <c r="G82" i="28" l="1"/>
  <c r="O82" i="28"/>
  <c r="G68" i="28"/>
  <c r="O68" i="28"/>
  <c r="G52" i="28"/>
  <c r="O52" i="28"/>
  <c r="G27" i="28"/>
  <c r="F84" i="28"/>
  <c r="O27" i="28"/>
  <c r="B6" i="9"/>
  <c r="F6" i="9"/>
  <c r="G84" i="28" l="1"/>
  <c r="O84" i="28"/>
  <c r="F3" i="9"/>
  <c r="G6" i="9" l="1"/>
  <c r="G8" i="9"/>
  <c r="F8" i="9"/>
  <c r="C6" i="9" l="1"/>
  <c r="G3" i="9" s="1"/>
  <c r="F9" i="9"/>
  <c r="C8" i="9" l="1"/>
  <c r="B8" i="9"/>
  <c r="G9" i="9"/>
  <c r="C9" i="9" l="1"/>
  <c r="F10" i="9"/>
  <c r="B10" i="9"/>
  <c r="B9" i="9"/>
  <c r="G10" i="9" l="1"/>
  <c r="C10" i="9"/>
  <c r="F7" i="9"/>
  <c r="B7" i="9" l="1"/>
  <c r="G7" i="9" l="1"/>
  <c r="B3" i="9"/>
  <c r="B4" i="9" s="1"/>
  <c r="B13" i="9"/>
  <c r="B20" i="9"/>
  <c r="B12" i="9"/>
  <c r="B14" i="9"/>
  <c r="B15" i="9"/>
  <c r="B21" i="9"/>
  <c r="B16" i="9"/>
  <c r="C7" i="9"/>
  <c r="C13" i="9" l="1"/>
  <c r="C12" i="9"/>
  <c r="C14" i="9"/>
  <c r="C15" i="9"/>
  <c r="C16" i="9"/>
  <c r="C3" i="9"/>
  <c r="C4" i="9" s="1"/>
  <c r="I15" i="9" l="1"/>
  <c r="I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tc={EC3BDACB-BA69-4A35-B00F-EC9DFB737930}</author>
    <author>tc={0771EC64-AF00-4010-8287-6661B47CB23C}</author>
  </authors>
  <commentList>
    <comment ref="G1" authorId="0" shapeId="0" xr:uid="{EC3BDACB-BA69-4A35-B00F-EC9DFB73793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Mesma estrutura do custo</t>
      </text>
    </comment>
    <comment ref="H1" authorId="1" shapeId="0" xr:uid="{0771EC64-AF00-4010-8287-6661B47CB23C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Mesma estrutura do custo!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Emerson Soares Fialho</author>
  </authors>
  <commentList>
    <comment ref="K3" authorId="0" shapeId="0" xr:uid="{35BC4AD0-C842-4287-A2CA-F566BDF12A4F}">
      <text>
        <r>
          <rPr>
            <sz val="9"/>
            <color indexed="81"/>
            <rFont val="Segoe UI"/>
            <family val="2"/>
          </rPr>
          <t>Gratuidade instituída pelo Decreto 6.632/2008.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tc={57EF9779-A93A-49F1-B49F-147B389CA810}</author>
  </authors>
  <commentList>
    <comment ref="G1" authorId="0" shapeId="0" xr:uid="{57EF9779-A93A-49F1-B49F-147B389CA81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Unidade, Produto, Atividade, modalidade, realização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tc={F227FB8D-37AF-4582-9530-F3A913AF4A00}</author>
  </authors>
  <commentList>
    <comment ref="F1" authorId="0" shapeId="0" xr:uid="{F227FB8D-37AF-4582-9530-F3A913AF4A00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Unidade, Produto, Atividade, modalidade, realização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BD89FF1-A128-4AD8-BF26-552003EED957}" keepAlive="1" name="Consulta - Consulta1" description="Conexão com a consulta 'Consulta1' na pasta de trabalho." type="5" refreshedVersion="8" background="1" saveData="1">
    <dbPr connection="Provider=Microsoft.Mashup.OleDb.1;Data Source=$Workbook$;Location=Consulta1;Extended Properties=&quot;&quot;" command="SELECT * FROM [Consulta1]"/>
  </connection>
</connections>
</file>

<file path=xl/sharedStrings.xml><?xml version="1.0" encoding="utf-8"?>
<sst xmlns="http://schemas.openxmlformats.org/spreadsheetml/2006/main" count="37778" uniqueCount="2469">
  <si>
    <t>DESC_UORC</t>
  </si>
  <si>
    <t>DESC_PRODUTO2</t>
  </si>
  <si>
    <t>DESC_PROGRAMA</t>
  </si>
  <si>
    <t>DESC_ATIVIDADE</t>
  </si>
  <si>
    <t>DESC_MODALIDADE</t>
  </si>
  <si>
    <t>DESC_REALIZACAO</t>
  </si>
  <si>
    <t>CUSTO REALIZAÇÃO</t>
  </si>
  <si>
    <t>PRODUÇÃO TOTAL</t>
  </si>
  <si>
    <t>PCG GRATUIDADE</t>
  </si>
  <si>
    <t>Compulsório Líquido</t>
  </si>
  <si>
    <t>Comprometimento</t>
  </si>
  <si>
    <t>Gratuidade</t>
  </si>
  <si>
    <t>Gerência de Eventos Finalísticos</t>
  </si>
  <si>
    <t>Ciclo Sesc</t>
  </si>
  <si>
    <t>Lazer</t>
  </si>
  <si>
    <t>Recreação</t>
  </si>
  <si>
    <t>Sem Modalidade</t>
  </si>
  <si>
    <t>Passeio recreativo</t>
  </si>
  <si>
    <t>Não</t>
  </si>
  <si>
    <t>Meta</t>
  </si>
  <si>
    <t>Medsesc Oftalmologia II</t>
  </si>
  <si>
    <t>MedSesc Oftalmologia</t>
  </si>
  <si>
    <t>Saúde</t>
  </si>
  <si>
    <t>Educação em Saúde</t>
  </si>
  <si>
    <t>Orientação</t>
  </si>
  <si>
    <t>Sim</t>
  </si>
  <si>
    <t>Retificativo</t>
  </si>
  <si>
    <t>Medsesc Oftalmologia I</t>
  </si>
  <si>
    <t>Circuito Sesc de Corridas</t>
  </si>
  <si>
    <t>Desenvolvimento Físico-Esportivo</t>
  </si>
  <si>
    <t>Eventos Físico-Esportivos</t>
  </si>
  <si>
    <t>Competição</t>
  </si>
  <si>
    <t>Cuidado Terapêutico</t>
  </si>
  <si>
    <t>Atenção Médica</t>
  </si>
  <si>
    <t>Clínica Ambulatorial</t>
  </si>
  <si>
    <t>Medsesc Oftalmologia III</t>
  </si>
  <si>
    <t>Atendimento Primeiros Socorros</t>
  </si>
  <si>
    <t>Atenção de Enfermagem</t>
  </si>
  <si>
    <t>Rotinas de cuidado</t>
  </si>
  <si>
    <t>Mesa Brasil Sesc Alto Paranaíba</t>
  </si>
  <si>
    <t>Mesa Brasil Sesc - Ações Educativas</t>
  </si>
  <si>
    <t>Assistência</t>
  </si>
  <si>
    <t>Segurança Alimentar e Apoio Social</t>
  </si>
  <si>
    <t>Desenvolvimento de Capacidades</t>
  </si>
  <si>
    <t>Curso</t>
  </si>
  <si>
    <t>Oficina</t>
  </si>
  <si>
    <t>Palestra</t>
  </si>
  <si>
    <t>Mesa Brasil Sesc - Redes De Arrecadação</t>
  </si>
  <si>
    <t>Redes</t>
  </si>
  <si>
    <t>Distribuição de gêneros alimentícios</t>
  </si>
  <si>
    <t>Distribuição de produtos diversos</t>
  </si>
  <si>
    <t>Mesa Brasil Sesc Central</t>
  </si>
  <si>
    <t>Encontro</t>
  </si>
  <si>
    <t>Mesa Brasil Sesc Jequitinhonha/Mucuri</t>
  </si>
  <si>
    <t>Mesa Brasil Sesc Noroeste</t>
  </si>
  <si>
    <t>Mesa Brasil Sesc Jaíba</t>
  </si>
  <si>
    <t>Mesa Brasil Sesc Norte de Minas</t>
  </si>
  <si>
    <t>Mesa Brasil Sesc Rio Doce</t>
  </si>
  <si>
    <t>Mesa Brasil Sesc Sul de Minas</t>
  </si>
  <si>
    <t>Mesa Brasil Sesc Triângulo</t>
  </si>
  <si>
    <t>Mesa Brasil Sesc Zona da Mata</t>
  </si>
  <si>
    <t>Odontosesc I</t>
  </si>
  <si>
    <t>Odontosesc - "In Company"</t>
  </si>
  <si>
    <t>Saúde Bucal</t>
  </si>
  <si>
    <t>Sessão Clínica</t>
  </si>
  <si>
    <t>Odontosesc</t>
  </si>
  <si>
    <t>Odontosesc II</t>
  </si>
  <si>
    <t>Odontosesc III</t>
  </si>
  <si>
    <t>Odontosesc IV</t>
  </si>
  <si>
    <t>Odontosesc V</t>
  </si>
  <si>
    <t>Orquestra de Câmara e Coral Jovem</t>
  </si>
  <si>
    <t>Sesc Cursos de Arte e Cidadania</t>
  </si>
  <si>
    <t>Cultura</t>
  </si>
  <si>
    <t>Música</t>
  </si>
  <si>
    <t>Apresentação</t>
  </si>
  <si>
    <t>Sesc Agência de Turismo</t>
  </si>
  <si>
    <t>Turismo Receptivo</t>
  </si>
  <si>
    <t>Turismo Social</t>
  </si>
  <si>
    <t>Passeio local</t>
  </si>
  <si>
    <t>Turismo Emissivo</t>
  </si>
  <si>
    <t>Excursão</t>
  </si>
  <si>
    <t>Passeio</t>
  </si>
  <si>
    <t>Sesc Almenara</t>
  </si>
  <si>
    <t>Fisioterapia</t>
  </si>
  <si>
    <t>Cuidado Especializado</t>
  </si>
  <si>
    <t>Fonoaudiologia</t>
  </si>
  <si>
    <t>Psicologia</t>
  </si>
  <si>
    <t>Nutrição Clínica</t>
  </si>
  <si>
    <t>Nutrição</t>
  </si>
  <si>
    <t>Rede Sesc Ação Comunitária</t>
  </si>
  <si>
    <t>Desenvolvimento Comunitário</t>
  </si>
  <si>
    <t>Núcleos comunitários</t>
  </si>
  <si>
    <t>Roda de conversa</t>
  </si>
  <si>
    <t>Sesc +60</t>
  </si>
  <si>
    <t>Trabalho Social com Grupos</t>
  </si>
  <si>
    <t>Grupos Sociais de Idosos</t>
  </si>
  <si>
    <t>Reunião</t>
  </si>
  <si>
    <t>Sesc Alfabetização</t>
  </si>
  <si>
    <t>Educação</t>
  </si>
  <si>
    <t>Educação de Jovens e Adultos</t>
  </si>
  <si>
    <t>Alfabetização</t>
  </si>
  <si>
    <t>Sesc Cursos Livres</t>
  </si>
  <si>
    <t>Artes Cênicas</t>
  </si>
  <si>
    <t>Dança</t>
  </si>
  <si>
    <t>Sesc Arte Educação</t>
  </si>
  <si>
    <t>Artes Visuais</t>
  </si>
  <si>
    <t>Debate</t>
  </si>
  <si>
    <t>Audiovisual</t>
  </si>
  <si>
    <t>Palco Giratório</t>
  </si>
  <si>
    <t>Teatro</t>
  </si>
  <si>
    <t>Sesc Escola de Esportes - Lutas</t>
  </si>
  <si>
    <t>Apresentação esportiva</t>
  </si>
  <si>
    <t>Formação Esportiva</t>
  </si>
  <si>
    <t>Luta</t>
  </si>
  <si>
    <t>Ações de voluntariado</t>
  </si>
  <si>
    <t>Criar Sesc</t>
  </si>
  <si>
    <t>Educação Complementar</t>
  </si>
  <si>
    <t>Acompanhamento Pedagógico</t>
  </si>
  <si>
    <t>Sesc Apresentação Artística</t>
  </si>
  <si>
    <t>Desenvolvimento de experimentações</t>
  </si>
  <si>
    <t>Hotel Sesc Araxá</t>
  </si>
  <si>
    <t>Cessão Onerosa Restaurante</t>
  </si>
  <si>
    <t>Infraestrutura, Operações e Serviços</t>
  </si>
  <si>
    <t>Rotina</t>
  </si>
  <si>
    <t>Hospedagem</t>
  </si>
  <si>
    <t>Cessão de Espaço Onerosa</t>
  </si>
  <si>
    <t>Sesc Araxá - Colégio</t>
  </si>
  <si>
    <t>Colégio Sesc de Ensino Fundamental</t>
  </si>
  <si>
    <t>Ensino Fundamental</t>
  </si>
  <si>
    <t>Anos Iniciais</t>
  </si>
  <si>
    <t>Colégio Sesc de Educação Infantil</t>
  </si>
  <si>
    <t>Educação Infantil</t>
  </si>
  <si>
    <t>Pré-Escola</t>
  </si>
  <si>
    <t>Creche</t>
  </si>
  <si>
    <t>Sesc Araxá</t>
  </si>
  <si>
    <t>Sesc Mais Lazer</t>
  </si>
  <si>
    <t>Frequência a parque aquático</t>
  </si>
  <si>
    <t>Sesc Olímpico e Paralímpico</t>
  </si>
  <si>
    <t>Sesc Escola de Esportes - Natação</t>
  </si>
  <si>
    <t>Esporte individual</t>
  </si>
  <si>
    <t>Sesc Escola de Esportes - Futsal</t>
  </si>
  <si>
    <t>Sesc Fitness - Academia</t>
  </si>
  <si>
    <t>Avaliação Físico-Funcional</t>
  </si>
  <si>
    <t>Avaliação</t>
  </si>
  <si>
    <t>Exercícios Físicos Sistemáticos</t>
  </si>
  <si>
    <t>Exercício físico individual</t>
  </si>
  <si>
    <t>Sesc Fitness - Grupo de Corrida</t>
  </si>
  <si>
    <t>Sesc Escola de Esportes - Iniciação Esportiva</t>
  </si>
  <si>
    <t>Multipráticas esportivas</t>
  </si>
  <si>
    <t>Sesc Fitness - Pilates Solo</t>
  </si>
  <si>
    <t>Exercício físico coletivo</t>
  </si>
  <si>
    <t>Miniférias</t>
  </si>
  <si>
    <t>Colônia de férias</t>
  </si>
  <si>
    <t>Esporte coletivo</t>
  </si>
  <si>
    <t>Sesc Assistência Itinerante</t>
  </si>
  <si>
    <t>Sesc Impacta</t>
  </si>
  <si>
    <t>Sesc na Real</t>
  </si>
  <si>
    <t>Outros Grupos Sociais</t>
  </si>
  <si>
    <t>Sesc Carlos Prates</t>
  </si>
  <si>
    <t>Sesc Escola de Esportes - Futebol</t>
  </si>
  <si>
    <t>Sesc Fitness - Hidroginástica</t>
  </si>
  <si>
    <t>Aula especial</t>
  </si>
  <si>
    <t>Sesc Centro de Excelência em Saúde</t>
  </si>
  <si>
    <t>Consultas Médicas - Psiquiatria</t>
  </si>
  <si>
    <t>Consultas Médicas - Angiologia</t>
  </si>
  <si>
    <t>Consultas Médicas - Clínica Médica</t>
  </si>
  <si>
    <t>Consultas Médicas - Dermatologia Estética</t>
  </si>
  <si>
    <t>Consultas Médicas - Dermatologia Pequenas Cirurgias</t>
  </si>
  <si>
    <t>Consultas Médicas - Dermatologia Clínica</t>
  </si>
  <si>
    <t>Consultas Médicas - Cardiologia</t>
  </si>
  <si>
    <t>Consultas Médicas - Geriatria</t>
  </si>
  <si>
    <t>Consultas Médicas - Oftalmologia</t>
  </si>
  <si>
    <t>Consultas Médicas - Ortopedia</t>
  </si>
  <si>
    <t>Consultas Médicas - Pediatria</t>
  </si>
  <si>
    <t>Consultas Médicas - Ginecologia</t>
  </si>
  <si>
    <t>Ambulatório de Tratamento de Lesões</t>
  </si>
  <si>
    <t>Teste Ergométrico</t>
  </si>
  <si>
    <t>Pilates</t>
  </si>
  <si>
    <t>Práticas coletivas</t>
  </si>
  <si>
    <t>Práticas Integrativas</t>
  </si>
  <si>
    <t>Práticas Integrativas e Complementares</t>
  </si>
  <si>
    <t>Ultrassom</t>
  </si>
  <si>
    <t>Exame por imagem</t>
  </si>
  <si>
    <t>Mamografia</t>
  </si>
  <si>
    <t>Raios X</t>
  </si>
  <si>
    <t>Ouvir com Saúde</t>
  </si>
  <si>
    <t>Ver com Saúde</t>
  </si>
  <si>
    <t>Vacina Particular</t>
  </si>
  <si>
    <t>Vacina Pública</t>
  </si>
  <si>
    <t>Vacina Domiciliar</t>
  </si>
  <si>
    <t>Sesc Cenário</t>
  </si>
  <si>
    <t>Circo</t>
  </si>
  <si>
    <t>Sesc Conecte</t>
  </si>
  <si>
    <t>Educação em Ciências e Humanidades</t>
  </si>
  <si>
    <t>Ciências</t>
  </si>
  <si>
    <t>Sesc Biblioteca</t>
  </si>
  <si>
    <t>Biblioteca</t>
  </si>
  <si>
    <t>Consulta</t>
  </si>
  <si>
    <t>Hotel Sesc Contagem</t>
  </si>
  <si>
    <t>Sesc Contagem - Colégio</t>
  </si>
  <si>
    <t>Sesc Contagem</t>
  </si>
  <si>
    <t>Sesc Fitness - Ginástica Coletiva</t>
  </si>
  <si>
    <t>Captação e Difusão de Livros</t>
  </si>
  <si>
    <t>Empréstimo</t>
  </si>
  <si>
    <t>Prêmio Sesc de Literatura</t>
  </si>
  <si>
    <t>Literatura</t>
  </si>
  <si>
    <t>Sesc Cultura Itinerante</t>
  </si>
  <si>
    <t>Aperfeiçoamento Especializado</t>
  </si>
  <si>
    <t>Sesc Ações Institucionais</t>
  </si>
  <si>
    <t>Exibição</t>
  </si>
  <si>
    <t>Exposição de arte</t>
  </si>
  <si>
    <t>Sesc Exposições de Artes Visuais</t>
  </si>
  <si>
    <t>Intervenção urbana</t>
  </si>
  <si>
    <t>Sesc Mediações Arte Educação</t>
  </si>
  <si>
    <t>Sesc Espaço de Lazer</t>
  </si>
  <si>
    <t>Jogos, brinquedos e brincadeiras</t>
  </si>
  <si>
    <t>Sesc Esporte Virtual</t>
  </si>
  <si>
    <t xml:space="preserve">Copa Corporativa </t>
  </si>
  <si>
    <t>Sesc Fit Online</t>
  </si>
  <si>
    <t>Sesc Floresta</t>
  </si>
  <si>
    <t>Sesc Escola de Esportes - Voleibol</t>
  </si>
  <si>
    <t>Sesc Fitness - Ioga</t>
  </si>
  <si>
    <t>Visita Domiciliar, Institucional e Comunitária</t>
  </si>
  <si>
    <t>LABMais</t>
  </si>
  <si>
    <t>Sesc Geek</t>
  </si>
  <si>
    <t>Sesc Geek Road Experience</t>
  </si>
  <si>
    <t>Sesc Governador Valadares - Colégio</t>
  </si>
  <si>
    <t>Sesc Governador Valadares</t>
  </si>
  <si>
    <t>Sesc Juiz de Fora</t>
  </si>
  <si>
    <t>Reforço Escolar</t>
  </si>
  <si>
    <t>Complementação Curricular</t>
  </si>
  <si>
    <t>Sesc Lavras</t>
  </si>
  <si>
    <t>Sesc Mercado das Flores</t>
  </si>
  <si>
    <t>Sesc Montes Claros</t>
  </si>
  <si>
    <t>Sesc Montes Claros - Colégio</t>
  </si>
  <si>
    <t>Sesc Dramaturgias</t>
  </si>
  <si>
    <t>Mostra Sesc de Cinema</t>
  </si>
  <si>
    <t>Sesc Exibição de Cinema</t>
  </si>
  <si>
    <t>Arte Da Palavra - Rede Sesc de Leituras</t>
  </si>
  <si>
    <t>Sonora Brasil</t>
  </si>
  <si>
    <t>Hotel Sesc Ouro Preto</t>
  </si>
  <si>
    <t>Traslado</t>
  </si>
  <si>
    <t>Sesc Palladium</t>
  </si>
  <si>
    <t>Formação Criativa</t>
  </si>
  <si>
    <t>Visita mediada à exposição</t>
  </si>
  <si>
    <t>I Bienal Internacional Sesc Inova</t>
  </si>
  <si>
    <t>Congresso</t>
  </si>
  <si>
    <t>Sesc Paracatu</t>
  </si>
  <si>
    <t>Sesc Patos de Minas</t>
  </si>
  <si>
    <t>Sesc Pouso Alegre</t>
  </si>
  <si>
    <t>Hotel Sesc Poços de Caldas</t>
  </si>
  <si>
    <t>Sesc Poços de Caldas</t>
  </si>
  <si>
    <t>Sesc Santa Luzia</t>
  </si>
  <si>
    <t>Sesc Santa Quitéria</t>
  </si>
  <si>
    <t>Sesc Saúde Mulher I</t>
  </si>
  <si>
    <t>Sesc Saúde Mulher</t>
  </si>
  <si>
    <t>Campanha</t>
  </si>
  <si>
    <t>Sesc Saúde Mulher II</t>
  </si>
  <si>
    <t>Sesc Sete Lagoas</t>
  </si>
  <si>
    <t>Sesc SST</t>
  </si>
  <si>
    <t>Vacinação Corporativa</t>
  </si>
  <si>
    <t>Audiometria e Teste Vestibular</t>
  </si>
  <si>
    <t>Avaliação Psicológica</t>
  </si>
  <si>
    <t>Consultas Médicas</t>
  </si>
  <si>
    <t>Exames Complementares</t>
  </si>
  <si>
    <t>Gestão Completa</t>
  </si>
  <si>
    <t>Palestras</t>
  </si>
  <si>
    <t>Programas</t>
  </si>
  <si>
    <t>Medições</t>
  </si>
  <si>
    <t>Exames por imagem</t>
  </si>
  <si>
    <t>Elaboração de documentos</t>
  </si>
  <si>
    <t>Análises clínicas</t>
  </si>
  <si>
    <t>Sesc Teófilo Otoni - Colégio</t>
  </si>
  <si>
    <t>Colégio Sesc de Ensino Médio</t>
  </si>
  <si>
    <t>Ensino Médio</t>
  </si>
  <si>
    <t>Sem Realização</t>
  </si>
  <si>
    <t>Sesc Tupinambás</t>
  </si>
  <si>
    <t>Jornada Voluntária Sesc</t>
  </si>
  <si>
    <t>Apoio Emergencial</t>
  </si>
  <si>
    <t>Grupos Sociais de Voluntários</t>
  </si>
  <si>
    <t>Sesc Uberaba</t>
  </si>
  <si>
    <t>Sesc Escola de Esportes - Beach Tennis</t>
  </si>
  <si>
    <t>Sesc Uberlândia</t>
  </si>
  <si>
    <t>Sesc Varginha</t>
  </si>
  <si>
    <t>Consultas Médicas - Médico da Família</t>
  </si>
  <si>
    <t>Hotel Sesc Venda Nova</t>
  </si>
  <si>
    <t>Sesc Venda Nova</t>
  </si>
  <si>
    <t>Atendimento Social</t>
  </si>
  <si>
    <t>Consulta social</t>
  </si>
  <si>
    <t>Sesc São Francisco Depósito</t>
  </si>
  <si>
    <t>Administração</t>
  </si>
  <si>
    <t>Sesc Venda Nova - Hospedagem Social</t>
  </si>
  <si>
    <t>Gestão de Tecnologia da Informação e Telecomunicação</t>
  </si>
  <si>
    <t>Sesc Grussaí</t>
  </si>
  <si>
    <t>Sem modalidade</t>
  </si>
  <si>
    <t>PERIODICIDADE</t>
  </si>
  <si>
    <t>CUSTO REALIZADO JAN-ABR</t>
  </si>
  <si>
    <t>CUSTO ORÇADO JAN-ABR</t>
  </si>
  <si>
    <t>CUSTO FINAL - AJUSTADO</t>
  </si>
  <si>
    <t>Apoio</t>
  </si>
  <si>
    <t>Mesa Brasil Teófilo Otoni</t>
  </si>
  <si>
    <t>CENTRO DE CUSTO</t>
  </si>
  <si>
    <t>CUSTO</t>
  </si>
  <si>
    <t>4-SSCT-Infraestrutura-Rotina</t>
  </si>
  <si>
    <t>Sesc Cataguases</t>
  </si>
  <si>
    <t>4-SDUU-Infraestrutura-Rotina</t>
  </si>
  <si>
    <t>Sesc Santos Dumont</t>
  </si>
  <si>
    <t>4-SSL-Infraestrutura-Rotina</t>
  </si>
  <si>
    <t>Sesc São Lourenço</t>
  </si>
  <si>
    <t>4-TOTU-Infraestrutura-Rotina</t>
  </si>
  <si>
    <t>Sesc Teófilo Otoni</t>
  </si>
  <si>
    <t>4-SVRG-Infraestrutura-Rotina</t>
  </si>
  <si>
    <t>1-PCAU-Infraestrutura-Rotina</t>
  </si>
  <si>
    <t>3-PCAU-Infraestrutura-Rotina</t>
  </si>
  <si>
    <t>4-PCAU-Infraestrutura-Rotina</t>
  </si>
  <si>
    <t>5-PCAU-Infraestrutura-Rotina</t>
  </si>
  <si>
    <t>2-SST-Infraestrutura-Rotina</t>
  </si>
  <si>
    <t>3-OCCJ-Direção e Coordenação-Rotina</t>
  </si>
  <si>
    <t>Direção, Coordenação e Supervisão</t>
  </si>
  <si>
    <t>2-SST-Implantação e Ampliação-Rotina</t>
  </si>
  <si>
    <t>Implantação, Ampliação e Modernização de Unidades Físicas</t>
  </si>
  <si>
    <t>3-OCCJ-Infraestrutura-Rotina</t>
  </si>
  <si>
    <t>1-PCAU-Direção e Coordenação-Rotina</t>
  </si>
  <si>
    <t>3-PCAU-Direção e Coordenação-Rotina</t>
  </si>
  <si>
    <t>4-PCAU-Direção e Coordenação-Rotina</t>
  </si>
  <si>
    <t>5-PCAU-Direção e Coordenação-Rotina</t>
  </si>
  <si>
    <t>1-PCAU-Implantação e Ampliação-Rotina</t>
  </si>
  <si>
    <t>3-PCAU-Implantação e Ampliação-Rotina</t>
  </si>
  <si>
    <t>4-PCAU-Implantação e Ampliação-Rotina</t>
  </si>
  <si>
    <t>5-PCAU-Implantação e Ampliação-Rotina</t>
  </si>
  <si>
    <t>1-PALU-Infraestrutura-Rotina</t>
  </si>
  <si>
    <t>3-PALU-Infraestrutura-Rotina</t>
  </si>
  <si>
    <t>4-PALU-Infraestrutura-Rotina</t>
  </si>
  <si>
    <t>1-PALU-Direção e Coordenação-Rotina</t>
  </si>
  <si>
    <t>3-PALU-Direção e Coordenação-Rotina</t>
  </si>
  <si>
    <t>4-PALU-Direção e Coordenação-Rotina</t>
  </si>
  <si>
    <t>1-PALU-Implantação e Ampliação-Rotina</t>
  </si>
  <si>
    <t>3-PALU-Implantação e Ampliação-Rotina</t>
  </si>
  <si>
    <t>4-PALU-Implantação e Ampliação-Rotina</t>
  </si>
  <si>
    <t>1-FLOU-Infraestrutura-Rotina</t>
  </si>
  <si>
    <t>3-FLOU-Infraestrutura-Rotina</t>
  </si>
  <si>
    <t>4-FLOU-Infraestrutura-Rotina</t>
  </si>
  <si>
    <t>5-FLOU-Infraestrutura-Rotina</t>
  </si>
  <si>
    <t>1-FLOU-Direção e Coordenação-Rotina</t>
  </si>
  <si>
    <t>3-FLOU-Direção e Coordenação-Rotina</t>
  </si>
  <si>
    <t>4-FLOU-Direção e Coordenação-Rotina</t>
  </si>
  <si>
    <t>5-FLOU-Direção e Coordenação-Rotina</t>
  </si>
  <si>
    <t>1-FLOU-Implantação e Ampliação-Rotina</t>
  </si>
  <si>
    <t>3-FLOU-Implantação e Ampliação-Rotina</t>
  </si>
  <si>
    <t>4-FLOU-Implantação e Ampliação-Rotina</t>
  </si>
  <si>
    <t>5-FLOU-Implantação e Ampliação-Rotina</t>
  </si>
  <si>
    <t>4-SGM-Infraestrutura-Rotina</t>
  </si>
  <si>
    <t>1-SLZU-Infraestrutura-Rotina</t>
  </si>
  <si>
    <t>4-SLZU-Infraestrutura-Rotina</t>
  </si>
  <si>
    <t>5-SLZU-Infraestrutura-Rotina</t>
  </si>
  <si>
    <t>1-SLZU-Direção e Coordenação-Rotina</t>
  </si>
  <si>
    <t>4-SLZU-Direção e Coordenação-Rotina</t>
  </si>
  <si>
    <t>5-SLZU-Direção e Coordenação-Rotina</t>
  </si>
  <si>
    <t>1-SLZU-Implantação e Ampliação-Rotina</t>
  </si>
  <si>
    <t>4-SLZU-Implantação e Ampliação-Rotina</t>
  </si>
  <si>
    <t>5-SLZU-Implantação e Ampliação-Rotina</t>
  </si>
  <si>
    <t>1-SQTU-Infraestrutura-Rotina</t>
  </si>
  <si>
    <t>3-SQTU-Infraestrutura-Rotina</t>
  </si>
  <si>
    <t>4-SQTU-Infraestrutura-Rotina</t>
  </si>
  <si>
    <t>5-SQTU-Infraestrutura-Rotina</t>
  </si>
  <si>
    <t>1-SQTU-Direção e Coordenação-Rotina</t>
  </si>
  <si>
    <t>3-SQTU-Direção e Coordenação-Rotina</t>
  </si>
  <si>
    <t>4-SQTU-Direção e Coordenação-Rotina</t>
  </si>
  <si>
    <t>5-SQTU-Direção e Coordenação-Rotina</t>
  </si>
  <si>
    <t>1-SQTU-Implantação e Ampliação-Rotina</t>
  </si>
  <si>
    <t>3-SQTU-Implantação e Ampliação-Rotina</t>
  </si>
  <si>
    <t>4-SQTU-Implantação e Ampliação-Rotina</t>
  </si>
  <si>
    <t>5-SQTU-Implantação e Ampliação-Rotina</t>
  </si>
  <si>
    <t>1-SSPU-Infraestrutura-Rotina</t>
  </si>
  <si>
    <t>Sesc São Sebastião do Paraíso</t>
  </si>
  <si>
    <t>2-SSPU-Infraestrutura-Rotina</t>
  </si>
  <si>
    <t>4-SSPU-Infraestrutura-Rotina</t>
  </si>
  <si>
    <t>5-SSPU-Infraestrutura-Rotina</t>
  </si>
  <si>
    <t>3-SJKU-Infraestrutura-Rotina</t>
  </si>
  <si>
    <t>Sesc Jk</t>
  </si>
  <si>
    <t>2-SAM1-Infraestrutura-Rotina</t>
  </si>
  <si>
    <t>2-SAM2-Infraestrutura-Rotina</t>
  </si>
  <si>
    <t>2-SAM2-Direção e Coordenação-Rotina</t>
  </si>
  <si>
    <t>1-SLAU-Infraestrutura-Rotina</t>
  </si>
  <si>
    <t>2-SLAU-Infraestrutura-Rotina</t>
  </si>
  <si>
    <t>4-SLAU-Infraestrutura-Rotina</t>
  </si>
  <si>
    <t>1-SLAU-Direção e Coordenação-Rotina</t>
  </si>
  <si>
    <t>2-SLAU-Direção e Coordenação-Rotina</t>
  </si>
  <si>
    <t>4-SLAU-Direção e Coordenação-Rotina</t>
  </si>
  <si>
    <t>1-SLAU-Implantação e Ampliação-Rotina</t>
  </si>
  <si>
    <t>2-SLAU-Implantação e Ampliação-Rotina</t>
  </si>
  <si>
    <t>4-SLAU-Implantação e Ampliação-Rotina</t>
  </si>
  <si>
    <t>2-TUPI-Infraestrutura-Rotina</t>
  </si>
  <si>
    <t>4-TUPI-Infraestrutura-Rotina</t>
  </si>
  <si>
    <t>5-TUPI-Infraestrutura-Rotina</t>
  </si>
  <si>
    <t>2-TUPI-Direção e Coordenação-Rotina</t>
  </si>
  <si>
    <t>4-TUPI-Direção e Coordenação-Rotina</t>
  </si>
  <si>
    <t>5-TUPI-Direção e Coordenação-Rotina</t>
  </si>
  <si>
    <t>2-TUPI-Implantação e Ampliação-Rotina</t>
  </si>
  <si>
    <t>4-TUPI-Implantação e Ampliação-Rotina</t>
  </si>
  <si>
    <t>5-TUPI-Implantação e Ampliação-Rotina</t>
  </si>
  <si>
    <t>1-UBAU-Infraestrutura-Rotina</t>
  </si>
  <si>
    <t>4-UBAU-Infraestrutura-Rotina</t>
  </si>
  <si>
    <t>5-UBAU-Infraestrutura-Rotina</t>
  </si>
  <si>
    <t>1-UBAU-Direção e Coordenação-Rotina</t>
  </si>
  <si>
    <t>4-UBAU-Direção e Coordenação-Rotina</t>
  </si>
  <si>
    <t>5-UBAU-Direção e Coordenação-Rotina</t>
  </si>
  <si>
    <t>1-UBLU-Implantação e Ampliação-Rotina</t>
  </si>
  <si>
    <t>1-UBLU-Infraestrutura-Rotina</t>
  </si>
  <si>
    <t>5-VNHS-Infraestrutura-Rotina</t>
  </si>
  <si>
    <t>5-VNHS-Implantação e Ampliação-Rotina</t>
  </si>
  <si>
    <t>1-ITU-Infraestrutura-Rotina</t>
  </si>
  <si>
    <t>Sesc Ituiutaba</t>
  </si>
  <si>
    <t>2-ITU-Infraestrutura-Rotina</t>
  </si>
  <si>
    <t>4-ITU-Infraestrutura-Rotina</t>
  </si>
  <si>
    <t>5-ITU-Infraestrutura-Rotina</t>
  </si>
  <si>
    <t>1-LAVU-Infraestrutura-Rotina</t>
  </si>
  <si>
    <t>2-LAVU-Infraestrutura-Rotina</t>
  </si>
  <si>
    <t>3-LAVU-Infraestrutura-Rotina</t>
  </si>
  <si>
    <t>4-LAVU-Infraestrutura-Rotina</t>
  </si>
  <si>
    <t>1-LAVU-Direção e Coordenação-Rotina</t>
  </si>
  <si>
    <t>2-LAVU-Direção e Coordenação-Rotina</t>
  </si>
  <si>
    <t>3-LAVU-Direção e Coordenação-Rotina</t>
  </si>
  <si>
    <t>4-LAVU-Direção e Coordenação-Rotina</t>
  </si>
  <si>
    <t>1-LAVU-Implantação e Ampliação-Rotina</t>
  </si>
  <si>
    <t>2-LAVU-Implantação e Ampliação-Rotina</t>
  </si>
  <si>
    <t>3-LAVU-Implantação e Ampliação-Rotina</t>
  </si>
  <si>
    <t>4-LAVU-Implantação e Ampliação-Rotina</t>
  </si>
  <si>
    <t>4-SVN-Infraestrutura-Rotina</t>
  </si>
  <si>
    <t>5-SVN-Infraestrutura-Rotina</t>
  </si>
  <si>
    <t>4-SVN-Direção e Coordenação-Rotina</t>
  </si>
  <si>
    <t>5-SVN-Direção e Coordenação-Rotina</t>
  </si>
  <si>
    <t>4-SVN-Comunicação-Rotina</t>
  </si>
  <si>
    <t>Comunicação Institucional</t>
  </si>
  <si>
    <t>5-SVN-Comunicação-Rotina</t>
  </si>
  <si>
    <t>4-SVN-Implantação e Ampliação-Rotina</t>
  </si>
  <si>
    <t>5-SVN-Implantação e Ampliação-Rotina</t>
  </si>
  <si>
    <t>4-SMF-Infraestrutura-Rotina</t>
  </si>
  <si>
    <t>4-SMF-Implantação e Ampliação-Rotina</t>
  </si>
  <si>
    <t>2-MOCU-Infraestrutura-Rotina</t>
  </si>
  <si>
    <t>3-MOCU-Infraestrutura-Rotina</t>
  </si>
  <si>
    <t>4-MOCU-Infraestrutura-Rotina</t>
  </si>
  <si>
    <t>5-MOCU-Infraestrutura-Rotina</t>
  </si>
  <si>
    <t>2-MOCU-Direção e Coordenação-Rotina</t>
  </si>
  <si>
    <t>3-MOCU-Direção e Coordenação-Rotina</t>
  </si>
  <si>
    <t>4-MOCU-Direção e Coordenação-Rotina</t>
  </si>
  <si>
    <t>5-MOCU-Direção e Coordenação-Rotina</t>
  </si>
  <si>
    <t>4-MOCU-Implantação e Ampliação-Rotina</t>
  </si>
  <si>
    <t>2-MOCU-Implantação e Ampliação-Rotina</t>
  </si>
  <si>
    <t>3-MOCU-Implantação e Ampliação-Rotina</t>
  </si>
  <si>
    <t>5-MOCU-Implantação e Ampliação-Rotina</t>
  </si>
  <si>
    <t>1-MOCC-Infraestrutura-Rotina</t>
  </si>
  <si>
    <t>1-MOCC-Direção e Coordenação-Rotina</t>
  </si>
  <si>
    <t>1-MOCC-Implantação e Ampliação-Rotina</t>
  </si>
  <si>
    <t>1-PALL-Infraestrutura-Rotina</t>
  </si>
  <si>
    <t>3-PALL-Infraestrutura-Rotina</t>
  </si>
  <si>
    <t>4-PALL-Infraestrutura-Rotina</t>
  </si>
  <si>
    <t>1-PALL-Direção e Coordenação-Rotina</t>
  </si>
  <si>
    <t>3-PALL-Direção e Coordenação-Rotina</t>
  </si>
  <si>
    <t>4-PALL-Direção e Coordenação-Rotina</t>
  </si>
  <si>
    <t>1-PALL-Implantação e Ampliação-Rotina</t>
  </si>
  <si>
    <t>3-PALL-Implantação e Ampliação-Rotina</t>
  </si>
  <si>
    <t>4-PALL-Implantação e Ampliação-Rotina</t>
  </si>
  <si>
    <t>1-PTMU-Infraestrutura-Rotina</t>
  </si>
  <si>
    <t>3-PTMU-Infraestrutura-Rotina</t>
  </si>
  <si>
    <t>4-PTMU-Infraestrutura-Rotina</t>
  </si>
  <si>
    <t>1-PTMU-Direção e Coordenação-Rotina</t>
  </si>
  <si>
    <t>3-PTMU-Direção e Coordenação-Rotina</t>
  </si>
  <si>
    <t>4-PTMU-Direção e Coordenação-Rotina</t>
  </si>
  <si>
    <t>1-PTMU-Implantação e Ampliação-Rotina</t>
  </si>
  <si>
    <t>3-PTMU-Implantação e Ampliação-Rotina</t>
  </si>
  <si>
    <t>4-PTMU-Implantação e Ampliação-Rotina</t>
  </si>
  <si>
    <t>2-MOF1-Infraestrutura-Rotina</t>
  </si>
  <si>
    <t>2-MOF1-Direção e Coordenação-Rotina</t>
  </si>
  <si>
    <t>2-MOF2-Infraestrutura-Rotina</t>
  </si>
  <si>
    <t>2-MOF3-Infraestrutura-Rotina</t>
  </si>
  <si>
    <t>4-HSA-Infraestrutura-Rotina</t>
  </si>
  <si>
    <t>4-HSA-Direção e Coordenação-Rotina</t>
  </si>
  <si>
    <t>4-HSA-Implantação e Ampliação-Rotina</t>
  </si>
  <si>
    <t>3-ARAU-Infraestrutura-Rotina</t>
  </si>
  <si>
    <t>4-ARAU-Infraestrutura-Rotina</t>
  </si>
  <si>
    <t>3-ARAU-Direção e Coordenação-Rotina</t>
  </si>
  <si>
    <t>4-ARAU-Direção e Coordenação-Rotina</t>
  </si>
  <si>
    <t>3-ARAU-Implantação e Ampliação-Rotina</t>
  </si>
  <si>
    <t>4-ARAU-Implantação e Ampliação-Rotina</t>
  </si>
  <si>
    <t>1-ARAC-Infraestrutura-Rotina</t>
  </si>
  <si>
    <t>1-ARAC-Direção e Coordenação-Rotina</t>
  </si>
  <si>
    <t>4-HSC-Infraestrutura-Rotina</t>
  </si>
  <si>
    <t>4-HSC-Direção e Coordenação-Rotina</t>
  </si>
  <si>
    <t>4-HSC-Implantação e Ampliação-Rotina</t>
  </si>
  <si>
    <t>4-HSOP-Infraestrutura-Rotina</t>
  </si>
  <si>
    <t>4-HSOP-Direção e Coordenação-Rotina</t>
  </si>
  <si>
    <t>4-HSPC-Infraestrutura-Rotina</t>
  </si>
  <si>
    <t>4-HSPC-Direção e Coordenação-Rotina</t>
  </si>
  <si>
    <t>4-HSVN-Infraestrutura-Rotina</t>
  </si>
  <si>
    <t>4-HSVN-Direção e Coordenação-Rotina</t>
  </si>
  <si>
    <t>4-HSVN-Implantação e Ampliação-Rotina</t>
  </si>
  <si>
    <t>5-MBAP-Infraestrutura-Rotina</t>
  </si>
  <si>
    <t>5-MBAP-Direção e Coordenação-Rotina</t>
  </si>
  <si>
    <t>5-MBSC-Infraestrutura-Rotina</t>
  </si>
  <si>
    <t>5-MBSC-Direção e Coordenação-Rotina</t>
  </si>
  <si>
    <t>5-MBSC-Implantação e Ampliação-Rotina</t>
  </si>
  <si>
    <t>5-MBCO-Infraestrutura-Rotina</t>
  </si>
  <si>
    <t>Mesa Brasil Sesc Centro-Oeste</t>
  </si>
  <si>
    <t>5-MBSJ-Infraestrutura-Rotina</t>
  </si>
  <si>
    <t>5-MBJM-Infraestrutura-Rotina</t>
  </si>
  <si>
    <t>5-MBTO-Implantação e Ampliação-Rotina</t>
  </si>
  <si>
    <t>5-MBNO-Infraestrutura-Rotina</t>
  </si>
  <si>
    <t>5-MBNO-Direção e Coordenação-Rotina</t>
  </si>
  <si>
    <t>5-MBNM-Infraestrutura-Rotina</t>
  </si>
  <si>
    <t>5-MBNM-Direção e Coordenação-Rotina</t>
  </si>
  <si>
    <t>5-MBNM-Implantação e Ampliação-Rotina</t>
  </si>
  <si>
    <t>5-MBRD-Infraestrutura-Rotina</t>
  </si>
  <si>
    <t>5-MBSM-Infraestrutura-Rotina</t>
  </si>
  <si>
    <t>5-MBSM-Implantação e Ampliação-Rotina</t>
  </si>
  <si>
    <t>5-MBZM-Infraestrutura-Rotina</t>
  </si>
  <si>
    <t>5-MBZM-Direção e Coordenação-Rotina</t>
  </si>
  <si>
    <t>5-MBTR-Infraestrutura-Rotina</t>
  </si>
  <si>
    <t>5-MBTR-Direção e Coordenação-Rotina</t>
  </si>
  <si>
    <t>5-MBTR-Implantação e Ampliação-Rotina</t>
  </si>
  <si>
    <t>4-AGT-Infraestrutura-Rotina</t>
  </si>
  <si>
    <t>4-AGT-Direção e Coordenação-Rotina</t>
  </si>
  <si>
    <t>1-ALMU-Infraestrutura-Rotina</t>
  </si>
  <si>
    <t>2-ALMU-Infraestrutura-Rotina</t>
  </si>
  <si>
    <t>3-ALMU-Infraestrutura-Rotina</t>
  </si>
  <si>
    <t>4-ALMU-Infraestrutura-Rotina</t>
  </si>
  <si>
    <t>5-ALMU-Infraestrutura-Rotina</t>
  </si>
  <si>
    <t>1-ALMU-Direção e Coordenação-Rotina</t>
  </si>
  <si>
    <t>2-ALMU-Direção e Coordenação-Rotina</t>
  </si>
  <si>
    <t>3-ALMU-Direção e Coordenação-Rotina</t>
  </si>
  <si>
    <t>4-ALMU-Direção e Coordenação-Rotina</t>
  </si>
  <si>
    <t>5-ALMU-Direção e Coordenação-Rotina</t>
  </si>
  <si>
    <t>1-ALMU-Implantação e Ampliação-Rotina</t>
  </si>
  <si>
    <t>2-ALMU-Implantação e Ampliação-Rotina</t>
  </si>
  <si>
    <t>3-ALMU-Implantação e Ampliação-Rotina</t>
  </si>
  <si>
    <t>4-ALMU-Implantação e Ampliação-Rotina</t>
  </si>
  <si>
    <t>5-ALMU-Implantação e Ampliação-Rotina</t>
  </si>
  <si>
    <t>3-CENA-Infraestrutura-Rotina</t>
  </si>
  <si>
    <t>3-CENA-Direção e Coordenação-Rotina</t>
  </si>
  <si>
    <t>1-SCN-Infraestrutura-Rotina</t>
  </si>
  <si>
    <t>3-SCN-Infraestrutura-Rotina</t>
  </si>
  <si>
    <t>4-CPRU-Infraestrutura-Rotina</t>
  </si>
  <si>
    <t>4-CPRU-Direção e Coordenação-Rotina</t>
  </si>
  <si>
    <t>4-CPRU-Implantação e Ampliação-Rotina</t>
  </si>
  <si>
    <t>1-CONC-Infraestrutura-Rotina</t>
  </si>
  <si>
    <t>1-CONC-Direção e Coordenação-Rotina</t>
  </si>
  <si>
    <t>1-CONC-Implantação e Ampliação-Rotina</t>
  </si>
  <si>
    <t>3-CONU-Infraestrutura-Rotina</t>
  </si>
  <si>
    <t>3-CONU-Implantação e Ampliação-Rotina</t>
  </si>
  <si>
    <t>3-SCI-Infraestrutura-Rotina</t>
  </si>
  <si>
    <t>3-SCI-Direção e Coordenação-Rotina</t>
  </si>
  <si>
    <t>4-SEL-Infraestrutura-Rotina</t>
  </si>
  <si>
    <t>4-SEL-Direção e Coordenação-Rotina</t>
  </si>
  <si>
    <t>4-SEL-Comunicação-Rotina</t>
  </si>
  <si>
    <t>2-SCES-Infraestrutura-Rotina</t>
  </si>
  <si>
    <t>2-SCES-Direção e Coordenação-Rotina</t>
  </si>
  <si>
    <t>2-SCES-Implantação e Ampliação-Rotina</t>
  </si>
  <si>
    <t>2-ODO3-Infraestrutura-Rotina</t>
  </si>
  <si>
    <t>2-ODO3-Direção e Coordenação-Rotina</t>
  </si>
  <si>
    <t>2-ODO5-Infraestrutura-Rotina</t>
  </si>
  <si>
    <t>2-ODO5-Direção e Coordenação-Rotina</t>
  </si>
  <si>
    <t>2-ODO4-Infraestrutura-Rotina</t>
  </si>
  <si>
    <t>2-ODO4-Direção e Coordenação-Rotina</t>
  </si>
  <si>
    <t>2-ODO1-Infraestrutura-Rotina</t>
  </si>
  <si>
    <t>2-ODO1-Direção e Coordenação-Rotina</t>
  </si>
  <si>
    <t>2-ODO2-Infraestrutura-Rotina</t>
  </si>
  <si>
    <t>2-ODO2-Direção e Coordenação-Rotina</t>
  </si>
  <si>
    <t>1-JFOU-Infraestrutura-Rotina</t>
  </si>
  <si>
    <t>3-JFOU-Infraestrutura-Rotina</t>
  </si>
  <si>
    <t>4-JFOU-Infraestrutura-Rotina</t>
  </si>
  <si>
    <t>5-JFOU-Infraestrutura-Rotina</t>
  </si>
  <si>
    <t>1-JFOU-Direção e Coordenação-Rotina</t>
  </si>
  <si>
    <t>3-JFOU-Direção e Coordenação-Rotina</t>
  </si>
  <si>
    <t>4-JFOU-Direção e Coordenação-Rotina</t>
  </si>
  <si>
    <t>5-JFOU-Direção e Coordenação-Rotina</t>
  </si>
  <si>
    <t>1-JFOU-Implantação e Ampliação-Rotina</t>
  </si>
  <si>
    <t>3-JFOU-Implantação e Ampliação-Rotina</t>
  </si>
  <si>
    <t>4-JFOU-Implantação e Ampliação-Rotina</t>
  </si>
  <si>
    <t>5-JFOU-Implantação e Ampliação-Rotina</t>
  </si>
  <si>
    <t>2-GVAU-Infraestrutura-Rotina</t>
  </si>
  <si>
    <t>2-GVAU-Implantação e Ampliação-Rotina</t>
  </si>
  <si>
    <t>4-GVAU-Infraestrutura-Rotina</t>
  </si>
  <si>
    <t>5-GVAU-Infraestrutura-Rotina</t>
  </si>
  <si>
    <t>4-GVAU-Implantação e Ampliação-Rotina</t>
  </si>
  <si>
    <t>5-GVAU-Implantação e Ampliação-Rotina</t>
  </si>
  <si>
    <t>1-TOTC-Implantação e Ampliação-Rotina</t>
  </si>
  <si>
    <t>3-OCCJ-Implantação e Ampliação-Rotina</t>
  </si>
  <si>
    <t>1-PCAU-Comunicação-Rotina</t>
  </si>
  <si>
    <t>2-PCAU-Infraestrutura-Rotina</t>
  </si>
  <si>
    <t>2-PALU-Infraestrutura-Rotina</t>
  </si>
  <si>
    <t>2-FLOU-Infraestrutura-Rotina</t>
  </si>
  <si>
    <t>5-FLOU-Capacitação-Rotina</t>
  </si>
  <si>
    <t>Capacitação e Desenvolvimento de Pessoas</t>
  </si>
  <si>
    <t>2-SLZU-Infraestrutura-Rotina</t>
  </si>
  <si>
    <t>2-SQTU-Infraestrutura-Rotina</t>
  </si>
  <si>
    <t>4-SQTU-Comunicação-Rotina</t>
  </si>
  <si>
    <t>2-SAM1-Implantação e Ampliação-Rotina</t>
  </si>
  <si>
    <t>2-SAM2-Implantação e Ampliação-Rotina</t>
  </si>
  <si>
    <t>2-UBAU-Infraestrutura-Rotina</t>
  </si>
  <si>
    <t>1-UBAU-Implantação e Ampliação-Rotina</t>
  </si>
  <si>
    <t>4-UBAU-Implantação e Ampliação-Rotina</t>
  </si>
  <si>
    <t>3-UBAU-Direção e Coordenação-Rotina</t>
  </si>
  <si>
    <t>3-UBAU-Infraestrutura-Rotina</t>
  </si>
  <si>
    <t>2-UBLU-Comunicação-Rotina</t>
  </si>
  <si>
    <t>4-UBLU-Infraestrutura-Rotina</t>
  </si>
  <si>
    <t>2-UBLU-Infraestrutura-Rotina</t>
  </si>
  <si>
    <t>3-UBLU-Infraestrutura-Rotina</t>
  </si>
  <si>
    <t>2-UBLU-Implantação e Ampliação-Rotina</t>
  </si>
  <si>
    <t>3-UBLU-Implantação e Ampliação-Rotina</t>
  </si>
  <si>
    <t>4-UBLU-Implantação e Ampliação-Rotina</t>
  </si>
  <si>
    <t>4-VNHS-Infraestrutura-Rotina</t>
  </si>
  <si>
    <t>4-GRUP-Infraestrutura-Rotina</t>
  </si>
  <si>
    <t>2-SVN-Infraestrutura-Rotina</t>
  </si>
  <si>
    <t>4-SVN-ExcluRH-Imp e Ampliação-Rotina</t>
  </si>
  <si>
    <t>2-PALL-Infraestrutura-Rotina</t>
  </si>
  <si>
    <t>2-PTMU-Infraestrutura-Rotina</t>
  </si>
  <si>
    <t>2-MOF1-Implantação e Ampliação-Rotina</t>
  </si>
  <si>
    <t>2-MOF3-Implantação e Ampliação-Rotina</t>
  </si>
  <si>
    <t>2-ARAU-Infraestrutura-Rotina</t>
  </si>
  <si>
    <t>1-ARAC-Implantação e Ampliação-Rotina</t>
  </si>
  <si>
    <t>2-HSC-Infraestrutura-Rotina</t>
  </si>
  <si>
    <t>2-HSOP-Infraestrutura-Rotina</t>
  </si>
  <si>
    <t>4-HSOP-Implantação e Ampliação-Rotina</t>
  </si>
  <si>
    <t>2-HSPC-Infraestrutura-Rotina</t>
  </si>
  <si>
    <t>4-HSPC-Implantação e Ampliação-Rotina</t>
  </si>
  <si>
    <t>2-HSVN-Infraestrutura-Rotina</t>
  </si>
  <si>
    <t>5-HSVN-Direção e Coordenação-Rotina</t>
  </si>
  <si>
    <t>5-HSVN-Implantação e Ampliação-Rotina</t>
  </si>
  <si>
    <t>5-HSVN-Infraestrutura-Rotina</t>
  </si>
  <si>
    <t>5-MBAP-Implantação e Ampliação-Rotina</t>
  </si>
  <si>
    <t>5-MBSJ-Implantação e Ampliação-Rotina</t>
  </si>
  <si>
    <t>5-MBNO-Implantação e Ampliação-Rotina</t>
  </si>
  <si>
    <t>5-MBZM-Implantação e Ampliação-Rotina</t>
  </si>
  <si>
    <t>4-AGT-Implantação e Ampliação-Rotina</t>
  </si>
  <si>
    <t>3-CENA-Implantação e Ampliação-Rotina</t>
  </si>
  <si>
    <t>2-CPRU-Infraestrutura-Rotina</t>
  </si>
  <si>
    <t>1-CONC-Capacitação-Rotina</t>
  </si>
  <si>
    <t>2-CONU-Infraestrutura-Rotina</t>
  </si>
  <si>
    <t>4-CONU-Implantação e Ampliação-Rotina</t>
  </si>
  <si>
    <t>4-CONU-Infraestrutura-Rotina</t>
  </si>
  <si>
    <t>1-CONU-Infraestrutura-Rotina</t>
  </si>
  <si>
    <t>4-SEL-Implantação e Ampliação-Rotina</t>
  </si>
  <si>
    <t>2-ODO3-Implantação e Ampliação-Rotina</t>
  </si>
  <si>
    <t>2-ODO5-Implantação e Ampliação-Rotina</t>
  </si>
  <si>
    <t>2-ODO4-Implantação e Ampliação-Rotina</t>
  </si>
  <si>
    <t>2-ODO1-Implantação e Ampliação-Rotina</t>
  </si>
  <si>
    <t>2-ODO2-Implantação e Ampliação-Rotina</t>
  </si>
  <si>
    <t>2-JFOU-Infraestrutura-Rotina</t>
  </si>
  <si>
    <t>1-PARU-Infraestrutura-Rotina</t>
  </si>
  <si>
    <t>1-GVAC-Infraestrutura-Rotina</t>
  </si>
  <si>
    <t>1-OCCJ-Infraestrutura-Rotina</t>
  </si>
  <si>
    <t>1-SCN-Implantação e Ampliação-Rotina</t>
  </si>
  <si>
    <t>4-SGM-Implantação e Ampliação-Rotina</t>
  </si>
  <si>
    <t>4-SEV-Infraestrutura-Rotina</t>
  </si>
  <si>
    <t>3-CONU-Direção e Coordenação-Rotina</t>
  </si>
  <si>
    <t>1-PARU-Direção e Coordenação-Rotina</t>
  </si>
  <si>
    <t>1-UBLU-Direção e Coordenação-Rotina</t>
  </si>
  <si>
    <t>4-PARU-Infraestrutura-Rotina</t>
  </si>
  <si>
    <t>5-CONU-Infraestrutura-Rotina</t>
  </si>
  <si>
    <t>3-PARU-Infraestrutura-Rotina</t>
  </si>
  <si>
    <t>5-UBLU-Infraestrutura-Rotina</t>
  </si>
  <si>
    <t>5-MBTO-Infraestrutura-Rotina</t>
  </si>
  <si>
    <t>4-SMF-Comunicação-Rotina</t>
  </si>
  <si>
    <t>1-TOTC-Infraestrutura-Rotina</t>
  </si>
  <si>
    <t>4-SSPU-Implantação e Ampliação-Rotina</t>
  </si>
  <si>
    <t>4-ITU-Implantação e Ampliação-Rotina</t>
  </si>
  <si>
    <t>1-SSPU-Implantação e Ampliação-Rotina</t>
  </si>
  <si>
    <t>2-SSPU-Implantação e Ampliação-Rotina</t>
  </si>
  <si>
    <t>2-ITU-Implantação e Ampliação-Rotina</t>
  </si>
  <si>
    <t>1-ITU-Implantação e Ampliação-Rotina</t>
  </si>
  <si>
    <t>5-ITU-Implantação e Ampliação-Rotina</t>
  </si>
  <si>
    <t>5-CONU-Implantação e Ampliação-Rotina</t>
  </si>
  <si>
    <t>5-SSPU-Implantação e Ampliação-Rotina</t>
  </si>
  <si>
    <t>5-UBAU-Implantação e Ampliação-Rotina</t>
  </si>
  <si>
    <t>5-UBLU-Implantação e Ampliação-Rotina</t>
  </si>
  <si>
    <t>3-SJKU-Implantação e Ampliação-Rotina</t>
  </si>
  <si>
    <t>4-GRUP-Implantação e Ampliação-Rotina</t>
  </si>
  <si>
    <t>5-CONU-Comunicação-Rotina</t>
  </si>
  <si>
    <t>5-MOCU-Comunicação-Rotina</t>
  </si>
  <si>
    <t>5-UBLU-Comunicação-Rotina</t>
  </si>
  <si>
    <t>5-ALMU-Comunicação-Rotina</t>
  </si>
  <si>
    <t>5-GVAU-Comunicação-Rotina</t>
  </si>
  <si>
    <t>5-JFOU-Comunicação-Rotina</t>
  </si>
  <si>
    <t>5-PCAU-Comunicação-Rotina</t>
  </si>
  <si>
    <t>5-FLOU-Comunicação-Rotina</t>
  </si>
  <si>
    <t>5-TUPI-Comunicação-Rotina</t>
  </si>
  <si>
    <t>5-MBAP-Comunicação-Rotina</t>
  </si>
  <si>
    <t>5-MBSC-Comunicação-Rotina</t>
  </si>
  <si>
    <t>5-MBCO-Comunicação-Rotina</t>
  </si>
  <si>
    <t>5-MBSJ-Comunicação-Rotina</t>
  </si>
  <si>
    <t>5-MBJM-Comunicação-Rotina</t>
  </si>
  <si>
    <t>5-MBNO-Comunicação-Rotina</t>
  </si>
  <si>
    <t>5-MBNM-Comunicação-Rotina</t>
  </si>
  <si>
    <t>5-MBRD-Comunicação-Rotina</t>
  </si>
  <si>
    <t>5-MBSM-Comunicação-Rotina</t>
  </si>
  <si>
    <t>5-MBTR-Comunicação-Rotina</t>
  </si>
  <si>
    <t>5-MBZM-Comunicação-Rotina</t>
  </si>
  <si>
    <t>5-SLZU-Comunicação-Rotina</t>
  </si>
  <si>
    <t>5-SQTU-Comunicação-Rotina</t>
  </si>
  <si>
    <t>5-UBAU-Comunicação-Rotina</t>
  </si>
  <si>
    <t>1-CONC-Comunicação-Rotina</t>
  </si>
  <si>
    <t>1-ARAC-Comunicação-Rotina</t>
  </si>
  <si>
    <t>1-GVAC-Comunicação-Rotina</t>
  </si>
  <si>
    <t>1-MOCC-Comunicação-Rotina</t>
  </si>
  <si>
    <t>1-PALU-Comunicação-Rotina</t>
  </si>
  <si>
    <t>1-LAVU-Comunicação-Rotina</t>
  </si>
  <si>
    <t>1-PARU-Comunicação-Rotina</t>
  </si>
  <si>
    <t>1-PTMU-Comunicação-Rotina</t>
  </si>
  <si>
    <t>1-SLAU-Comunicação-Rotina</t>
  </si>
  <si>
    <t>1-PALL-Comunicação-Rotina</t>
  </si>
  <si>
    <t>1-SCN-Comunicação-Rotina</t>
  </si>
  <si>
    <t>4-SEV-Comunicação-Rotina</t>
  </si>
  <si>
    <t>4-CPRU-Comunicação-Rotina</t>
  </si>
  <si>
    <t>4-ARAU-Comunicação-Rotina</t>
  </si>
  <si>
    <t>4-HSOP-Comunicação-Rotina</t>
  </si>
  <si>
    <t>4-SGM-Comunicação-Rotina</t>
  </si>
  <si>
    <t>4-HSA-Comunicação-Rotina</t>
  </si>
  <si>
    <t>4-HSC-Comunicação-Rotina</t>
  </si>
  <si>
    <t>4-HSPC-Comunicação-Rotina</t>
  </si>
  <si>
    <t>4-HSVN-Comunicação-Rotina</t>
  </si>
  <si>
    <t>4-AGT-Comunicação-Rotina</t>
  </si>
  <si>
    <t>2-SCES-Comunicação-Rotina</t>
  </si>
  <si>
    <t>2-MOF1-Comunicação-Rotina</t>
  </si>
  <si>
    <t>2-MOF2-Comunicação-Rotina</t>
  </si>
  <si>
    <t>2-MOF3-Comunicação-Rotina</t>
  </si>
  <si>
    <t>2-ODO1-Comunicação-Rotina</t>
  </si>
  <si>
    <t>2-ODO2-Comunicação-Rotina</t>
  </si>
  <si>
    <t>2-ODO3-Comunicação-Rotina</t>
  </si>
  <si>
    <t>2-ODO4-Comunicação-Rotina</t>
  </si>
  <si>
    <t>2-ODO5-Comunicação-Rotina</t>
  </si>
  <si>
    <t>2-SAM1-Comunicação-Rotina</t>
  </si>
  <si>
    <t>2-SAM2-Comunicação-Rotina</t>
  </si>
  <si>
    <t>2-SST-Comunicação-Rotina</t>
  </si>
  <si>
    <t>3-SCI-Comunicação-Rotina</t>
  </si>
  <si>
    <t>3-CENA-Comunicação-Rotina</t>
  </si>
  <si>
    <t>3-OCCJ-Comunicação-Rotina</t>
  </si>
  <si>
    <t>1-UBLU-Comunicação-Rotina</t>
  </si>
  <si>
    <t>1-SVNC-Direção e Coordenação-Rotina</t>
  </si>
  <si>
    <t>Sesc Venda Nova - Colégio</t>
  </si>
  <si>
    <t>3-ALMU-Comunicação-Rotina</t>
  </si>
  <si>
    <t>3-ARAU-Comunicação-Rotina</t>
  </si>
  <si>
    <t>3-CONU-Comunicação-Rotina</t>
  </si>
  <si>
    <t>3-FLOU-Comunicação-Rotina</t>
  </si>
  <si>
    <t>3-JFOU-Comunicação-Rotina</t>
  </si>
  <si>
    <t>3-LAVU-Comunicação-Rotina</t>
  </si>
  <si>
    <t>3-MOCU-Comunicação-Rotina</t>
  </si>
  <si>
    <t>3-PALL-Comunicação-Rotina</t>
  </si>
  <si>
    <t>3-PARU-Comunicação-Rotina</t>
  </si>
  <si>
    <t>3-PTMU-Comunicação-Rotina</t>
  </si>
  <si>
    <t>3-PCAU-Comunicação-Rotina</t>
  </si>
  <si>
    <t>3-PALU-Comunicação-Rotina</t>
  </si>
  <si>
    <t>3-SQTU-Comunicação-Rotina</t>
  </si>
  <si>
    <t>3-SCN-Comunicação-Rotina</t>
  </si>
  <si>
    <t>3-UBLU-Comunicação-Rotina</t>
  </si>
  <si>
    <t>1-ALMU-Comunicação-Rotina</t>
  </si>
  <si>
    <t>1-FLOU-Comunicação-Rotina</t>
  </si>
  <si>
    <t>1-JFOU-Comunicação-Rotina</t>
  </si>
  <si>
    <t>1-SLZU-Comunicação-Rotina</t>
  </si>
  <si>
    <t>1-SQTU-Comunicação-Rotina</t>
  </si>
  <si>
    <t>1-UBAU-Comunicação-Rotina</t>
  </si>
  <si>
    <t>4-ALMU-Comunicação-Rotina</t>
  </si>
  <si>
    <t>4-CONU-Comunicação-Rotina</t>
  </si>
  <si>
    <t>4-FLOU-Comunicação-Rotina</t>
  </si>
  <si>
    <t>4-GVAU-Comunicação-Rotina</t>
  </si>
  <si>
    <t>4-JFOU-Comunicação-Rotina</t>
  </si>
  <si>
    <t>4-LAVU-Comunicação-Rotina</t>
  </si>
  <si>
    <t>4-MOCU-Comunicação-Rotina</t>
  </si>
  <si>
    <t>4-PALL-Comunicação-Rotina</t>
  </si>
  <si>
    <t>4-PARU-Comunicação-Rotina</t>
  </si>
  <si>
    <t>4-PCAU-Comunicação-Rotina</t>
  </si>
  <si>
    <t>4-PALU-Comunicação-Rotina</t>
  </si>
  <si>
    <t>4-SLZU-Comunicação-Rotina</t>
  </si>
  <si>
    <t>4-SLAU-Comunicação-Rotina</t>
  </si>
  <si>
    <t>4-TUPI-Comunicação-Rotina</t>
  </si>
  <si>
    <t>4-UBAU-Comunicação-Rotina</t>
  </si>
  <si>
    <t>4-UBLU-Comunicação-Rotina</t>
  </si>
  <si>
    <t>2-ALMU-Comunicação-Rotina</t>
  </si>
  <si>
    <t>2-GVAU-Comunicação-Rotina</t>
  </si>
  <si>
    <t>2-MOCU-Comunicação-Rotina</t>
  </si>
  <si>
    <t>2-SLAU-Comunicação-Rotina</t>
  </si>
  <si>
    <t>2-TUPI-Comunicação-Rotina</t>
  </si>
  <si>
    <t>2-MBSC-Infraestrutura-Rotina</t>
  </si>
  <si>
    <t>3-SVN-Infraestrutura-Rotina</t>
  </si>
  <si>
    <t>4-SCT-Infraestrutura-Rotina</t>
  </si>
  <si>
    <t>Sesc Conexão Turismo</t>
  </si>
  <si>
    <t>4-VNHS-Comunicação-Rotina</t>
  </si>
  <si>
    <t>4-GVAU-Direção e Coordenação-Rotina</t>
  </si>
  <si>
    <t>4-ITU-ExcluRH-Imp e Ampliação-Rotina</t>
  </si>
  <si>
    <t>5-MBJM-Direção e Coordenação-Rotina</t>
  </si>
  <si>
    <t>5-ARAU-Infraestrutura-Rotina</t>
  </si>
  <si>
    <t>4-CONU-Direção e Coordenação-Rotina</t>
  </si>
  <si>
    <t>5-CONU-Direção e Coordenação-Rotina</t>
  </si>
  <si>
    <t>2-GVAU-Direção e Coordenação-Rotina</t>
  </si>
  <si>
    <t>5-GVAU-Direção e Coordenação-Rotina</t>
  </si>
  <si>
    <t>1-GVAC-Direção e Coordenação-Rotina</t>
  </si>
  <si>
    <t>4-SMF-Direção e Coordenação-Rotina</t>
  </si>
  <si>
    <t>5-PARU-Infraestrutura-Rotina</t>
  </si>
  <si>
    <t>4-PARU-Direção e Coordenação-Rotina</t>
  </si>
  <si>
    <t>3-PARU-Direção e Coordenação-Rotina</t>
  </si>
  <si>
    <t>1-TOTC-Direção e Coordenação-Rotina</t>
  </si>
  <si>
    <t>4-UBLU-Direção e Coordenação-Rotina</t>
  </si>
  <si>
    <t>3-UBLU-Direção e Coordenação-Rotina</t>
  </si>
  <si>
    <t>2-UBLU-Direção e Coordenação-Rotina</t>
  </si>
  <si>
    <t>5-UBLU-Direção e Coordenação-Rotina</t>
  </si>
  <si>
    <t>2-SST-Direção e Coordenação-Rotina</t>
  </si>
  <si>
    <t>4-SVRG-Direção e Coordenação-Rotina</t>
  </si>
  <si>
    <t>2-PARU-Infraestrutura-Rotina</t>
  </si>
  <si>
    <t>3-GVAU-Infraestrutura-Rotina</t>
  </si>
  <si>
    <t>4-HSOP-ExcluRH-Implant Ampliação-Rotina</t>
  </si>
  <si>
    <t>4-SSPU-ExcluRH-Imp e Ampliação-Rotina</t>
  </si>
  <si>
    <t>1-SVN-Implantação e Ampliação-Rotina</t>
  </si>
  <si>
    <t>6-SSFD-Infraestrutura-Rotina</t>
  </si>
  <si>
    <t>6-SST-Serviços Financeiros-Rotina</t>
  </si>
  <si>
    <t>Serviços Financeiros</t>
  </si>
  <si>
    <t>6-PCAU-Serviços Financeiros-Rotina</t>
  </si>
  <si>
    <t>6-PCAU-Relacionamento Clientes-Rotina</t>
  </si>
  <si>
    <t>Relacionamento com Clientes</t>
  </si>
  <si>
    <t>6-PALU-Serviços Financeiros-Rotina</t>
  </si>
  <si>
    <t>6-PALU-Relacionamento Clientes-Rotina</t>
  </si>
  <si>
    <t>6-FLOU-Serviços Financeiros-Rotina</t>
  </si>
  <si>
    <t>6-FLOU-Relacionamento Clientes-Rotina</t>
  </si>
  <si>
    <t>6-SLZU-Serviços Financeiros-Rotina</t>
  </si>
  <si>
    <t>6-SLZU-Relacionamento Clientes-Rotina</t>
  </si>
  <si>
    <t>6-SQTU-Serviços Financeiros-Rotina</t>
  </si>
  <si>
    <t>6-SQTU-Relacionamento Clientes-Rotina</t>
  </si>
  <si>
    <t>6-SLAU-Serviços Financeiros-Rotina</t>
  </si>
  <si>
    <t>6-SLAU-Relacionamento Clientes-Rotina</t>
  </si>
  <si>
    <t>6-TUPI-Serviços Financeiros-Rotina</t>
  </si>
  <si>
    <t>6-TUPI-Relacionamento Clientes-Rotina</t>
  </si>
  <si>
    <t>6-TUPI-Infraestrutura-Rotina</t>
  </si>
  <si>
    <t>6-UBAU-Serviços Financeiros-Rotina</t>
  </si>
  <si>
    <t>6-UBAU-Relacionamento Clientes-Rotina</t>
  </si>
  <si>
    <t>6-UBLU-Relacionamento Clientes-Rotina</t>
  </si>
  <si>
    <t>6-UBLU-Serviços Financeiros-Rotina</t>
  </si>
  <si>
    <t>6-LAVU-Serviços Financeiros-Rotina</t>
  </si>
  <si>
    <t>6-LAVU-Relacionamento Clientes-Rotina</t>
  </si>
  <si>
    <t>6-SVN-Serviços Financeiros-Rotina</t>
  </si>
  <si>
    <t>6-SVN-Relacionamento Clientes-Rotina</t>
  </si>
  <si>
    <t>6-MOCU-Serviços Financeiros-Rotina</t>
  </si>
  <si>
    <t>6-MOCU-Relacionamento Clientes-Rotina</t>
  </si>
  <si>
    <t>6-MOCC-Serviços Financeiros-Rotina</t>
  </si>
  <si>
    <t>6-PALL-Serviços Financeiros-Rotina</t>
  </si>
  <si>
    <t>6-PALL-Relacionamento Clientes-Rotina</t>
  </si>
  <si>
    <t>6-PTMU-Serviços Financeiros-Rotina</t>
  </si>
  <si>
    <t>6-PTMU-Relacionamento Clientes-Rotina</t>
  </si>
  <si>
    <t>6-HSA-Serviços Financeiros-Rotina</t>
  </si>
  <si>
    <t>6-ARAU-Serviços Financeiros-Rotina</t>
  </si>
  <si>
    <t>6-ARAU-Relacionamento Clientes-Rotina</t>
  </si>
  <si>
    <t>6-ARAC-Serviços Financeiros-Rotina</t>
  </si>
  <si>
    <t>6-HSC-Serviços Financeiros-Rotina</t>
  </si>
  <si>
    <t>6-HSOP-Serviços Financeiros-Rotina</t>
  </si>
  <si>
    <t>6-HSPC-Serviços Financeiros-Rotina</t>
  </si>
  <si>
    <t>6-HSVN-Serviços Financeiros-Rotina</t>
  </si>
  <si>
    <t>6-MBSJ-Logística e Patrimônio-Rotina</t>
  </si>
  <si>
    <t>Logística e Patrimônio</t>
  </si>
  <si>
    <t>6-MBZM-Logística e Patrimônio-Rotina</t>
  </si>
  <si>
    <t>6-AGT-Serviços Financeiros-Rotina</t>
  </si>
  <si>
    <t>6-AGT-Relacionamento Clientes-Rotina</t>
  </si>
  <si>
    <t>6-ALMU-Serviços Financeiros-Rotina</t>
  </si>
  <si>
    <t>6-ALMU-Relacionamento Clientes-Rotina</t>
  </si>
  <si>
    <t>6-CENA-Relacionamento Clientes-Rotina</t>
  </si>
  <si>
    <t>6-CPRU-Serviços Financeiros-Rotina</t>
  </si>
  <si>
    <t>6-CPRU-Relacionamento Clientes-Rotina</t>
  </si>
  <si>
    <t>6-CONC-Serviços Financeiros-Rotina</t>
  </si>
  <si>
    <t>6-CONU-Serviços Financeiros-Rotina</t>
  </si>
  <si>
    <t>6-CONU-Relacionamento Clientes-Rotina</t>
  </si>
  <si>
    <t>6-SCES-Serviços Financeiros-Rotina</t>
  </si>
  <si>
    <t>6-SCES-Logística e Patrimônio-Rotina</t>
  </si>
  <si>
    <t>6-SCES-Relacionamento Clientes-Rotina</t>
  </si>
  <si>
    <t>6-JFOU-Serviços Financeiros-Rotina</t>
  </si>
  <si>
    <t>6-JFOU-Relacionamento Clientes-Rotina</t>
  </si>
  <si>
    <t>6-GVAU-Serviços Financeiros-Rotina</t>
  </si>
  <si>
    <t>6-GVAU-Relacionamento Clientes-Rotina</t>
  </si>
  <si>
    <t>6-SQTU-Gestão de TI-Rotina</t>
  </si>
  <si>
    <t>6-TUPI-Gestão de TI-Rotina</t>
  </si>
  <si>
    <t>6-FLOU-Gestão de TI-Rotina</t>
  </si>
  <si>
    <t>6-JFOU-Gestão de TI-Rotina</t>
  </si>
  <si>
    <t>6-UBLU-Gestão de TI-Rotina</t>
  </si>
  <si>
    <t>6-UBAU-Gestão de TI-Rotina</t>
  </si>
  <si>
    <t>6-PCAU-Gestão de TI-Rotina</t>
  </si>
  <si>
    <t>6-MOCU-Gestão de TI-Rotina</t>
  </si>
  <si>
    <t>6-SLAU-Gestão de TI-Rotina</t>
  </si>
  <si>
    <t>6-ARAU-Gestão de TI-Rotina</t>
  </si>
  <si>
    <t>6-GVAU-Gestão de TI-Rotina</t>
  </si>
  <si>
    <t>6-CPRU-Gestão de TI-Rotina</t>
  </si>
  <si>
    <t>6-SVN-Gestão de TI-Rotina</t>
  </si>
  <si>
    <t>6-SCES-Gestão de TI-Rotina</t>
  </si>
  <si>
    <t>6-HSPC-Gestão de TI-Rotina</t>
  </si>
  <si>
    <t>6-PALL-Gestão de TI-Rotina</t>
  </si>
  <si>
    <t>6-HSA-Gestão de TI-Rotina</t>
  </si>
  <si>
    <t>6-HSOP-Gestão de TI-Rotina</t>
  </si>
  <si>
    <t>6-SLZU-Gestão de TI-Rotina</t>
  </si>
  <si>
    <t>6-PARU-Gestão de TI-Rotina</t>
  </si>
  <si>
    <t>6-ALMU-Gestão de TI-Rotina</t>
  </si>
  <si>
    <t>6-CONU-Gestão de TI-Rotina</t>
  </si>
  <si>
    <t>6-HSC-Gestão de TI-Rotina</t>
  </si>
  <si>
    <t>6-OCCJ-Gestão de TI-Rotina</t>
  </si>
  <si>
    <t>6-MBSC-Gestão de TI-Rotina</t>
  </si>
  <si>
    <t>6-LAVU-Gestão de TI-Rotina</t>
  </si>
  <si>
    <t>6-PTMU-Gestão de TI-Rotina</t>
  </si>
  <si>
    <t>6-CENA-Gestão de TI-Rotina</t>
  </si>
  <si>
    <t>6-PALU-Gestão de TI-Rotina</t>
  </si>
  <si>
    <t>6-CONC-Gestão de TI-Rotina</t>
  </si>
  <si>
    <t>6-GVAC-Gestão de TI-Rotina</t>
  </si>
  <si>
    <t>6-MBTR-Gestão de TI-Rotina</t>
  </si>
  <si>
    <t>6-MBNM-Gestão de TI-Rotina</t>
  </si>
  <si>
    <t>6-ARAC-Gestão de TI-Rotina</t>
  </si>
  <si>
    <t>6-MOCC-Gestão de TI-Rotina</t>
  </si>
  <si>
    <t>6-ODO1-Gestão de TI-Rotina</t>
  </si>
  <si>
    <t>6-ODO4-Gestão de TI-Rotina</t>
  </si>
  <si>
    <t>6-ODO3-Gestão de TI-Rotina</t>
  </si>
  <si>
    <t>6-ODO5-Gestão de TI-Rotina</t>
  </si>
  <si>
    <t>6-ODO2-Gestão de TI-Rotina</t>
  </si>
  <si>
    <t>6-SAM1-Gestão de TI-Rotina</t>
  </si>
  <si>
    <t>6-SAM2-Gestão de TI-Rotina</t>
  </si>
  <si>
    <t>6-MOF1-Gestão de TI-Rotina</t>
  </si>
  <si>
    <t>6-MBZM-Gestão de TI-Rotina</t>
  </si>
  <si>
    <t>6-SST-Gestão de TI-Rotina</t>
  </si>
  <si>
    <t>6-AGT-Gestão de TI-Rotina</t>
  </si>
  <si>
    <t>6-HSVN-Gestão de TI-Rotina</t>
  </si>
  <si>
    <t>6-SEL-Gestão de TI-Rotina</t>
  </si>
  <si>
    <t>6-VNHS-Gestão de TI-Rotina</t>
  </si>
  <si>
    <t>6-MBSJ-Gestão de TI-Rotina</t>
  </si>
  <si>
    <t>6-MBJM-Gestão de TI-Rotina</t>
  </si>
  <si>
    <t>6-MOF2-Gestão de TI-Rotina</t>
  </si>
  <si>
    <t>6-GRUP-Gestão de TI-Rotina</t>
  </si>
  <si>
    <t>6-MBSC-Logística e Patrimônio-Rotina</t>
  </si>
  <si>
    <t>6-PARU-Serviços Financeiros-Rotina</t>
  </si>
  <si>
    <t>6-PARU-Relacionamento Clientes-Rotina</t>
  </si>
  <si>
    <t>6-GJ-Direção e Coordenação-Rotina</t>
  </si>
  <si>
    <t>Gerência Jurídica</t>
  </si>
  <si>
    <t>4-GHO-Infraestrutura-Rotina</t>
  </si>
  <si>
    <t>Gerência de Hospitalidade</t>
  </si>
  <si>
    <t>4-GHO-Direção e Coordenação-Rotina</t>
  </si>
  <si>
    <t>4-GDL-Direção e Coordenação-Rotina</t>
  </si>
  <si>
    <t>Gerência de Lazer</t>
  </si>
  <si>
    <t>6-GJ-Infraestrutura-Rotina</t>
  </si>
  <si>
    <t>4-GDL-Infraestrutura-Rotina</t>
  </si>
  <si>
    <t>1-GMA-Infraestrutura-Rotina</t>
  </si>
  <si>
    <t>Gerência de Manutenção</t>
  </si>
  <si>
    <t>2-GMA-Infraestrutura-Rotina</t>
  </si>
  <si>
    <t>3-GMA-Infraestrutura-Rotina</t>
  </si>
  <si>
    <t>4-GMA-Infraestrutura-Rotina</t>
  </si>
  <si>
    <t>5-GMA-Infraestrutura-Rotina</t>
  </si>
  <si>
    <t>1-GMA-Direção e Coordenação-Rotina</t>
  </si>
  <si>
    <t>2-GMA-Direção e Coordenação-Rotina</t>
  </si>
  <si>
    <t>3-GMA-Direção e Coordenação-Rotina</t>
  </si>
  <si>
    <t>4-GMA-Direção e Coordenação-Rotina</t>
  </si>
  <si>
    <t>5-GMA-Direção e Coordenação-Rotina</t>
  </si>
  <si>
    <t>1-GMA-Implantação e Ampliação-Rotina</t>
  </si>
  <si>
    <t>2-GMA-Implantação e Ampliação-Rotina</t>
  </si>
  <si>
    <t>3-GMA-Implantação e Ampliação-Rotina</t>
  </si>
  <si>
    <t>4-GMA-Implantação e Ampliação-Rotina</t>
  </si>
  <si>
    <t>5-GMA-Implantação e Ampliação-Rotina</t>
  </si>
  <si>
    <t>1-GMC-Infraestrutura-Rotina</t>
  </si>
  <si>
    <t>Gerência de Marketing e Comunicação</t>
  </si>
  <si>
    <t>2-GMC-Infraestrutura-Rotina</t>
  </si>
  <si>
    <t>3-GMC-Infraestrutura-Rotina</t>
  </si>
  <si>
    <t>4-GMC-Infraestrutura-Rotina</t>
  </si>
  <si>
    <t>5-GMC-Infraestrutura-Rotina</t>
  </si>
  <si>
    <t>1-GMC-Direção e Coordenação-Rotina</t>
  </si>
  <si>
    <t>2-GMC-Direção e Coordenação-Rotina</t>
  </si>
  <si>
    <t>3-GMC-Direção e Coordenação-Rotina</t>
  </si>
  <si>
    <t>4-GMC-Direção e Coordenação-Rotina</t>
  </si>
  <si>
    <t>5-GMC-Direção e Coordenação-Rotina</t>
  </si>
  <si>
    <t>1-GMC-Comunicação-Rotina</t>
  </si>
  <si>
    <t>2-GMC-Comunicação-Rotina</t>
  </si>
  <si>
    <t>3-GMC-Comunicação-Rotina</t>
  </si>
  <si>
    <t>4-GMC-Comunicação-Rotina</t>
  </si>
  <si>
    <t>5-GMC-Comunicação-Rotina</t>
  </si>
  <si>
    <t>1-GMC-Implantação e Ampliação-Rotina</t>
  </si>
  <si>
    <t>2-GMC-Implantação e Ampliação-Rotina</t>
  </si>
  <si>
    <t>3-GMC-Implantação e Ampliação-Rotina</t>
  </si>
  <si>
    <t>4-GMC-Implantação e Ampliação-Rotina</t>
  </si>
  <si>
    <t>5-GMC-Implantação e Ampliação-Rotina</t>
  </si>
  <si>
    <t>6-GPLA-Infraestrutura-Rotina</t>
  </si>
  <si>
    <t>Gerência de Planejamento e Orçamento</t>
  </si>
  <si>
    <t>6-GPLA-Direção e Coordenação-Rotina</t>
  </si>
  <si>
    <t>1-GRC-Infraestrutura-Rotina</t>
  </si>
  <si>
    <t>Gerência Regional Capital</t>
  </si>
  <si>
    <t>2-GRC-Infraestrutura-Rotina</t>
  </si>
  <si>
    <t>3-GRC-Infraestrutura-Rotina</t>
  </si>
  <si>
    <t>4-GRC-Infraestrutura-Rotina</t>
  </si>
  <si>
    <t>5-GRC-Infraestrutura-Rotina</t>
  </si>
  <si>
    <t>1-GRC-Direção e Coordenação-Rotina</t>
  </si>
  <si>
    <t>2-GRC-Direção e Coordenação-Rotina</t>
  </si>
  <si>
    <t>3-GRC-Direção e Coordenação-Rotina</t>
  </si>
  <si>
    <t>4-GRC-Direção e Coordenação-Rotina</t>
  </si>
  <si>
    <t>5-GRC-Direção e Coordenação-Rotina</t>
  </si>
  <si>
    <t>1-GRCN-Infraestrutura-Rotina</t>
  </si>
  <si>
    <t>Gerência Regional Centro-Norte</t>
  </si>
  <si>
    <t>2-GRCN-Infraestrutura-Rotina</t>
  </si>
  <si>
    <t>3-GRCN-Infraestrutura-Rotina</t>
  </si>
  <si>
    <t>4-GRCN-Infraestrutura-Rotina</t>
  </si>
  <si>
    <t>5-GRCN-Infraestrutura-Rotina</t>
  </si>
  <si>
    <t>1-GRCN-Direção e Coordenação-Rotina</t>
  </si>
  <si>
    <t>2-GRCN-Direção e Coordenação-Rotina</t>
  </si>
  <si>
    <t>3-GRCN-Direção e Coordenação-Rotina</t>
  </si>
  <si>
    <t>4-GRCN-Direção e Coordenação-Rotina</t>
  </si>
  <si>
    <t>5-GRCN-Direção e Coordenação-Rotina</t>
  </si>
  <si>
    <t>1-GRL-Infraestrutura-Rotina</t>
  </si>
  <si>
    <t>Gerência Regional Leste</t>
  </si>
  <si>
    <t>2-GRL-Infraestrutura-Rotina</t>
  </si>
  <si>
    <t>3-GRL-Infraestrutura-Rotina</t>
  </si>
  <si>
    <t>4-GRL-Infraestrutura-Rotina</t>
  </si>
  <si>
    <t>5-GRL-Infraestrutura-Rotina</t>
  </si>
  <si>
    <t>1-GRL-Direção e Coordenação-Rotina</t>
  </si>
  <si>
    <t>2-GRL-Direção e Coordenação-Rotina</t>
  </si>
  <si>
    <t>3-GRL-Direção e Coordenação-Rotina</t>
  </si>
  <si>
    <t>4-GRL-Direção e Coordenação-Rotina</t>
  </si>
  <si>
    <t>5-GRL-Direção e Coordenação-Rotina</t>
  </si>
  <si>
    <t>1-GRM-Infraestrutura-Rotina</t>
  </si>
  <si>
    <t>Gerência Regional Metropolitana</t>
  </si>
  <si>
    <t>2-GRM-Infraestrutura-Rotina</t>
  </si>
  <si>
    <t>3-GRM-Infraestrutura-Rotina</t>
  </si>
  <si>
    <t>4-GRM-Infraestrutura-Rotina</t>
  </si>
  <si>
    <t>5-GRM-Infraestrutura-Rotina</t>
  </si>
  <si>
    <t>1-GRM-Direção e Coordenação-Rotina</t>
  </si>
  <si>
    <t>2-GRM-Direção e Coordenação-Rotina</t>
  </si>
  <si>
    <t>3-GRM-Direção e Coordenação-Rotina</t>
  </si>
  <si>
    <t>4-GRM-Direção e Coordenação-Rotina</t>
  </si>
  <si>
    <t>5-GRM-Direção e Coordenação-Rotina</t>
  </si>
  <si>
    <t>1-GRO-Infraestrutura-Rotina</t>
  </si>
  <si>
    <t>Gerência Regional Oeste</t>
  </si>
  <si>
    <t>2-GRO-Infraestrutura-Rotina</t>
  </si>
  <si>
    <t>3-GRO-Infraestrutura-Rotina</t>
  </si>
  <si>
    <t>4-GRO-Infraestrutura-Rotina</t>
  </si>
  <si>
    <t>5-GRO-Infraestrutura-Rotina</t>
  </si>
  <si>
    <t>1-GRO-Direção e Coordenação-Rotina</t>
  </si>
  <si>
    <t>2-GRO-Direção e Coordenação-Rotina</t>
  </si>
  <si>
    <t>3-GRO-Direção e Coordenação-Rotina</t>
  </si>
  <si>
    <t>4-GRO-Direção e Coordenação-Rotina</t>
  </si>
  <si>
    <t>5-GRO-Direção e Coordenação-Rotina</t>
  </si>
  <si>
    <t>1-GRS-Infraestrutura-Rotina</t>
  </si>
  <si>
    <t>Gerência Regional Sudeste</t>
  </si>
  <si>
    <t>2-GRS-Infraestrutura-Rotina</t>
  </si>
  <si>
    <t>3-GRS-Infraestrutura-Rotina</t>
  </si>
  <si>
    <t>4-GRS-Infraestrutura-Rotina</t>
  </si>
  <si>
    <t>5-GRS-Infraestrutura-Rotina</t>
  </si>
  <si>
    <t>1-GRS-Direção e Coordenação-Rotina</t>
  </si>
  <si>
    <t>2-GRS-Direção e Coordenação-Rotina</t>
  </si>
  <si>
    <t>3-GRS-Direção e Coordenação-Rotina</t>
  </si>
  <si>
    <t>4-GRS-Direção e Coordenação-Rotina</t>
  </si>
  <si>
    <t>5-GRS-Direção e Coordenação-Rotina</t>
  </si>
  <si>
    <t>1-GRT-Infraestrutura-Rotina</t>
  </si>
  <si>
    <t>Gerência Regional Triângulo</t>
  </si>
  <si>
    <t>2-GRT-Infraestrutura-Rotina</t>
  </si>
  <si>
    <t>3-GRT-Infraestrutura-Rotina</t>
  </si>
  <si>
    <t>4-GRT-Infraestrutura-Rotina</t>
  </si>
  <si>
    <t>5-GRT-Infraestrutura-Rotina</t>
  </si>
  <si>
    <t>1-GRT-Direção e Coordenação-Rotina</t>
  </si>
  <si>
    <t>2-GRT-Direção e Coordenação-Rotina</t>
  </si>
  <si>
    <t>3-GRT-Direção e Coordenação-Rotina</t>
  </si>
  <si>
    <t>4-GRT-Direção e Coordenação-Rotina</t>
  </si>
  <si>
    <t>5-GRT-Direção e Coordenação-Rotina</t>
  </si>
  <si>
    <t>6-CALL-Infraestrutura-Rotina</t>
  </si>
  <si>
    <t>Call Center</t>
  </si>
  <si>
    <t>6-CALL-Direção e Coordenação-Rotina</t>
  </si>
  <si>
    <t>5-GMBS-Infraestrutura-Rotina</t>
  </si>
  <si>
    <t>Gerência Mesa Brasil Sesc</t>
  </si>
  <si>
    <t>5-GMBS-Direção e Coordenação-Rotina</t>
  </si>
  <si>
    <t>2-GPS-Infraestrutura-Rotina</t>
  </si>
  <si>
    <t>Gerência de Projetos de Saúde</t>
  </si>
  <si>
    <t>2-GPS-Direção e Coordenação-Rotina</t>
  </si>
  <si>
    <t>6-GRH-Infraestrutura-Rotina</t>
  </si>
  <si>
    <t>Gerência de Recursos Humanos</t>
  </si>
  <si>
    <t>6-GRH-Direção e Coordenação-Rotina</t>
  </si>
  <si>
    <t>6-GRH-Implantação e Ampliação-Rotina</t>
  </si>
  <si>
    <t>6-GRL-Infraestrutura-Rotina</t>
  </si>
  <si>
    <t>Gerência de Relacionamento</t>
  </si>
  <si>
    <t>6-GRL-Direção e Coordenação-Rotina</t>
  </si>
  <si>
    <t>2-GSA-Infraestrutura-Rotina</t>
  </si>
  <si>
    <t>Gerência de Saúde</t>
  </si>
  <si>
    <t>2-GSA-Direção e Coordenação-Rotina</t>
  </si>
  <si>
    <t>1-GSI-Infraestrutura-Rotina</t>
  </si>
  <si>
    <t>Gerência de Segurança Institucional</t>
  </si>
  <si>
    <t>2-GSI-Infraestrutura-Rotina</t>
  </si>
  <si>
    <t>3-GSI-Infraestrutura-Rotina</t>
  </si>
  <si>
    <t>4-GSI-Infraestrutura-Rotina</t>
  </si>
  <si>
    <t>5-GSI-Infraestrutura-Rotina</t>
  </si>
  <si>
    <t>1-GSI-Direção e Coordenação-Rotina</t>
  </si>
  <si>
    <t>2-GSI-Direção e Coordenação-Rotina</t>
  </si>
  <si>
    <t>3-GSI-Direção e Coordenação-Rotina</t>
  </si>
  <si>
    <t>4-GSI-Direção e Coordenação-Rotina</t>
  </si>
  <si>
    <t>5-GSI-Direção e Coordenação-Rotina</t>
  </si>
  <si>
    <t>1-GSI-Implantação e Ampliação-Rotina</t>
  </si>
  <si>
    <t>2-GSI-Implantação e Ampliação-Rotina</t>
  </si>
  <si>
    <t>3-GSI-Implantação e Ampliação-Rotina</t>
  </si>
  <si>
    <t>4-GSI-Implantação e Ampliação-Rotina</t>
  </si>
  <si>
    <t>5-GSI-Implantação e Ampliação-Rotina</t>
  </si>
  <si>
    <t>6-GSU-Infraestrutura-Rotina</t>
  </si>
  <si>
    <t>Gerência de Suprimentos</t>
  </si>
  <si>
    <t>6-GSU-Direção e Coordenação-Rotina</t>
  </si>
  <si>
    <t>6-GTI-Infraestrutura-Rotina</t>
  </si>
  <si>
    <t>Gerência de Tecnologia e Segurança da Informação</t>
  </si>
  <si>
    <t>6-GTI-Direção e Coordenação-Rotina</t>
  </si>
  <si>
    <t>4-GTS-Infraestrutura-Rotina</t>
  </si>
  <si>
    <t>Gerência de Turismo Social</t>
  </si>
  <si>
    <t>4-GTS-Direção e Coordenação-Rotina</t>
  </si>
  <si>
    <t>1-GUM-Infraestrutura-Rotina</t>
  </si>
  <si>
    <t>Gerência de Unidades Móveis</t>
  </si>
  <si>
    <t>2-GUM-Infraestrutura-Rotina</t>
  </si>
  <si>
    <t>3-GUM-Infraestrutura-Rotina</t>
  </si>
  <si>
    <t>4-GUM-Infraestrutura-Rotina</t>
  </si>
  <si>
    <t>1-GUM-Direção e Coordenação-Rotina</t>
  </si>
  <si>
    <t>2-GUM-Direção e Coordenação-Rotina</t>
  </si>
  <si>
    <t>3-GUM-Direção e Coordenação-Rotina</t>
  </si>
  <si>
    <t>4-GUM-Direção e Coordenação-Rotina</t>
  </si>
  <si>
    <t>1-GUM-Implantação e Ampliação-Rotina</t>
  </si>
  <si>
    <t>2-GUM-Implantação e Ampliação-Rotina</t>
  </si>
  <si>
    <t>3-GUM-Implantação e Ampliação-Rotina</t>
  </si>
  <si>
    <t>4-GUM-Implantação e Ampliação-Rotina</t>
  </si>
  <si>
    <t>6-GFIC-Infraestrutura-Rotina</t>
  </si>
  <si>
    <t>Gerência Financeira Contábil</t>
  </si>
  <si>
    <t>6-GFIC-Direção e Coordenação-Rotina</t>
  </si>
  <si>
    <t>1-GE-Infraestrutura-Rotina</t>
  </si>
  <si>
    <t>Gerência de Engenharia</t>
  </si>
  <si>
    <t>4-GRH-Capacitação-Rotina</t>
  </si>
  <si>
    <t>1-GED-Infraestrutura-Rotina</t>
  </si>
  <si>
    <t>Gerência de Educação</t>
  </si>
  <si>
    <t>1-GED-Direção e Coordenação-Rotina</t>
  </si>
  <si>
    <t>3-GCU-Infraestrutura-Rotina</t>
  </si>
  <si>
    <t>Gerência de Cultura</t>
  </si>
  <si>
    <t>3-GCU-Direção e Coordenação-Rotina</t>
  </si>
  <si>
    <t>6-GCRI-Infraestrutura-Rotina</t>
  </si>
  <si>
    <t>Gerência de Controle de Risco e Integridade</t>
  </si>
  <si>
    <t>6-GCRI-Direção e Coordenação-Rotina</t>
  </si>
  <si>
    <t>1-GCMU-Infraestrutura-Rotina</t>
  </si>
  <si>
    <t>Gerência de Comunicação</t>
  </si>
  <si>
    <t>2-GCMU-Infraestrutura-Rotina</t>
  </si>
  <si>
    <t>3-GCMU-Infraestrutura-Rotina</t>
  </si>
  <si>
    <t>4-GCMU-Infraestrutura-Rotina</t>
  </si>
  <si>
    <t>5-GCMU-Infraestrutura-Rotina</t>
  </si>
  <si>
    <t>1-GCMU-Direção e Coordenação-Rotina</t>
  </si>
  <si>
    <t>2-GCMU-Direção e Coordenação-Rotina</t>
  </si>
  <si>
    <t>3-GCMU-Direção e Coordenação-Rotina</t>
  </si>
  <si>
    <t>4-GCMU-Direção e Coordenação-Rotina</t>
  </si>
  <si>
    <t>5-GCMU-Direção e Coordenação-Rotina</t>
  </si>
  <si>
    <t>1-GCMU-Comunicação-Rotina</t>
  </si>
  <si>
    <t>2-GCMU-Comunicação-Rotina</t>
  </si>
  <si>
    <t>3-GCMU-Comunicação-Rotina</t>
  </si>
  <si>
    <t>4-GCMU-Comunicação-Rotina</t>
  </si>
  <si>
    <t>5-GCMU-Comunicação-Rotina</t>
  </si>
  <si>
    <t>1-GCMU-Implantação e Ampliação-Rotina</t>
  </si>
  <si>
    <t>2-GCMU-Implantação e Ampliação-Rotina</t>
  </si>
  <si>
    <t>3-GCMU-Implantação e Ampliação-Rotina</t>
  </si>
  <si>
    <t>4-GCMU-Implantação e Ampliação-Rotina</t>
  </si>
  <si>
    <t>5-GCMU-Implantação e Ampliação-Rotina</t>
  </si>
  <si>
    <t>1-GCPS-Infraestrutura-Rotina</t>
  </si>
  <si>
    <t>Ger. Corp. de Programas Sociais</t>
  </si>
  <si>
    <t>2-GCPS-Infraestrutura-Rotina</t>
  </si>
  <si>
    <t>3-GCPS-Infraestrutura-Rotina</t>
  </si>
  <si>
    <t>4-GCPS-Infraestrutura-Rotina</t>
  </si>
  <si>
    <t>5-GCPS-Infraestrutura-Rotina</t>
  </si>
  <si>
    <t>1-GCPS-Direção e Coordenação-Rotina</t>
  </si>
  <si>
    <t>2-GCPS-Direção e Coordenação-Rotina</t>
  </si>
  <si>
    <t>3-GCPS-Direção e Coordenação-Rotina</t>
  </si>
  <si>
    <t>4-GCPS-Direção e Coordenação-Rotina</t>
  </si>
  <si>
    <t>5-GCPS-Direção e Coordenação-Rotina</t>
  </si>
  <si>
    <t>6-DAF-Infraestrutura-Rotina</t>
  </si>
  <si>
    <t>Diretoria Administrativo Financeiro</t>
  </si>
  <si>
    <t>6-DAF-Direção e Coordenação-Rotina</t>
  </si>
  <si>
    <t>6-DIRE-Infraestrutura-Rotina</t>
  </si>
  <si>
    <t>Diretoria Regional</t>
  </si>
  <si>
    <t>6-DIRE-Direção e Coordenação-Rotina</t>
  </si>
  <si>
    <t>6-SGDR-Infraestrutura-Rotina</t>
  </si>
  <si>
    <t>Secretaria de Gabinete da Diretoria Regional</t>
  </si>
  <si>
    <t>6-SGDR-Direção e Coordenação-Rotina</t>
  </si>
  <si>
    <t>6-PRS-Infraestrutura-Rotina</t>
  </si>
  <si>
    <t>Presidência</t>
  </si>
  <si>
    <t>Infraestrutura, operações e serviços</t>
  </si>
  <si>
    <t>6-DPSO-Infraestrutura-Rotina</t>
  </si>
  <si>
    <t>Diretoria Prog. Sociais Serv. Operações</t>
  </si>
  <si>
    <t>6-DPSO-Direção e Coordenação-Rotina</t>
  </si>
  <si>
    <t>6-GAD-Infraestrutura-Rotina</t>
  </si>
  <si>
    <t>Gerência Administrativa</t>
  </si>
  <si>
    <t>6-GAD-Implantação e Ampliação-Rotina</t>
  </si>
  <si>
    <t>1-GEF-Infraestrutura-Rotina</t>
  </si>
  <si>
    <t>1-GEF-Comunicação-Rotina</t>
  </si>
  <si>
    <t>1-GEF-Implantação e Ampliação-Rotina</t>
  </si>
  <si>
    <t>6-GJ-Serviços Jurídicos-Rotina</t>
  </si>
  <si>
    <t>Serviços Jurídicos</t>
  </si>
  <si>
    <t>1-GMA-Comunicação-Rotina</t>
  </si>
  <si>
    <t>4-GMA-Capacitação-Rotina</t>
  </si>
  <si>
    <t>6-GMC-Comunicação-Rotina</t>
  </si>
  <si>
    <t>6-GMC-Direção e Coordenação-Rotina</t>
  </si>
  <si>
    <t>6-GPLA-Programação e Avaliação-Rotina</t>
  </si>
  <si>
    <t>Programação e Avaliação</t>
  </si>
  <si>
    <t>6-GRC-Gestão de TI-Rotina</t>
  </si>
  <si>
    <t>6-GRCN-Gestão de TI-Rotina</t>
  </si>
  <si>
    <t>6-GRL-Gestão de TI-Rotina</t>
  </si>
  <si>
    <t>6-GRS-Logística e Patrimônio-Rotina</t>
  </si>
  <si>
    <t>6-GRM-Gestão de TI-Rotina</t>
  </si>
  <si>
    <t>6-GRO-Gestão de TI-Rotina</t>
  </si>
  <si>
    <t>6-GRO-Logística e Patrimônio-Rotina</t>
  </si>
  <si>
    <t>6-GRS-Gestão de TI-Rotina</t>
  </si>
  <si>
    <t>6-GRT-Gestão de TI-Rotina</t>
  </si>
  <si>
    <t>6-GRT-Logística e Patrimônio-Rotina</t>
  </si>
  <si>
    <t>6-CALL-Serviços Financeiros-Rotina</t>
  </si>
  <si>
    <t>6-CALL-Relacionamento Clientes-Rotina</t>
  </si>
  <si>
    <t>5-GMBS-Comunicação-Rotina</t>
  </si>
  <si>
    <t>6-GRH-Administração de Pessoal-Rotina</t>
  </si>
  <si>
    <t>Administração de Pessoal</t>
  </si>
  <si>
    <t>2-GRH-Infraestrutura-Rotina</t>
  </si>
  <si>
    <t>6-GRH-Capacitação-Rotina</t>
  </si>
  <si>
    <t>6-GRL-Relacionamento Clientes-Rotina</t>
  </si>
  <si>
    <t>2-GSA-Capacitação-Rotina</t>
  </si>
  <si>
    <t>6-GSU-Logística e Patrimônio-Rotina</t>
  </si>
  <si>
    <t>2-GSU-Infraestrutura-Rotina</t>
  </si>
  <si>
    <t>6-GTI-Gestão de TI-Rotina</t>
  </si>
  <si>
    <t>6-GTI-Implantação e Ampliação-Rotina</t>
  </si>
  <si>
    <t>6-GTI-Capacitação-Rotina</t>
  </si>
  <si>
    <t>6-GFIC-Programação e Avaliação-Rotina</t>
  </si>
  <si>
    <t>6-GFIC-Serviços Financeiros-Rotina</t>
  </si>
  <si>
    <t>5-GE-Implantação e Ampliação-Rotina</t>
  </si>
  <si>
    <t>5-GE-Infraestrutura-Rotina</t>
  </si>
  <si>
    <t>3-GE-Implantação e Ampliação-Rotina</t>
  </si>
  <si>
    <t>3-GE-Infraestrutura-Rotina</t>
  </si>
  <si>
    <t>1-GE-Implantação e Ampliação-Rotina</t>
  </si>
  <si>
    <t>4-GE-Implantação e Ampliação-Rotina</t>
  </si>
  <si>
    <t>4-GE-Infraestrutura-Rotina</t>
  </si>
  <si>
    <t>2-GE-Implantação e Ampliação-Rotina</t>
  </si>
  <si>
    <t>2-GE-Infraestrutura-Rotina</t>
  </si>
  <si>
    <t>1-GED-Capacitação-Rotina</t>
  </si>
  <si>
    <t>6-GCRI-Controladoria-Rotina</t>
  </si>
  <si>
    <t>Controladoria, Auditoria e Fiscalização</t>
  </si>
  <si>
    <t>5-GAS-Direção e Coordenação-Rotina</t>
  </si>
  <si>
    <t>Gerência de Ação Social</t>
  </si>
  <si>
    <t>5-GAS-Implantação e Ampliação-Rotina</t>
  </si>
  <si>
    <t>5-GAS-Comunicação-Rotina</t>
  </si>
  <si>
    <t>5-GAS-Infraestrutura-Rotina</t>
  </si>
  <si>
    <t>6-DIRE-Serviços Financeiros-Rotina</t>
  </si>
  <si>
    <t>6-SGDR-Serviços Jurídicos-Rotina</t>
  </si>
  <si>
    <t>3-SGDR-Infraestrutura-Rotina</t>
  </si>
  <si>
    <t>1-DIRE-Infraestrutura-Rotina</t>
  </si>
  <si>
    <t>2-DIRE-Infraestrutura-Rotina</t>
  </si>
  <si>
    <t>6-SGDR-Implantação e Ampliação-Rotina</t>
  </si>
  <si>
    <t>6-DAF-Implantação e Ampliação-Rotina</t>
  </si>
  <si>
    <t>6-SGDR-Diretoria Deliberação-Rotina</t>
  </si>
  <si>
    <t>Deliberação</t>
  </si>
  <si>
    <t>6-DIRE-Implantação e Ampliação-Rotina</t>
  </si>
  <si>
    <t>6-DIRE-ExcluRH-Imp e Ampliação-Rotina</t>
  </si>
  <si>
    <t>6-PRS-Conselho Deliberação-Rotina</t>
  </si>
  <si>
    <t>6-PRS-Presidência Deliberação-Rotina</t>
  </si>
  <si>
    <t>6-PRS-Implantação e Ampliação-Rotina</t>
  </si>
  <si>
    <t>6-DPSO-Implantação e Ampliação-Rotina</t>
  </si>
  <si>
    <t>6-GAD-Logística e Patrimônio-Rotina</t>
  </si>
  <si>
    <t>4-GEF-Infraestrutura-Rotina</t>
  </si>
  <si>
    <t>2-GEF-Infraestrutura-Rotina</t>
  </si>
  <si>
    <t>5-GEF-Comunicação-Rotina</t>
  </si>
  <si>
    <t>5-GEF-Infraestrutura-Rotina</t>
  </si>
  <si>
    <t>3-GEF-Comunicação-Rotina</t>
  </si>
  <si>
    <t>3-GEF-Infraestrutura-Rotina</t>
  </si>
  <si>
    <t>4-GEF-Comunicação-Rotina</t>
  </si>
  <si>
    <t>2-GEF-Comunicação-Rotina</t>
  </si>
  <si>
    <t>1-GE-Comunicação-Rotina</t>
  </si>
  <si>
    <t>1-GRCE-Infraestrutura-Rotina</t>
  </si>
  <si>
    <t>Gerência Regional Central</t>
  </si>
  <si>
    <t>6-DECA-Infraestrutura-Rotina</t>
  </si>
  <si>
    <t>Diretoria de Educação, Cultura e Ação Social</t>
  </si>
  <si>
    <t>6-DSLTH-Infraestrutura-Rotina</t>
  </si>
  <si>
    <t>Diretoria de Saúde, Lazer, Turismo e Hospitalidade</t>
  </si>
  <si>
    <t>6-DO-Infraestrutura-Rotina</t>
  </si>
  <si>
    <t>Diretoria de Operações</t>
  </si>
  <si>
    <t>6-GAD-Direção e Coordenação-Rotina</t>
  </si>
  <si>
    <t>1-GRT-Comunicação-Rotina</t>
  </si>
  <si>
    <t>5-GUM-Infraestrutura-Rotina</t>
  </si>
  <si>
    <t>6-GSU-Implantação e Ampliação-Rotina</t>
  </si>
  <si>
    <t>6-GSU-Comunicação-Rotina</t>
  </si>
  <si>
    <t>6-GAD-Comunicação-Rotina</t>
  </si>
  <si>
    <t>4-GDL-Comunicação-Rotina</t>
  </si>
  <si>
    <t>3-GCU-Comunicação-Rotina</t>
  </si>
  <si>
    <t>6-CALL-Comunicação-Rotina</t>
  </si>
  <si>
    <t>6-GRH-Comunicação-Rotina</t>
  </si>
  <si>
    <t>4-GE-Comunicação-Rotina</t>
  </si>
  <si>
    <t>2-GE-Comunicação-Rotina</t>
  </si>
  <si>
    <t>3-GE-Comunicação-Rotina</t>
  </si>
  <si>
    <t>5-GE-Comunicação-Rotina</t>
  </si>
  <si>
    <t>6-DIRE-Gestão de TI-Rotina</t>
  </si>
  <si>
    <t>6-GSA-Gestão de TI-Rotina</t>
  </si>
  <si>
    <t>6-GED-Gestão de TI-Rotina</t>
  </si>
  <si>
    <t>6-GDL-Gestão de TI-Rotina</t>
  </si>
  <si>
    <t>6-GE-Gestão de TI-Rotina</t>
  </si>
  <si>
    <t>6-GUM-Gestão de TI-Rotina</t>
  </si>
  <si>
    <t>6-GJ-Gestão de TI-Rotina</t>
  </si>
  <si>
    <t>6-GEF-Gestão de TI-Rotina</t>
  </si>
  <si>
    <t>6-GCMU-Gestão de TI-Rotina</t>
  </si>
  <si>
    <t>6-GRH-Gestão de TI-Rotina</t>
  </si>
  <si>
    <t>6-GPLA-Gestão de TI-Rotina</t>
  </si>
  <si>
    <t>6-GCRI-Gestão de TI-Rotina</t>
  </si>
  <si>
    <t>6-GAD-Gestão de TI-Rotina</t>
  </si>
  <si>
    <t>6-GSU-Gestão de TI-Rotina</t>
  </si>
  <si>
    <t>6-GSI-Gestão de TI-Rotina</t>
  </si>
  <si>
    <t>6-GMA-Gestão de TI-Rotina</t>
  </si>
  <si>
    <t>6-SGDR-Gestão de TI-Rotina</t>
  </si>
  <si>
    <t>6-GHO-Gestão de TI-Rotina</t>
  </si>
  <si>
    <t>6-GCU-Gestão de TI-Rotina</t>
  </si>
  <si>
    <t>6-DPSO-Gestão de TI-Rotina</t>
  </si>
  <si>
    <t>6-GCPS-Gestão de TI-Rotina</t>
  </si>
  <si>
    <t>6-GFIC-Gestão de TI-Rotina</t>
  </si>
  <si>
    <t>6-GMBS-Gestão de TI-Rotina</t>
  </si>
  <si>
    <t>6-GPS-Gestão de TI-Rotina</t>
  </si>
  <si>
    <t>6-CALL-Gestão de TI-Rotina</t>
  </si>
  <si>
    <t>6-GTS-Gestão de TI-Rotina</t>
  </si>
  <si>
    <t>6-DAF-Gestão de TI-Rotina</t>
  </si>
  <si>
    <t>6-DO-Gestão de TI-Rotina</t>
  </si>
  <si>
    <t>6-DSLTH-Gestão de TI-Rotina</t>
  </si>
  <si>
    <t>6-GRCE-Gestão de TI-Rotina</t>
  </si>
  <si>
    <t>5-GRCE-Infraestrutura-Rotina</t>
  </si>
  <si>
    <t>6-GMC-Gestão de TI-Rotina</t>
  </si>
  <si>
    <t>6-DECA-Gestão de TI-Rotina</t>
  </si>
  <si>
    <t>6-GAS-Gestão de TI-Rotina</t>
  </si>
  <si>
    <t>6-GAD-Capacitação-Rotina</t>
  </si>
  <si>
    <t>5-GRCN-Capacitação-Rotina</t>
  </si>
  <si>
    <t>4-GE-Direção e Coordenação-Rotina</t>
  </si>
  <si>
    <t>6-DO-Direção e Coordenação-Rotina</t>
  </si>
  <si>
    <t>6-DSLTH-Direção e Coordenação-Rotina</t>
  </si>
  <si>
    <t>4-GCMU-Capacitação-Rotina</t>
  </si>
  <si>
    <t>6-DECA-Direção e Coordenação-Rotina</t>
  </si>
  <si>
    <t>1-GRH-Infraestrutura-Rotina</t>
  </si>
  <si>
    <t>4-GRH-Infraestrutura-Rotina</t>
  </si>
  <si>
    <t>1-GE-Direção e Coordenação-Rotina</t>
  </si>
  <si>
    <t>2-GE-Direção e Coordenação-Rotina</t>
  </si>
  <si>
    <t>3-GE-Direção e Coordenação-Rotina</t>
  </si>
  <si>
    <t>5-GE-Direção e Coordenação-Rotina</t>
  </si>
  <si>
    <t>4-GEF-Direção e Coordenação-Rotina</t>
  </si>
  <si>
    <t>1-GEF-Direção e Coordenação-Rotina</t>
  </si>
  <si>
    <t>2-GEF-Direção e Coordenação-Rotina</t>
  </si>
  <si>
    <t>3-GEF-Direção e Coordenação-Rotina</t>
  </si>
  <si>
    <t>5-GEF-Direção e Coordenação-Rotina</t>
  </si>
  <si>
    <t>6-GPLA-Capacitação-Rotina</t>
  </si>
  <si>
    <t>4-GSI-Comunicação-Rotina</t>
  </si>
  <si>
    <t>4-GRCE-Direção e Coordenação-Rotina</t>
  </si>
  <si>
    <t>6-PRS-Direção e Coordenação-Rotina</t>
  </si>
  <si>
    <t>3-GRH-Infraestrutura-Rotina</t>
  </si>
  <si>
    <t>5-GRH-Infraestrutura-Rotina</t>
  </si>
  <si>
    <t>4-GDL-Capacitação-Rotina</t>
  </si>
  <si>
    <t>4-GE-Capacitação-Rotina</t>
  </si>
  <si>
    <t>2-GUM-Capacitação-Rotina</t>
  </si>
  <si>
    <t>6-GJ-Capacitação-Rotina</t>
  </si>
  <si>
    <t>4-GEF-Capacitação-Rotina</t>
  </si>
  <si>
    <t>6-GRL-Capacitação-Rotina</t>
  </si>
  <si>
    <t>6-GCRI-Capacitação-Rotina</t>
  </si>
  <si>
    <t>6-GSU-Capacitação-Rotina</t>
  </si>
  <si>
    <t>6-SGDR-Capacitação-Rotina</t>
  </si>
  <si>
    <t>4-GHO-Capacitação-Rotina</t>
  </si>
  <si>
    <t>3-GCU-Capacitação-Rotina</t>
  </si>
  <si>
    <t>6-GFIC-Capacitação-Rotina</t>
  </si>
  <si>
    <t>4-GTS-Capacitação-Rotina</t>
  </si>
  <si>
    <t>4-GMC-Capacitação-Rotina</t>
  </si>
  <si>
    <t>6-DSLTH-Capacitação-Rotina</t>
  </si>
  <si>
    <t>5-GAS-Capacitação-Rotina</t>
  </si>
  <si>
    <t>6-GCRI-Implantação e Ampliação-Rotina</t>
  </si>
  <si>
    <t>1-GE-Capacitação-Rotina</t>
  </si>
  <si>
    <t>PROGRAMA EDUCAÇÃO</t>
  </si>
  <si>
    <t>Participação</t>
  </si>
  <si>
    <t>Execução Orçamentária necessária</t>
  </si>
  <si>
    <t>Custo Direto</t>
  </si>
  <si>
    <t>Atividades Comuns</t>
  </si>
  <si>
    <t>Execução Orçamentária atual</t>
  </si>
  <si>
    <t>Sede</t>
  </si>
  <si>
    <t>Investimento extra no PCG para cobrir diferença da Gratuidade</t>
  </si>
  <si>
    <t>Representação Unidade</t>
  </si>
  <si>
    <t>Representação Sede</t>
  </si>
  <si>
    <t>Percentual de atingimento</t>
  </si>
  <si>
    <t>Realização</t>
  </si>
  <si>
    <t>Assistência - Referencial</t>
  </si>
  <si>
    <t>Encontro - Grupos de Idosos</t>
  </si>
  <si>
    <t>Reunião - Grupos de Idosos</t>
  </si>
  <si>
    <t>Oficina - Grupos de Idosos</t>
  </si>
  <si>
    <t>Cultura - Referencial</t>
  </si>
  <si>
    <t>Ação de voluntariado - Grupos de Idosos</t>
  </si>
  <si>
    <t>Lazer - Referencial</t>
  </si>
  <si>
    <t>Educação - Referencial</t>
  </si>
  <si>
    <t>-</t>
  </si>
  <si>
    <t>401</t>
  </si>
  <si>
    <t>403</t>
  </si>
  <si>
    <t>141</t>
  </si>
  <si>
    <t>EDUCAÇÃO</t>
  </si>
  <si>
    <t>404</t>
  </si>
  <si>
    <t>402</t>
  </si>
  <si>
    <t>177</t>
  </si>
  <si>
    <t>150</t>
  </si>
  <si>
    <t>Programa</t>
  </si>
  <si>
    <t>Atividade</t>
  </si>
  <si>
    <t>Modalidade</t>
  </si>
  <si>
    <t>Realizado</t>
  </si>
  <si>
    <t>Saúde - Referencial</t>
  </si>
  <si>
    <t>Clínica ambulatorial</t>
  </si>
  <si>
    <t>Clientes_Total</t>
  </si>
  <si>
    <t>Total de Inscrições</t>
  </si>
  <si>
    <t>Cliente_comerciario</t>
  </si>
  <si>
    <t>Inscrições - Trab. Comércio</t>
  </si>
  <si>
    <t>Cliente_dependente</t>
  </si>
  <si>
    <t>Inscrições - Dependente</t>
  </si>
  <si>
    <t>Cliente_usuario</t>
  </si>
  <si>
    <t>Inscrições - Público Geral</t>
  </si>
  <si>
    <t>Evasoes_</t>
  </si>
  <si>
    <t>Evasões</t>
  </si>
  <si>
    <t>Produção</t>
  </si>
  <si>
    <t>Evasoes_comerciario</t>
  </si>
  <si>
    <t>Evasões - Trab. Comércio</t>
  </si>
  <si>
    <t>Evasoes_dependente</t>
  </si>
  <si>
    <t>Evasões - Dependente</t>
  </si>
  <si>
    <t>Evasoes_usuario</t>
  </si>
  <si>
    <t>Evasões - Público Geral</t>
  </si>
  <si>
    <t>PresencanasConsultas_Exame</t>
  </si>
  <si>
    <t>Presença nas Consultas - Exame</t>
  </si>
  <si>
    <t>PresencanasConsultas_Reexame</t>
  </si>
  <si>
    <t>Presença nas Consultas - Reexame</t>
  </si>
  <si>
    <t>PresencanasConsultas_Total</t>
  </si>
  <si>
    <t>Presenças nas Consultas</t>
  </si>
  <si>
    <t>PresencanasConsultas_Tratamento</t>
  </si>
  <si>
    <t>Presença nas Consultas - Tratamento</t>
  </si>
  <si>
    <t>Numero</t>
  </si>
  <si>
    <t>Número</t>
  </si>
  <si>
    <t>Publico</t>
  </si>
  <si>
    <t>Público</t>
  </si>
  <si>
    <t>Participantes</t>
  </si>
  <si>
    <t>Frequencia</t>
  </si>
  <si>
    <t>Frequência</t>
  </si>
  <si>
    <t>Horas</t>
  </si>
  <si>
    <t>Percentual de faltas</t>
  </si>
  <si>
    <t>Dias</t>
  </si>
  <si>
    <t>Concluintes_comerciario</t>
  </si>
  <si>
    <t>Concluintes - Trab. Comércio</t>
  </si>
  <si>
    <t>Concluintes_dependente</t>
  </si>
  <si>
    <t>Concluintes - Dependente</t>
  </si>
  <si>
    <t>Concluintes_usuario</t>
  </si>
  <si>
    <t>Concluintes - Público Geral</t>
  </si>
  <si>
    <t>Concluinte_Total</t>
  </si>
  <si>
    <t>Concluintes - Total</t>
  </si>
  <si>
    <t>Horas/Aula</t>
  </si>
  <si>
    <t>Turmas</t>
  </si>
  <si>
    <t>Clientes</t>
  </si>
  <si>
    <t>Desistencia</t>
  </si>
  <si>
    <t>Desistência</t>
  </si>
  <si>
    <t>NumerodeEquipes</t>
  </si>
  <si>
    <t>Número de Equipes</t>
  </si>
  <si>
    <t>Partidas/Disputas</t>
  </si>
  <si>
    <t>Plateia</t>
  </si>
  <si>
    <t>Platéia</t>
  </si>
  <si>
    <t>Aprovados_dependente</t>
  </si>
  <si>
    <t>Aprovados_Total</t>
  </si>
  <si>
    <t>Aprovados - Total</t>
  </si>
  <si>
    <t>Aprovados_usuario</t>
  </si>
  <si>
    <t>Aprovados - Público Geral</t>
  </si>
  <si>
    <t>Dias_letivos</t>
  </si>
  <si>
    <t>Dias letivos</t>
  </si>
  <si>
    <t>Remanejados_dependente</t>
  </si>
  <si>
    <t>Remanejados - Dependentes</t>
  </si>
  <si>
    <t>Remanejados_Total</t>
  </si>
  <si>
    <t>Remanejados - Total</t>
  </si>
  <si>
    <t>Remanejados_usuario</t>
  </si>
  <si>
    <t>Remanejados - Público Geral</t>
  </si>
  <si>
    <t>Remanejamentos_Total</t>
  </si>
  <si>
    <t>Remanejamentos - Total</t>
  </si>
  <si>
    <t>Remanejamento_dependente</t>
  </si>
  <si>
    <t>Remanejamento - Dependente</t>
  </si>
  <si>
    <t>Remanejamento_usuario</t>
  </si>
  <si>
    <t>Remanejamento - Público Geral</t>
  </si>
  <si>
    <t>Remanescentes_dependente</t>
  </si>
  <si>
    <t>Remanescentes - Dependente</t>
  </si>
  <si>
    <t>Remanescentes_Total</t>
  </si>
  <si>
    <t>Remanescentes - Total</t>
  </si>
  <si>
    <t>Remanescentes_Usuario</t>
  </si>
  <si>
    <t>Remanescentes - Público Geral</t>
  </si>
  <si>
    <t>Transferencias_Total</t>
  </si>
  <si>
    <t>Transferências - Total</t>
  </si>
  <si>
    <t>Transferencia_dependente</t>
  </si>
  <si>
    <t>Transferências - Dependente</t>
  </si>
  <si>
    <t>Transferencia_usuario</t>
  </si>
  <si>
    <t>Transferências - Público Geral</t>
  </si>
  <si>
    <t>Encontro - Outros Grupos</t>
  </si>
  <si>
    <t>Visita domiciliar e comunitária - Outros Grupos</t>
  </si>
  <si>
    <t>Oficina - Outros Grupos</t>
  </si>
  <si>
    <t>Administração - Referencial</t>
  </si>
  <si>
    <t>Cadastramento</t>
  </si>
  <si>
    <t>ClientesNovasTotal</t>
  </si>
  <si>
    <t>ClientesRevalidadasTotal</t>
  </si>
  <si>
    <t>ClientesTotalNovosFeminino</t>
  </si>
  <si>
    <t>ClientesTotalNovosMasculino</t>
  </si>
  <si>
    <t>ClientesTotalRevalidadosFeminino</t>
  </si>
  <si>
    <t>ClientesTotalRevalidadosMasculino</t>
  </si>
  <si>
    <t>ClientesTotalSexoFeminino</t>
  </si>
  <si>
    <t>ClientesTotalSexoMasculino</t>
  </si>
  <si>
    <t>CredenciaisNovasTotal</t>
  </si>
  <si>
    <t>CredenciaisRevalidadasTotal</t>
  </si>
  <si>
    <t>CredenciaisUsuáriosNovasFeminino</t>
  </si>
  <si>
    <t>CredenciaisUsuáriosNovasMasculino</t>
  </si>
  <si>
    <t>CredenciaisUsuáriosRevalidadasFeminino</t>
  </si>
  <si>
    <t>CredenciaisUsuáriosRevalidadasMasculino</t>
  </si>
  <si>
    <t>CredenciaisUsuariosSexoFeminino</t>
  </si>
  <si>
    <t>CredenciaisUsuariosSexoMasculino</t>
  </si>
  <si>
    <t>CredenciaisUsuarioTotal</t>
  </si>
  <si>
    <t>MatrículaComerciarioNovaMasculino</t>
  </si>
  <si>
    <t>MatrículaComerciarioNovasFeminino</t>
  </si>
  <si>
    <t>MatrículaComerciarioRevalidadasFeminino</t>
  </si>
  <si>
    <t>MatrículaComerciarioRevalidadasMasculino</t>
  </si>
  <si>
    <t>MatriculaComerciarioSexoFeminino</t>
  </si>
  <si>
    <t>MatriculaComerciarioSexoMasculino</t>
  </si>
  <si>
    <t>MatriculaComerciarioTotal</t>
  </si>
  <si>
    <t>MatrículaDependenteNovaFeminino</t>
  </si>
  <si>
    <t>MatrículaDependenteNovaMasculino</t>
  </si>
  <si>
    <t>MatrículaDependenteRevalidadoFeminino</t>
  </si>
  <si>
    <t>MatrículaDependenteRevalidadoMasculino</t>
  </si>
  <si>
    <t>MatriculaDependenteSexoFeminino</t>
  </si>
  <si>
    <t>MatriculaDependenteSexoMasculino</t>
  </si>
  <si>
    <t>MatriculaDependenteTotal</t>
  </si>
  <si>
    <t>MatrículasComerciáriosNovasTotal</t>
  </si>
  <si>
    <t>MatrículasComerciáriosRevalidadasTotal</t>
  </si>
  <si>
    <t>MatrículasDependentesNovasTotal</t>
  </si>
  <si>
    <t>MatrículasDependentesRevalidadasTotal</t>
  </si>
  <si>
    <t>MatrículasNovasTotal</t>
  </si>
  <si>
    <t>MatrículasRevalidadasTotal</t>
  </si>
  <si>
    <t>MatriculaTotal</t>
  </si>
  <si>
    <t>MatrículaTotalNovaFeminino</t>
  </si>
  <si>
    <t>MatrículaTotalNovaMasculino</t>
  </si>
  <si>
    <t>MatrículaTotalRevalidadaFeminino</t>
  </si>
  <si>
    <t>MatrículaTotalRevalidadaMasculino</t>
  </si>
  <si>
    <t>MatriculaTotalSexoFeminino</t>
  </si>
  <si>
    <t>MatriculaTotalSexoMasculino</t>
  </si>
  <si>
    <t>ClientesNovosCom</t>
  </si>
  <si>
    <t>Clientes Novos - Trab. Comércio</t>
  </si>
  <si>
    <t>ClientesNovosDep</t>
  </si>
  <si>
    <t>ClientesNovosTotal</t>
  </si>
  <si>
    <t>Clientes Novos - Total</t>
  </si>
  <si>
    <t>ClientesNovosUsu</t>
  </si>
  <si>
    <t>Clientes Novos - Público Geral</t>
  </si>
  <si>
    <t>ClientesRenovadosCom</t>
  </si>
  <si>
    <t>Clientes Renovados - Trab. Comércio</t>
  </si>
  <si>
    <t>ClientesRenovadosDep</t>
  </si>
  <si>
    <t>ClientesRenovadosTotal</t>
  </si>
  <si>
    <t>Clientes Renovados - Total</t>
  </si>
  <si>
    <t>ClientesRenovadosUsu</t>
  </si>
  <si>
    <t>Clientes Renovados - Público Geral</t>
  </si>
  <si>
    <t>ClientesTotalCom</t>
  </si>
  <si>
    <t>ClientesTotalDep</t>
  </si>
  <si>
    <t>ClientesTotalTotal</t>
  </si>
  <si>
    <t>ClientesTotalUsu</t>
  </si>
  <si>
    <t>Exercícios Físico Sistemáticos</t>
  </si>
  <si>
    <t>Diarias</t>
  </si>
  <si>
    <t>Diárias</t>
  </si>
  <si>
    <t>Leitos_Ocupados</t>
  </si>
  <si>
    <t>Leitos Ocupados</t>
  </si>
  <si>
    <t>ProcedenciadoCliente_Estadodeorigem_Capital</t>
  </si>
  <si>
    <t>ProcedenciadoCliente_Estadodeorigem_Interior</t>
  </si>
  <si>
    <t>ProcedenciadoCliente_OutrosEstados_Capital</t>
  </si>
  <si>
    <t>ProcedenciadoCliente_OutrosEstados_Interior</t>
  </si>
  <si>
    <t>ProcedenciadoCliente_Outrospaíses</t>
  </si>
  <si>
    <t>ProcedenciadoCliente_Total</t>
  </si>
  <si>
    <t>Unidades_Habitacionais_Ocupadas</t>
  </si>
  <si>
    <t>Unidades Habitacionais Ocupadas</t>
  </si>
  <si>
    <t>Captação e difusão de livros</t>
  </si>
  <si>
    <t>LivrosCaptados</t>
  </si>
  <si>
    <t>Livros Captados</t>
  </si>
  <si>
    <t>LivrosTrocados</t>
  </si>
  <si>
    <t>Livros Trocados</t>
  </si>
  <si>
    <t>Acervo</t>
  </si>
  <si>
    <t>Acervo Consultado</t>
  </si>
  <si>
    <t>AcessoABibliotecaVirtual</t>
  </si>
  <si>
    <t>Acesso à Biblioteca Virtual</t>
  </si>
  <si>
    <t>Internet</t>
  </si>
  <si>
    <t>Acesso à Internet</t>
  </si>
  <si>
    <t>PessoasPresentes</t>
  </si>
  <si>
    <t>Pessoas Presentes</t>
  </si>
  <si>
    <t>ClientesPresentes</t>
  </si>
  <si>
    <t>Clientes Presentes</t>
  </si>
  <si>
    <t>Destinos_EstadodeOrigem_Capital</t>
  </si>
  <si>
    <t>Destinos Estado de Origem Capital</t>
  </si>
  <si>
    <t>Destinos_EstadodeOrigem_Interior</t>
  </si>
  <si>
    <t>Destinos Estado de Origem Interior</t>
  </si>
  <si>
    <t>Destinos_OutrosEstados_Capital</t>
  </si>
  <si>
    <t>Destinos Outros Estados Capital</t>
  </si>
  <si>
    <t>Destinos_OutrosEstados_Interior</t>
  </si>
  <si>
    <t>Destinos Outros Estados Interior</t>
  </si>
  <si>
    <t>Destinos_OutrosPaíses</t>
  </si>
  <si>
    <t>Destinos Outros Países</t>
  </si>
  <si>
    <t>Destinos_Total</t>
  </si>
  <si>
    <t>Destinos Total</t>
  </si>
  <si>
    <t>PresencanasConsultas_Reavaliacao</t>
  </si>
  <si>
    <t>Presença nas Consultas - Reavaliação</t>
  </si>
  <si>
    <t>PresencanasConsultas_Urgencia</t>
  </si>
  <si>
    <t>Presença nas Consultas - Urgência</t>
  </si>
  <si>
    <t>ProcedimentoRealnasConsultas_Cirurgia</t>
  </si>
  <si>
    <t>ProcedimentoRealnasConsultas_Dentistica</t>
  </si>
  <si>
    <t>ProcedimentoRealnasConsultas_Endodontia</t>
  </si>
  <si>
    <t>ProcedimentoRealnasConsultas_OrtoPrevOFM</t>
  </si>
  <si>
    <t>ProcedimentoRealnasConsultas_Outros</t>
  </si>
  <si>
    <t>ProcedimentoRealnasConsultas_Periodontia</t>
  </si>
  <si>
    <t>ProcedimentoRealnasConsultas_Preventiva</t>
  </si>
  <si>
    <t>ProcedimentoRealnasConsultas_Protese</t>
  </si>
  <si>
    <t>ProcedimentoRealnasConsultas_Total</t>
  </si>
  <si>
    <t>ProcedimentosComplementares_Prescri</t>
  </si>
  <si>
    <t>Procedimentos Complementares - Prescrição</t>
  </si>
  <si>
    <t>ProcedimentosComplementares_Radiologia</t>
  </si>
  <si>
    <t>Procedimentos Complementares - Radiologia</t>
  </si>
  <si>
    <t>ProcedimentosComplementares_Total</t>
  </si>
  <si>
    <t>Procedimentos Complementares - Total</t>
  </si>
  <si>
    <t>TratamentoConcluido_Com</t>
  </si>
  <si>
    <t>Tratamento Concluído - Trab. Comércio</t>
  </si>
  <si>
    <t>TratamentoConcluido_Dep</t>
  </si>
  <si>
    <t>Tratamento Concluído - Dependente</t>
  </si>
  <si>
    <t>TratamentoConcluido_Total</t>
  </si>
  <si>
    <t>Tratamento Concluído - Total</t>
  </si>
  <si>
    <t>TratamentoConcluido_Usu</t>
  </si>
  <si>
    <t>Tratamento Concluído - Público Geral</t>
  </si>
  <si>
    <t>TratamentoIniciado_Com</t>
  </si>
  <si>
    <t>Tratamento Iniciado - Trab. Comércio</t>
  </si>
  <si>
    <t>TratamentoIniciado_Dep</t>
  </si>
  <si>
    <t>Tratamento Iniciado - Dependente</t>
  </si>
  <si>
    <t>TratamentoIniciado_Total</t>
  </si>
  <si>
    <t>Tratamento Iniciado - Total</t>
  </si>
  <si>
    <t>TratamentoIniciado_Usu</t>
  </si>
  <si>
    <t>Tratamento Iniciado - Público Geral</t>
  </si>
  <si>
    <t>Clínica ambulatorial - Atenção Médica</t>
  </si>
  <si>
    <t>Cliente_Com_Especializada</t>
  </si>
  <si>
    <t>Cliente_Dep_Especializada</t>
  </si>
  <si>
    <t>Cliente_Total_Especializada</t>
  </si>
  <si>
    <t>Cliente_Usu_Especializada</t>
  </si>
  <si>
    <t>Evasoes_Com_Especial</t>
  </si>
  <si>
    <t>Evasoes_Dep_Especial</t>
  </si>
  <si>
    <t>Evasoes_Total_Especial</t>
  </si>
  <si>
    <t>Evasoes_Usu_Especial</t>
  </si>
  <si>
    <t>PresConsu_Exame_Especial</t>
  </si>
  <si>
    <t>PresConsu_Reexame_Especial</t>
  </si>
  <si>
    <t>PresConsu_Total_Especial</t>
  </si>
  <si>
    <t>PresConsu_Tratamento_Especial</t>
  </si>
  <si>
    <t>PresencasNasConsultas</t>
  </si>
  <si>
    <t>Presenças Consultas</t>
  </si>
  <si>
    <t>PessoasAssistidas</t>
  </si>
  <si>
    <t>Pessoas Assistidas</t>
  </si>
  <si>
    <t>Endovaginal</t>
  </si>
  <si>
    <t>Mamaria</t>
  </si>
  <si>
    <t>Mamária</t>
  </si>
  <si>
    <t>Mamografias</t>
  </si>
  <si>
    <t>Pelvica</t>
  </si>
  <si>
    <t>Pélvica</t>
  </si>
  <si>
    <t>Jogos de salão</t>
  </si>
  <si>
    <t>Recreação esportiva</t>
  </si>
  <si>
    <t>Reunião dançante</t>
  </si>
  <si>
    <t>Sarau recreativo</t>
  </si>
  <si>
    <t>Sem Modalidade.</t>
  </si>
  <si>
    <t>Aprovados_comerciario</t>
  </si>
  <si>
    <t>Aprovados - Trab. Comércio</t>
  </si>
  <si>
    <t>Remanejados_comerciario</t>
  </si>
  <si>
    <t>Remanejados - Trab. Comércio</t>
  </si>
  <si>
    <t>Remanejamento_comerciario</t>
  </si>
  <si>
    <t>Remanejamento - Trab. Comércio</t>
  </si>
  <si>
    <t>Transferencia_comerciario</t>
  </si>
  <si>
    <t>Transferências - Trab. Comércio</t>
  </si>
  <si>
    <t>Práticas Integrativas e Comple</t>
  </si>
  <si>
    <t>Clínica Ambulatorial - Práticas Integrativas e Complementares</t>
  </si>
  <si>
    <t>CuidadoContinuado</t>
  </si>
  <si>
    <t>Presença nas Consultas - Cuidado Continuado</t>
  </si>
  <si>
    <t>Arrecadacao_(kg)</t>
  </si>
  <si>
    <t>Arrecadação (kg)</t>
  </si>
  <si>
    <t>Distribuicao_(kg)</t>
  </si>
  <si>
    <t>Distribuição (kg)</t>
  </si>
  <si>
    <t>Doadores_Ativos_no_mes</t>
  </si>
  <si>
    <t>Doadores Ativos no mês</t>
  </si>
  <si>
    <t>Doadores_Novos</t>
  </si>
  <si>
    <t>Doadores Novos</t>
  </si>
  <si>
    <t>Doadores_Renovados</t>
  </si>
  <si>
    <t>Doadores Renovados</t>
  </si>
  <si>
    <t>Doadores_Total</t>
  </si>
  <si>
    <t>Doadores Total</t>
  </si>
  <si>
    <t>EntidadesCadastradas_Novas</t>
  </si>
  <si>
    <t>Entidades Cadastradas - Novas</t>
  </si>
  <si>
    <t>EntidadesCadastradas_Renovadas</t>
  </si>
  <si>
    <t>Entidades Cadastradas - Renovadas</t>
  </si>
  <si>
    <t>EntidadesCadastradas_Total</t>
  </si>
  <si>
    <t>Entidades Cadastradas - Total</t>
  </si>
  <si>
    <t>Entidades_Assistidas_no_mes</t>
  </si>
  <si>
    <t>Entidades Assistidas no mês</t>
  </si>
  <si>
    <t>Municípios Atendidos no mês</t>
  </si>
  <si>
    <t>Municípios Novos</t>
  </si>
  <si>
    <t>Pessoas_beneficiadas_no_mes</t>
  </si>
  <si>
    <t>Pessoas_Cadastradas</t>
  </si>
  <si>
    <t>Pessoas Cadastradas</t>
  </si>
  <si>
    <t>Precificação</t>
  </si>
  <si>
    <t>Voluntários Ativos</t>
  </si>
  <si>
    <t>Voluntários Novos</t>
  </si>
  <si>
    <t>Outros_Arrecadação</t>
  </si>
  <si>
    <t>Arrecadação - Outros</t>
  </si>
  <si>
    <t>Outros_Beneficiados</t>
  </si>
  <si>
    <t>Beneficiados - Outros</t>
  </si>
  <si>
    <t>Outros_Distribuicao</t>
  </si>
  <si>
    <t>Distribuição - Outros</t>
  </si>
  <si>
    <t>Outros_EntidadesBeneficiadas</t>
  </si>
  <si>
    <t>Entidades Beneficiadas - Outros</t>
  </si>
  <si>
    <t>ProdutosdeHigienePessoal_Arrecadacao</t>
  </si>
  <si>
    <t>Prod. de Higiene Pessoal - Arrecadação</t>
  </si>
  <si>
    <t>ProdutosdeHigienePessoal_Beneficiados</t>
  </si>
  <si>
    <t>Prod. de Higiene Pessoal - Beneficiados</t>
  </si>
  <si>
    <t>ProdutosdeHigienePessoal_Distribuicao</t>
  </si>
  <si>
    <t>Prod. de Higiene Pessoal - Distribuição</t>
  </si>
  <si>
    <t>ProdutosdeHigienePessoal_EntidadesBeneficiadas</t>
  </si>
  <si>
    <t>Prod. de Higiene Pessoal - Entidades Beneficiadas</t>
  </si>
  <si>
    <t>ProdutosdeLimpeza_Arrecadacao</t>
  </si>
  <si>
    <t>Prod. de Limpeza - Arrecadação</t>
  </si>
  <si>
    <t>ProdutosdeLimpeza_Beneficiados</t>
  </si>
  <si>
    <t>Prod. de Limpeza - Beneficiados</t>
  </si>
  <si>
    <t>ProdutosdeLimpeza_Distribuicao</t>
  </si>
  <si>
    <t>Prod. de Limpeza - Distribuição</t>
  </si>
  <si>
    <t>ProdutosdeLimpeza_EntidadesBeneficiadas</t>
  </si>
  <si>
    <t>Prod. de Limpeza - Entidades Beneficiadas</t>
  </si>
  <si>
    <t>Vestuario_Arrecadacao_(Unidade)</t>
  </si>
  <si>
    <t>Vestuário Arrecadação (Unid.)</t>
  </si>
  <si>
    <t>Vestuario_Beneficiados</t>
  </si>
  <si>
    <t>Vestuário - Beneficiados</t>
  </si>
  <si>
    <t>Vestuario_Distribuicao_(Unidade)</t>
  </si>
  <si>
    <t>Vestuário - Distribuição (Unid.)</t>
  </si>
  <si>
    <t>Vestuario_EntidadesBeneficiadas</t>
  </si>
  <si>
    <t>Vestuário - Entidades Beneficiadas</t>
  </si>
  <si>
    <t>Consulta social - Outros Grupos</t>
  </si>
  <si>
    <t>Festa/Festividade</t>
  </si>
  <si>
    <t>ProcedimentosRealNasSessoes_ATF</t>
  </si>
  <si>
    <t>ProcedimentosRealNasSessoes_BoasVindas</t>
  </si>
  <si>
    <t>ProcedimentosRealNasSessoes_DEP</t>
  </si>
  <si>
    <t>ProcedimentosRealNasSessoes_LevNec</t>
  </si>
  <si>
    <t>ProcedimentosRealNasSessoes_Outros</t>
  </si>
  <si>
    <t>ProcedimentosRealNasSessoes_Total</t>
  </si>
  <si>
    <t>ProcedimentosRealNasSessoes_TRA</t>
  </si>
  <si>
    <t>Doador</t>
  </si>
  <si>
    <t>Entidades</t>
  </si>
  <si>
    <t>Pessoas_beneficiadas</t>
  </si>
  <si>
    <t>Ações de voluntariado - Grupos de Voluntários</t>
  </si>
  <si>
    <t>Encontro - Grupos de Voluntários</t>
  </si>
  <si>
    <t>Visita domiciliar e comunitária - Grupos de Voluntários</t>
  </si>
  <si>
    <t>Clínica ambulatorial Enfermagem</t>
  </si>
  <si>
    <t>PresencasnasConsultas_AtencaoBasica</t>
  </si>
  <si>
    <t>Sessão Diagnóstica</t>
  </si>
  <si>
    <t>PROGRAMA</t>
  </si>
  <si>
    <t>Rotinas de Cuidado</t>
  </si>
  <si>
    <t>Passeio Local</t>
  </si>
  <si>
    <t>Esporte Individual</t>
  </si>
  <si>
    <t>Festa / Festividade</t>
  </si>
  <si>
    <t>Anuidade Clube</t>
  </si>
  <si>
    <t>Day Use</t>
  </si>
  <si>
    <t>Esporte Coletivo</t>
  </si>
  <si>
    <t>Multipráticas Esportivas</t>
  </si>
  <si>
    <t>Visita Mediada à Exposição</t>
  </si>
  <si>
    <t>Mediação</t>
  </si>
  <si>
    <t>Colônia de Férias</t>
  </si>
  <si>
    <t>Anos iniciais</t>
  </si>
  <si>
    <t>Pré-escola</t>
  </si>
  <si>
    <t>Documentação administrativa (protocolo, arquivo e expedição)</t>
  </si>
  <si>
    <t>COD_REF_PROG_REAL</t>
  </si>
  <si>
    <t>COD_REF_PROG_MOD</t>
  </si>
  <si>
    <t>COD_PROGRAMA</t>
  </si>
  <si>
    <t>DESC_PROGRAMASGE</t>
  </si>
  <si>
    <t>COD_ATIVIDADE</t>
  </si>
  <si>
    <t>DESC_ATIVIDADESGE</t>
  </si>
  <si>
    <t>COD_MODALIDADE</t>
  </si>
  <si>
    <t>DESC_MODALIDADESGE</t>
  </si>
  <si>
    <t>COD_REALIZACAO</t>
  </si>
  <si>
    <t>DESC_REALIZACAOSGE</t>
  </si>
  <si>
    <t>COD_VARIAVEL</t>
  </si>
  <si>
    <t>DESC_VARIAVELSGE</t>
  </si>
  <si>
    <t>DESC_VARIAVEL</t>
  </si>
  <si>
    <t>Número de cessões</t>
  </si>
  <si>
    <t>Procedência do Cliente Estado de origem Capital</t>
  </si>
  <si>
    <t>Procedência do Cliente Estado de origem Interior</t>
  </si>
  <si>
    <t>Procedência do Cliente Outros Estados Capital</t>
  </si>
  <si>
    <t>Procedência do Cliente Outros Estados Interior</t>
  </si>
  <si>
    <t>Procedência do Cliente Outros países</t>
  </si>
  <si>
    <t>Procedência do Cliente Total</t>
  </si>
  <si>
    <t>Aluguel mensal</t>
  </si>
  <si>
    <t>Aluguel Mensal</t>
  </si>
  <si>
    <t>Presenças nas consultas</t>
  </si>
  <si>
    <t>Nº de Procedimentos</t>
  </si>
  <si>
    <t>Nº de exames</t>
  </si>
  <si>
    <t>Nº de Exames</t>
  </si>
  <si>
    <t>Nº de vidas</t>
  </si>
  <si>
    <t>Nº de Vidas</t>
  </si>
  <si>
    <t>Nº de documentos elaborados</t>
  </si>
  <si>
    <t>Nº de Documentos Elaborados</t>
  </si>
  <si>
    <t>Nº de medições realizadas</t>
  </si>
  <si>
    <t>Nº de Medições Realizadas</t>
  </si>
  <si>
    <t>2.24.242.2421</t>
  </si>
  <si>
    <t>Percentual de Faltas</t>
  </si>
  <si>
    <t>Pessoas Beneficiadas no Mês</t>
  </si>
  <si>
    <t>N° Procedimentos</t>
  </si>
  <si>
    <t>Proced. Realizados nas Sessões - ATF</t>
  </si>
  <si>
    <t>Proced. Realizados nas Sessões - BoasVindas</t>
  </si>
  <si>
    <t>Proced. Realizados nas Sessões - DEP</t>
  </si>
  <si>
    <t>Proced. Realizados nas Sessões - Lev Nec</t>
  </si>
  <si>
    <t>Proced. Realizados nas Sessões - Outros</t>
  </si>
  <si>
    <t>Proced. Realizados nas Sessões - Total</t>
  </si>
  <si>
    <t>Proced. Realizados nas Sessões - TRA</t>
  </si>
  <si>
    <t>Vagas Ocupadas</t>
  </si>
  <si>
    <t>Clientes Novos - Dependente</t>
  </si>
  <si>
    <t>Clientes Renovados - Dependente</t>
  </si>
  <si>
    <t>Aprovados - Dependente</t>
  </si>
  <si>
    <t>N° de curativos</t>
  </si>
  <si>
    <t>N° de Curativos</t>
  </si>
  <si>
    <t>Doses aplicadas</t>
  </si>
  <si>
    <t>Doses Aplicadas</t>
  </si>
  <si>
    <t>Horas de Atendimento</t>
  </si>
  <si>
    <t>Presenças nas Consultas Atenção Básica</t>
  </si>
  <si>
    <t>Pessoas Beneficiadas</t>
  </si>
  <si>
    <t>N° de Empresas</t>
  </si>
  <si>
    <t>Proced. Realizados nas Consultas - Cirurgia</t>
  </si>
  <si>
    <t>Proced. Realizados nas Consultas - Dentística</t>
  </si>
  <si>
    <t>Proced. Realizados nas Consultas - Endodontia</t>
  </si>
  <si>
    <t>Proced. Realizados nas Consultas - OrtoPrevOFM</t>
  </si>
  <si>
    <t>Proced. Realizados nas Consultas - Outros</t>
  </si>
  <si>
    <t>Proced. Realizados nas Consultas - Periodontia</t>
  </si>
  <si>
    <t>Proced. Realizados nas Consultas - Preventiva</t>
  </si>
  <si>
    <t>Proced. Realizados nas Consultas - Prótese</t>
  </si>
  <si>
    <t>Proced. Realizados nas Consultas - Total</t>
  </si>
  <si>
    <t>Sem variável</t>
  </si>
  <si>
    <t>Sem Variável</t>
  </si>
  <si>
    <t>Pesquisas e Estudos Especializados</t>
  </si>
  <si>
    <t>Desenvolvimento de Projetos-Piloto</t>
  </si>
  <si>
    <t>Cooperação Financeira</t>
  </si>
  <si>
    <t>Cooperação Técnica</t>
  </si>
  <si>
    <t>Cursos de Valorização Social</t>
  </si>
  <si>
    <t>Desistencia_Com</t>
  </si>
  <si>
    <t>Desistência - Trab. Comércio</t>
  </si>
  <si>
    <t>Desistencia_Dep</t>
  </si>
  <si>
    <t>Desistência - Dependente</t>
  </si>
  <si>
    <t>Desistencia_Usu</t>
  </si>
  <si>
    <t>Desistência - Público Geral</t>
  </si>
  <si>
    <t>Desistencia_Total</t>
  </si>
  <si>
    <t>Desistência - Total</t>
  </si>
  <si>
    <t>Humanidades</t>
  </si>
  <si>
    <t>Meio Ambiente</t>
  </si>
  <si>
    <t>Orientação - Virtual</t>
  </si>
  <si>
    <t>Número de Cessões</t>
  </si>
  <si>
    <t>Produção e Difusão Multimídia de Saberes</t>
  </si>
  <si>
    <t>Acesso a Conteúdos em Domínios do Sesc</t>
  </si>
  <si>
    <t>Acesso a Conteúdos do Sesc Outros em Domínios</t>
  </si>
  <si>
    <t>386</t>
  </si>
  <si>
    <t>Total de Credenciamento Novas - Trab. Comércio</t>
  </si>
  <si>
    <t>366</t>
  </si>
  <si>
    <t>Credenciamento Nova Trab. Comércio - Masc.</t>
  </si>
  <si>
    <t>367</t>
  </si>
  <si>
    <t>Credenciamento Nova Trab. Comércio - Fem.</t>
  </si>
  <si>
    <t>387</t>
  </si>
  <si>
    <t>Total de Credenciamento Revalidadas - Trab. Comércio</t>
  </si>
  <si>
    <t>368</t>
  </si>
  <si>
    <t>Credenciamento Revalidada Trab. Comércio - Masc.</t>
  </si>
  <si>
    <t>369</t>
  </si>
  <si>
    <t>Credenciamento Revalidada Trab. Comércio - Fem.</t>
  </si>
  <si>
    <t>389</t>
  </si>
  <si>
    <t>Total de Credenciamento Novas - Dependentes</t>
  </si>
  <si>
    <t>370</t>
  </si>
  <si>
    <t>Credenciamento Nova Dependente - Masc.</t>
  </si>
  <si>
    <t>371</t>
  </si>
  <si>
    <t>Credenciamento Nova Dependente - Fem.</t>
  </si>
  <si>
    <t>388</t>
  </si>
  <si>
    <t>Total de Credenciamento Revalidadas - Dependentes</t>
  </si>
  <si>
    <t>372</t>
  </si>
  <si>
    <t>Credenciamento Revalidada Dependente - Masc.</t>
  </si>
  <si>
    <t>373</t>
  </si>
  <si>
    <t>Credenciamento Revalidada Dependente - Fem.</t>
  </si>
  <si>
    <t>390</t>
  </si>
  <si>
    <t>Total de Credenciamento Novas</t>
  </si>
  <si>
    <t>374</t>
  </si>
  <si>
    <t>Total de Credenciamento Novas - Masc.</t>
  </si>
  <si>
    <t>375</t>
  </si>
  <si>
    <t>Total de Credenciamento Novas - Fem.</t>
  </si>
  <si>
    <t>391</t>
  </si>
  <si>
    <t>Total de Credenciamento Revalidadas</t>
  </si>
  <si>
    <t>376</t>
  </si>
  <si>
    <t>Total de Credenciamento Revalidadas - Masc.</t>
  </si>
  <si>
    <t>377</t>
  </si>
  <si>
    <t>Total de Credenciamento Revalidadas - Fem.</t>
  </si>
  <si>
    <t>392</t>
  </si>
  <si>
    <t>Total de Credenciamento Novas - Púbico Geral</t>
  </si>
  <si>
    <t>378</t>
  </si>
  <si>
    <t>Credenciamento Público Geral Novas - Masc.</t>
  </si>
  <si>
    <t>379</t>
  </si>
  <si>
    <t>Credenciamento Público Geral Novas - Fem.</t>
  </si>
  <si>
    <t>393</t>
  </si>
  <si>
    <t>Total de Credenciamento Revalidadas - Público Geral</t>
  </si>
  <si>
    <t>380</t>
  </si>
  <si>
    <t>Credenciamento Público Geral Revalidadas - Masc.</t>
  </si>
  <si>
    <t>381</t>
  </si>
  <si>
    <t>Credenciamento Público Geral Revalidadas - Fem.</t>
  </si>
  <si>
    <t>394</t>
  </si>
  <si>
    <t>Total de Credenciamento novas</t>
  </si>
  <si>
    <t>382</t>
  </si>
  <si>
    <t>Total de Credenciamento novas - Masc.</t>
  </si>
  <si>
    <t>383</t>
  </si>
  <si>
    <t>Total de Credenciamento novas - Fem.</t>
  </si>
  <si>
    <t>395</t>
  </si>
  <si>
    <t>Total de Credenciamento revalidadas</t>
  </si>
  <si>
    <t>384</t>
  </si>
  <si>
    <t>Total de Credenciamento revalidadas - Masc.</t>
  </si>
  <si>
    <t>385</t>
  </si>
  <si>
    <t>Total de Credenciamento revalidadas - Fem.</t>
  </si>
  <si>
    <t>396</t>
  </si>
  <si>
    <t>Total de Credenciamento - Trab. Comércio</t>
  </si>
  <si>
    <t>397</t>
  </si>
  <si>
    <t>Total de Credenciamento -  Dependente</t>
  </si>
  <si>
    <t>398</t>
  </si>
  <si>
    <t>Total de Credenciamento</t>
  </si>
  <si>
    <t>399</t>
  </si>
  <si>
    <t>Total de Credenciamento - Público Geral</t>
  </si>
  <si>
    <t>271</t>
  </si>
  <si>
    <t>Credenciamento Trab. Comércio - Masc.</t>
  </si>
  <si>
    <t>Credenciamento Trab. Comércio - Fem.</t>
  </si>
  <si>
    <t>Credenciamento Dependente - Masc.</t>
  </si>
  <si>
    <t>Credenciamento Dependente - Fem.</t>
  </si>
  <si>
    <t>405</t>
  </si>
  <si>
    <t>Total de Credenciamento - Masc.</t>
  </si>
  <si>
    <t>406</t>
  </si>
  <si>
    <t>Total de Credenciamento - Fem.</t>
  </si>
  <si>
    <t>407</t>
  </si>
  <si>
    <t>Credenciamento Público Geral - Masc.</t>
  </si>
  <si>
    <t>408</t>
  </si>
  <si>
    <t>Credenciamento Público Geral - Fem.</t>
  </si>
  <si>
    <t>410</t>
  </si>
  <si>
    <t>Total de clientes - Fem.(Credenciamento)</t>
  </si>
  <si>
    <t>409</t>
  </si>
  <si>
    <t>Total de clientes - Masc. (Credenciamento)</t>
  </si>
  <si>
    <t>4.42.320.4206</t>
  </si>
  <si>
    <t>4.42.320</t>
  </si>
  <si>
    <t>4.902.320.1</t>
  </si>
  <si>
    <t>4.902.320</t>
  </si>
  <si>
    <t>4.43.432.4321</t>
  </si>
  <si>
    <t>4.43.432</t>
  </si>
  <si>
    <t>2.902.320.90209</t>
  </si>
  <si>
    <t>2.902.320</t>
  </si>
  <si>
    <t>4.43.432.4324</t>
  </si>
  <si>
    <t>4.42.320.4203</t>
  </si>
  <si>
    <t>2.24.241.2412</t>
  </si>
  <si>
    <t>2.24.241</t>
  </si>
  <si>
    <t>2.24.242</t>
  </si>
  <si>
    <t>2.23.320.2306</t>
  </si>
  <si>
    <t>2.23.320</t>
  </si>
  <si>
    <t>5.52.522.5221</t>
  </si>
  <si>
    <t>5.52.522</t>
  </si>
  <si>
    <t>5.52.522.5223</t>
  </si>
  <si>
    <t>5.52.522.5224</t>
  </si>
  <si>
    <t>5.52.522.5225</t>
  </si>
  <si>
    <t>5.52.523.5231</t>
  </si>
  <si>
    <t>5.52.523</t>
  </si>
  <si>
    <t>5.52.523.5232</t>
  </si>
  <si>
    <t>5.52.522.5222</t>
  </si>
  <si>
    <t>2.22.320.2201</t>
  </si>
  <si>
    <t>2.22.320</t>
  </si>
  <si>
    <t>2.22.320.2202</t>
  </si>
  <si>
    <t>3.33.320.3301</t>
  </si>
  <si>
    <t>3.33.320</t>
  </si>
  <si>
    <t>3.33.320.3302</t>
  </si>
  <si>
    <t>3.33.320.3308</t>
  </si>
  <si>
    <t>4.43.431.4311</t>
  </si>
  <si>
    <t>4.43.431</t>
  </si>
  <si>
    <t>4.43.431.4312</t>
  </si>
  <si>
    <t>4.43.432.4323</t>
  </si>
  <si>
    <t>5.51.320.5102</t>
  </si>
  <si>
    <t>5.51.320</t>
  </si>
  <si>
    <t>5.51.320.5103</t>
  </si>
  <si>
    <t>5.51.320.5108</t>
  </si>
  <si>
    <t>5.51.320.5104</t>
  </si>
  <si>
    <t>5.51.320.5107</t>
  </si>
  <si>
    <t>5.53.531.5312</t>
  </si>
  <si>
    <t>5.53.531</t>
  </si>
  <si>
    <t>5.53.531.5311</t>
  </si>
  <si>
    <t>5.53.531.5315</t>
  </si>
  <si>
    <t>5.53.531.5313</t>
  </si>
  <si>
    <t>5.53.531.5314</t>
  </si>
  <si>
    <t>3.31.313.3131</t>
  </si>
  <si>
    <t>3.31.313</t>
  </si>
  <si>
    <t>3.31.313.3134</t>
  </si>
  <si>
    <t>3.31.312.3128</t>
  </si>
  <si>
    <t>3.31.312</t>
  </si>
  <si>
    <t>3.32.320.3202</t>
  </si>
  <si>
    <t>3.32.320</t>
  </si>
  <si>
    <t>3.32.320.3207</t>
  </si>
  <si>
    <t>3.35.320.3502</t>
  </si>
  <si>
    <t>3.35.320</t>
  </si>
  <si>
    <t>3.35.320.3508</t>
  </si>
  <si>
    <t>3.31.312.3121</t>
  </si>
  <si>
    <t>3.31.312.3122</t>
  </si>
  <si>
    <t>1.15.151.1511</t>
  </si>
  <si>
    <t>1.15.151</t>
  </si>
  <si>
    <t>1.14.320.1401</t>
  </si>
  <si>
    <t>1.14.320</t>
  </si>
  <si>
    <t>4.41.412.4121</t>
  </si>
  <si>
    <t>4.41.412</t>
  </si>
  <si>
    <t>4.41.412.4123</t>
  </si>
  <si>
    <t>4.41.414.4144</t>
  </si>
  <si>
    <t>4.41.414</t>
  </si>
  <si>
    <t>2.24.243.2431</t>
  </si>
  <si>
    <t>2.24.243</t>
  </si>
  <si>
    <t>2.21.320.2101</t>
  </si>
  <si>
    <t>2.21.320</t>
  </si>
  <si>
    <t>3.31.312.3123</t>
  </si>
  <si>
    <t>4.41.414.4141</t>
  </si>
  <si>
    <t>4.41.414.4145</t>
  </si>
  <si>
    <t>4.41.414.4142</t>
  </si>
  <si>
    <t>4.41.411.4111</t>
  </si>
  <si>
    <t>4.41.411</t>
  </si>
  <si>
    <t>4.41.413.4131</t>
  </si>
  <si>
    <t>4.41.413</t>
  </si>
  <si>
    <t>4.41.413.4132</t>
  </si>
  <si>
    <t>1.11.320.1101</t>
  </si>
  <si>
    <t>1.11.320</t>
  </si>
  <si>
    <t>1.11.320.1102</t>
  </si>
  <si>
    <t>1.12.320.1201</t>
  </si>
  <si>
    <t>1.12.320</t>
  </si>
  <si>
    <t>4.41.412.4122</t>
  </si>
  <si>
    <t>2.24.242.2422</t>
  </si>
  <si>
    <t>2.24.243.2432</t>
  </si>
  <si>
    <t>2.24.244.2441</t>
  </si>
  <si>
    <t>2.24.244</t>
  </si>
  <si>
    <t>3.36.320.3602</t>
  </si>
  <si>
    <t>3.36.320</t>
  </si>
  <si>
    <t>1.17.171.1714</t>
  </si>
  <si>
    <t>1.17.171</t>
  </si>
  <si>
    <t>1.17.171.1715</t>
  </si>
  <si>
    <t>3.36.320.3601</t>
  </si>
  <si>
    <t>3.36.320.3603</t>
  </si>
  <si>
    <t>3.36.320.3604</t>
  </si>
  <si>
    <t>4.42.320.4201</t>
  </si>
  <si>
    <t>3.31.311.3111</t>
  </si>
  <si>
    <t>3.31.311</t>
  </si>
  <si>
    <t>3.31.311.3118</t>
  </si>
  <si>
    <t>3.31.313.3133</t>
  </si>
  <si>
    <t>3.31.313.3138</t>
  </si>
  <si>
    <t>3.32.320.3204</t>
  </si>
  <si>
    <t>3.35.320.3504</t>
  </si>
  <si>
    <t>3.34.320.3401</t>
  </si>
  <si>
    <t>3.34.320</t>
  </si>
  <si>
    <t>3.34.320.3403</t>
  </si>
  <si>
    <t>3.34.320.3409</t>
  </si>
  <si>
    <t>3.33.320.3303</t>
  </si>
  <si>
    <t>1.15.153.1533</t>
  </si>
  <si>
    <t>1.15.153</t>
  </si>
  <si>
    <t>4.42.320.4204</t>
  </si>
  <si>
    <t>5.53.537.5306</t>
  </si>
  <si>
    <t>5.53.537</t>
  </si>
  <si>
    <t>5.53.537.5305</t>
  </si>
  <si>
    <t>5.53.537.5354</t>
  </si>
  <si>
    <t>5.53.537.5309</t>
  </si>
  <si>
    <t>3.35.320.3501</t>
  </si>
  <si>
    <t>3.31.311.3113</t>
  </si>
  <si>
    <t>3.31.311.3114</t>
  </si>
  <si>
    <t>3.31.313.3132</t>
  </si>
  <si>
    <t>3.32.320.3203</t>
  </si>
  <si>
    <t>3.32.320.32010</t>
  </si>
  <si>
    <t>3.33.320.3304</t>
  </si>
  <si>
    <t>3.32.320.3201</t>
  </si>
  <si>
    <t>3.32.320.3206</t>
  </si>
  <si>
    <t>1.15.153.1532</t>
  </si>
  <si>
    <t>1.15.153.1534</t>
  </si>
  <si>
    <t>1.15.153.1531</t>
  </si>
  <si>
    <t>3.31.312.3124</t>
  </si>
  <si>
    <t>2.24.241.2411</t>
  </si>
  <si>
    <t>2.23.320.2301</t>
  </si>
  <si>
    <t>2.23.320.2307</t>
  </si>
  <si>
    <t>5.52.521.5211</t>
  </si>
  <si>
    <t>5.52.521</t>
  </si>
  <si>
    <t>5.53.536.5361</t>
  </si>
  <si>
    <t>5.53.536</t>
  </si>
  <si>
    <t>5.53.536.5362</t>
  </si>
  <si>
    <t>5.53.536.5364</t>
  </si>
  <si>
    <t>5.53.536.5363</t>
  </si>
  <si>
    <t>3.31.311.3112</t>
  </si>
  <si>
    <t>1.901.320.1</t>
  </si>
  <si>
    <t>1.901.320</t>
  </si>
  <si>
    <t>2.901.320.1</t>
  </si>
  <si>
    <t>2.901.320</t>
  </si>
  <si>
    <t>3.901.320.1</t>
  </si>
  <si>
    <t>3.901.320</t>
  </si>
  <si>
    <t>4.901.320.1</t>
  </si>
  <si>
    <t>4.901.320</t>
  </si>
  <si>
    <t>5.901.320.1</t>
  </si>
  <si>
    <t>5.901.320</t>
  </si>
  <si>
    <t>1.902.320.1</t>
  </si>
  <si>
    <t>1.902.320</t>
  </si>
  <si>
    <t>2.902.320.1</t>
  </si>
  <si>
    <t>3.902.320.1</t>
  </si>
  <si>
    <t>3.902.320</t>
  </si>
  <si>
    <t>5.902.320.1</t>
  </si>
  <si>
    <t>5.902.320</t>
  </si>
  <si>
    <t>1.903.320.1</t>
  </si>
  <si>
    <t>1.903.320</t>
  </si>
  <si>
    <t>2.903.320.1</t>
  </si>
  <si>
    <t>2.903.320</t>
  </si>
  <si>
    <t>3.903.320.1</t>
  </si>
  <si>
    <t>3.903.320</t>
  </si>
  <si>
    <t>4.903.320.1</t>
  </si>
  <si>
    <t>4.903.320</t>
  </si>
  <si>
    <t>5.903.320.1</t>
  </si>
  <si>
    <t>5.903.320</t>
  </si>
  <si>
    <t>1.904.320.1</t>
  </si>
  <si>
    <t>1.904.320</t>
  </si>
  <si>
    <t>2.904.320.1</t>
  </si>
  <si>
    <t>2.904.320</t>
  </si>
  <si>
    <t>3.904.320.1</t>
  </si>
  <si>
    <t>3.904.320</t>
  </si>
  <si>
    <t>4.904.320.1</t>
  </si>
  <si>
    <t>4.904.320</t>
  </si>
  <si>
    <t>5.904.320.1</t>
  </si>
  <si>
    <t>5.904.320</t>
  </si>
  <si>
    <t>1.905.320.1</t>
  </si>
  <si>
    <t>1.905.320</t>
  </si>
  <si>
    <t>2.905.320.1</t>
  </si>
  <si>
    <t>2.905.320</t>
  </si>
  <si>
    <t>3.905.320.1</t>
  </si>
  <si>
    <t>3.905.320</t>
  </si>
  <si>
    <t>4.905.320.1</t>
  </si>
  <si>
    <t>4.905.320</t>
  </si>
  <si>
    <t>5.905.320.1</t>
  </si>
  <si>
    <t>5.905.320</t>
  </si>
  <si>
    <t>1.906.320.1</t>
  </si>
  <si>
    <t>1.906.320</t>
  </si>
  <si>
    <t>2.906.320.1</t>
  </si>
  <si>
    <t>2.906.320</t>
  </si>
  <si>
    <t>3.906.320.1</t>
  </si>
  <si>
    <t>3.906.320</t>
  </si>
  <si>
    <t>4.906.320.1</t>
  </si>
  <si>
    <t>4.906.320</t>
  </si>
  <si>
    <t>5.906.320.1</t>
  </si>
  <si>
    <t>5.906.320</t>
  </si>
  <si>
    <t>1.907.320.1</t>
  </si>
  <si>
    <t>1.907.320</t>
  </si>
  <si>
    <t>2.907.320.1</t>
  </si>
  <si>
    <t>2.907.320</t>
  </si>
  <si>
    <t>3.907.320.1</t>
  </si>
  <si>
    <t>3.907.320</t>
  </si>
  <si>
    <t>4.907.320.1</t>
  </si>
  <si>
    <t>4.907.320</t>
  </si>
  <si>
    <t>5.907.320.1</t>
  </si>
  <si>
    <t>5.907.320</t>
  </si>
  <si>
    <t>1.908.320.1</t>
  </si>
  <si>
    <t>1.908.320</t>
  </si>
  <si>
    <t>2.908.320.1</t>
  </si>
  <si>
    <t>2.908.320</t>
  </si>
  <si>
    <t>3.908.320.1</t>
  </si>
  <si>
    <t>3.908.320</t>
  </si>
  <si>
    <t>4.908.320.1</t>
  </si>
  <si>
    <t>4.908.320</t>
  </si>
  <si>
    <t>5.908.320.1</t>
  </si>
  <si>
    <t>5.908.320</t>
  </si>
  <si>
    <t>1.909.320.1</t>
  </si>
  <si>
    <t>1.909.320</t>
  </si>
  <si>
    <t>2.909.320.1</t>
  </si>
  <si>
    <t>2.909.320</t>
  </si>
  <si>
    <t>3.909.320.1</t>
  </si>
  <si>
    <t>3.909.320</t>
  </si>
  <si>
    <t>4.909.320.1</t>
  </si>
  <si>
    <t>4.909.320</t>
  </si>
  <si>
    <t>5.909.320.1</t>
  </si>
  <si>
    <t>5.909.320</t>
  </si>
  <si>
    <t>6.61.320.1</t>
  </si>
  <si>
    <t>6.61.320</t>
  </si>
  <si>
    <t>6.62.320.1</t>
  </si>
  <si>
    <t>6.62.320</t>
  </si>
  <si>
    <t>6.63.320.1</t>
  </si>
  <si>
    <t>6.63.320</t>
  </si>
  <si>
    <t>6.64.320.1</t>
  </si>
  <si>
    <t>6.64.320</t>
  </si>
  <si>
    <t>6.65.320.1</t>
  </si>
  <si>
    <t>6.65.320</t>
  </si>
  <si>
    <t>6.67.320.1</t>
  </si>
  <si>
    <t>6.67.320</t>
  </si>
  <si>
    <t>6.68.320.1</t>
  </si>
  <si>
    <t>6.68.320</t>
  </si>
  <si>
    <t>6.69.320.1</t>
  </si>
  <si>
    <t>6.69.320</t>
  </si>
  <si>
    <t>6.610.320.1</t>
  </si>
  <si>
    <t>6.610.320</t>
  </si>
  <si>
    <t>6.901.320.1</t>
  </si>
  <si>
    <t>6.901.320</t>
  </si>
  <si>
    <t>6.902.320.1</t>
  </si>
  <si>
    <t>6.902.320</t>
  </si>
  <si>
    <t>6.903.320.1</t>
  </si>
  <si>
    <t>6.903.320</t>
  </si>
  <si>
    <t>6.904.320.1</t>
  </si>
  <si>
    <t>6.904.320</t>
  </si>
  <si>
    <t>6.905.320.1</t>
  </si>
  <si>
    <t>6.905.320</t>
  </si>
  <si>
    <t>6.906.320.1</t>
  </si>
  <si>
    <t>6.906.320</t>
  </si>
  <si>
    <t>6.907.320.1</t>
  </si>
  <si>
    <t>6.907.320</t>
  </si>
  <si>
    <t>6.908.320.1</t>
  </si>
  <si>
    <t>6.908.320</t>
  </si>
  <si>
    <t>6.909.320.1</t>
  </si>
  <si>
    <t>6.909.320</t>
  </si>
  <si>
    <t>4.42.320.4202</t>
  </si>
  <si>
    <t>4.42.320.4205</t>
  </si>
  <si>
    <t>4.42.320.4207</t>
  </si>
  <si>
    <t>4.42.320.4208</t>
  </si>
  <si>
    <t>4.42.320.4209</t>
  </si>
  <si>
    <t>1.15.152.1521</t>
  </si>
  <si>
    <t>1.15.152</t>
  </si>
  <si>
    <t>1.16.320.1601</t>
  </si>
  <si>
    <t>1.16.320</t>
  </si>
  <si>
    <t>1.16.320.1602</t>
  </si>
  <si>
    <t>1.16.320.1603</t>
  </si>
  <si>
    <t>1.11.320.1</t>
  </si>
  <si>
    <t>1.12.320.1</t>
  </si>
  <si>
    <t>1.13.320.1</t>
  </si>
  <si>
    <t>1.13.320</t>
  </si>
  <si>
    <t>1.14.320.1</t>
  </si>
  <si>
    <t>1.15.151.1</t>
  </si>
  <si>
    <t>1.15.152.1</t>
  </si>
  <si>
    <t>1.15.153.1</t>
  </si>
  <si>
    <t>1.16.320.1</t>
  </si>
  <si>
    <t>1.17.171.1</t>
  </si>
  <si>
    <t>1.17.172.1</t>
  </si>
  <si>
    <t>1.17.172</t>
  </si>
  <si>
    <t>1.17.173.1</t>
  </si>
  <si>
    <t>1.17.173</t>
  </si>
  <si>
    <t>1.901.320.90209</t>
  </si>
  <si>
    <t>1.902.320.90209</t>
  </si>
  <si>
    <t>1.905.320.90209</t>
  </si>
  <si>
    <t>1.908.320.90209</t>
  </si>
  <si>
    <t>1.909.320.90209</t>
  </si>
  <si>
    <t>2.21.320.1</t>
  </si>
  <si>
    <t>2.22.320.1</t>
  </si>
  <si>
    <t>2.23.320.1</t>
  </si>
  <si>
    <t>2.24.241.1</t>
  </si>
  <si>
    <t>2.24.242.1</t>
  </si>
  <si>
    <t>2.24.243.1</t>
  </si>
  <si>
    <t>2.24.244.1</t>
  </si>
  <si>
    <t>2.23.320.2</t>
  </si>
  <si>
    <t>2.901.320.90209</t>
  </si>
  <si>
    <t>2.905.320.90209</t>
  </si>
  <si>
    <t>2.908.320.90209</t>
  </si>
  <si>
    <t>2.909.320.90209</t>
  </si>
  <si>
    <t>3.31.311.1</t>
  </si>
  <si>
    <t>3.31.312.1</t>
  </si>
  <si>
    <t>3.31.313.1</t>
  </si>
  <si>
    <t>3.32.320.1</t>
  </si>
  <si>
    <t>3.33.320.1</t>
  </si>
  <si>
    <t>3.34.320.1</t>
  </si>
  <si>
    <t>3.35.320.1</t>
  </si>
  <si>
    <t>3.36.320.1</t>
  </si>
  <si>
    <t>3.34.320.3408</t>
  </si>
  <si>
    <t>3.901.320.90209</t>
  </si>
  <si>
    <t>3.902.320.90209</t>
  </si>
  <si>
    <t>3.905.320.90209</t>
  </si>
  <si>
    <t>3.908.320.90209</t>
  </si>
  <si>
    <t>3.909.320.90209</t>
  </si>
  <si>
    <t>4.41.411.1</t>
  </si>
  <si>
    <t>4.41.412.1</t>
  </si>
  <si>
    <t>4.41.413.1</t>
  </si>
  <si>
    <t>4.41.414.1</t>
  </si>
  <si>
    <t>4.42.320.1</t>
  </si>
  <si>
    <t>4.43.431.1</t>
  </si>
  <si>
    <t>4.43.432.1</t>
  </si>
  <si>
    <t>4.902.320.3</t>
  </si>
  <si>
    <t>4.902.320.90209</t>
  </si>
  <si>
    <t>4.42.320.4</t>
  </si>
  <si>
    <t>4.901.320.90209</t>
  </si>
  <si>
    <t>4.905.320.90209</t>
  </si>
  <si>
    <t>4.908.320.90209</t>
  </si>
  <si>
    <t>4.909.320.90209</t>
  </si>
  <si>
    <t>5.51.320.1</t>
  </si>
  <si>
    <t>5.52.521.1</t>
  </si>
  <si>
    <t>5.52.522.1</t>
  </si>
  <si>
    <t>5.52.523.1</t>
  </si>
  <si>
    <t>5.53.531.1</t>
  </si>
  <si>
    <t>5.53.536.1</t>
  </si>
  <si>
    <t>5.53.537.5303</t>
  </si>
  <si>
    <t>5.53.320.1</t>
  </si>
  <si>
    <t>5.53.320</t>
  </si>
  <si>
    <t>5.53.320.53031</t>
  </si>
  <si>
    <t>5.53.320.52221</t>
  </si>
  <si>
    <t>5.53.320.53541</t>
  </si>
  <si>
    <t>5.53.320.53091</t>
  </si>
  <si>
    <t>5.53.537.1</t>
  </si>
  <si>
    <t>5.901.320.90209</t>
  </si>
  <si>
    <t>5.902.320.90209</t>
  </si>
  <si>
    <t>5.905.320.90209</t>
  </si>
  <si>
    <t>5.908.320.90209</t>
  </si>
  <si>
    <t>5.909.320.90209</t>
  </si>
  <si>
    <t>6.902.320.90209</t>
  </si>
  <si>
    <t>6.902.320.3</t>
  </si>
  <si>
    <t>6.64.320.90209</t>
  </si>
  <si>
    <t>6.67.320.90209</t>
  </si>
  <si>
    <t>6.69.320.90209</t>
  </si>
  <si>
    <t>6.901.320.90209</t>
  </si>
  <si>
    <t>6.905.320.90209</t>
  </si>
  <si>
    <t>6.908.320.90209</t>
  </si>
  <si>
    <t>6.909.320.90209</t>
  </si>
  <si>
    <t>5.53.320.5303</t>
  </si>
  <si>
    <t>5.53.320.5222</t>
  </si>
  <si>
    <t>5.53.320.5354</t>
  </si>
  <si>
    <t>5.53.320.5309</t>
  </si>
  <si>
    <t>1.17.174.1741</t>
  </si>
  <si>
    <t>1.17.174</t>
  </si>
  <si>
    <t>3.32.320.3208</t>
  </si>
  <si>
    <t>5.53.537.5308</t>
  </si>
  <si>
    <t>6.69.102.6901</t>
  </si>
  <si>
    <t>6.69.102</t>
  </si>
  <si>
    <t>2.21.320.2104</t>
  </si>
  <si>
    <t>154</t>
  </si>
  <si>
    <t>135</t>
  </si>
  <si>
    <t>136</t>
  </si>
  <si>
    <t>157</t>
  </si>
  <si>
    <t>159</t>
  </si>
  <si>
    <t>158</t>
  </si>
  <si>
    <t>411</t>
  </si>
  <si>
    <t>VARIÁVEL DE PRODUÇÃO</t>
  </si>
  <si>
    <t>Anos Letivos</t>
  </si>
  <si>
    <t>178</t>
  </si>
  <si>
    <t>137</t>
  </si>
  <si>
    <t>138</t>
  </si>
  <si>
    <t>272</t>
  </si>
  <si>
    <t>179</t>
  </si>
  <si>
    <t>139</t>
  </si>
  <si>
    <t>140</t>
  </si>
  <si>
    <t>273</t>
  </si>
  <si>
    <t>180</t>
  </si>
  <si>
    <t>142</t>
  </si>
  <si>
    <t>274</t>
  </si>
  <si>
    <t>181</t>
  </si>
  <si>
    <t>143</t>
  </si>
  <si>
    <t>144</t>
  </si>
  <si>
    <t>275</t>
  </si>
  <si>
    <t>145</t>
  </si>
  <si>
    <t>146</t>
  </si>
  <si>
    <t>175</t>
  </si>
  <si>
    <t>148</t>
  </si>
  <si>
    <t>182</t>
  </si>
  <si>
    <t>Remanescentes - Trab. Comércio</t>
  </si>
  <si>
    <t>Remanescentes_comerciario</t>
  </si>
  <si>
    <t>149</t>
  </si>
  <si>
    <t>174</t>
  </si>
  <si>
    <t>276</t>
  </si>
  <si>
    <t>183</t>
  </si>
  <si>
    <t>151</t>
  </si>
  <si>
    <t>277</t>
  </si>
  <si>
    <t>184</t>
  </si>
  <si>
    <t>152</t>
  </si>
  <si>
    <t>278</t>
  </si>
  <si>
    <t>185</t>
  </si>
  <si>
    <t>AprovadosComDependencia_Com</t>
  </si>
  <si>
    <t>176</t>
  </si>
  <si>
    <t>AprovadosComDependencia_Dep</t>
  </si>
  <si>
    <t>AprovadosComDependencia_Usu</t>
  </si>
  <si>
    <t>279</t>
  </si>
  <si>
    <t>Aprovados_CDep_Total</t>
  </si>
  <si>
    <t>153</t>
  </si>
  <si>
    <t>ELEGÍVEL AO PCG?</t>
  </si>
  <si>
    <t>EXIGE INSCRIÇÃO?</t>
  </si>
  <si>
    <t>Variável?</t>
  </si>
  <si>
    <t>Programa de Comprometimento e Gratuidade - PCG</t>
  </si>
  <si>
    <t>Departamento Regional Minas Gerais</t>
  </si>
  <si>
    <t>APLICAÇÃO DA RECEITA COMPULSÓRIA LÍQUIDA</t>
  </si>
  <si>
    <t>PREVISTO</t>
  </si>
  <si>
    <t>REALIZADO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</si>
  <si>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</si>
  <si>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</si>
  <si>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</si>
  <si>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</si>
  <si>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</si>
  <si>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- (33,33%)</t>
  </si>
  <si>
    <t>VALOR DESTINADO À GRATUIDADE (METADE DOS 33,33%)</t>
  </si>
  <si>
    <t>RECURSOS APLICADOS EM EDUCAÇÃO E/OU AÇÕES EDUCATIVAS DOS DEMAIS PROGRAMAS (SOMATÓRIO DO QUADRO A)</t>
  </si>
  <si>
    <t>RECURSOS APLICADOS NA GRATUIDADE (SOMATÓRIO DO QUADRO B)</t>
  </si>
  <si>
    <t>Quadro A</t>
  </si>
  <si>
    <t xml:space="preserve">Nº de Inscrições (Clientes) </t>
  </si>
  <si>
    <t>Valores (R$)</t>
  </si>
  <si>
    <t>Variável</t>
  </si>
  <si>
    <t>Previstos</t>
  </si>
  <si>
    <t>SAÚDE</t>
  </si>
  <si>
    <t>CULTURA</t>
  </si>
  <si>
    <t>LAZER</t>
  </si>
  <si>
    <t>ASSISTÊNCIA</t>
  </si>
  <si>
    <t>Programa de Comprometimento e Gratuidade (PCG)</t>
  </si>
  <si>
    <t>(Resoluções Sesc nº 1.389/2018 e 1.401/2018)</t>
  </si>
  <si>
    <r>
      <t xml:space="preserve">Demonstrativo das Metas Previstas/Realizadas </t>
    </r>
    <r>
      <rPr>
        <b/>
        <u/>
        <sz val="11"/>
        <color rgb="FF808080"/>
        <rFont val="Arial"/>
        <family val="2"/>
      </rPr>
      <t>Totais</t>
    </r>
    <r>
      <rPr>
        <b/>
        <sz val="11"/>
        <color rgb="FF808080"/>
        <rFont val="Arial"/>
        <family val="2"/>
      </rPr>
      <t xml:space="preserve"> do PCG no exercício de 2023</t>
    </r>
  </si>
  <si>
    <t>Total Geral Quadro A</t>
  </si>
  <si>
    <t>Total Programa Educação</t>
  </si>
  <si>
    <t>Total Programa Saúde</t>
  </si>
  <si>
    <t>Total Programa Cultura</t>
  </si>
  <si>
    <t>Total Programa Lazer</t>
  </si>
  <si>
    <t>Total Programa Assistência</t>
  </si>
  <si>
    <t>Item. 9.1.6 - Acórdão Nº 699/16</t>
  </si>
  <si>
    <t>CÓDIGO</t>
  </si>
  <si>
    <t>TOTAL DE VAGAS</t>
  </si>
  <si>
    <t>VAGAS GRATUITAS</t>
  </si>
  <si>
    <t>VAGAS GRATUIDADE PCG</t>
  </si>
  <si>
    <t>% Part. Gratuidade (PCG)</t>
  </si>
  <si>
    <t>Previstas</t>
  </si>
  <si>
    <t>Realizadas</t>
  </si>
  <si>
    <t>Nível de Realização</t>
  </si>
  <si>
    <t>1.1</t>
  </si>
  <si>
    <t>1.1.0.1</t>
  </si>
  <si>
    <t>1.1.0.2</t>
  </si>
  <si>
    <t>1.2</t>
  </si>
  <si>
    <t>1.2.0.1</t>
  </si>
  <si>
    <t>1.4</t>
  </si>
  <si>
    <t>1.4.0.1</t>
  </si>
  <si>
    <t>1.5</t>
  </si>
  <si>
    <t>1.5.1</t>
  </si>
  <si>
    <t>1.5.1.1</t>
  </si>
  <si>
    <t>Total do Programa</t>
  </si>
  <si>
    <t>3.1</t>
  </si>
  <si>
    <t>3.1.2</t>
  </si>
  <si>
    <t>3.1.2.8</t>
  </si>
  <si>
    <t>3.1.3</t>
  </si>
  <si>
    <t>3.1.3.2</t>
  </si>
  <si>
    <t>3.2</t>
  </si>
  <si>
    <t>3.2.0.1</t>
  </si>
  <si>
    <t>3.3</t>
  </si>
  <si>
    <t>3.3.0.2</t>
  </si>
  <si>
    <t>3.5</t>
  </si>
  <si>
    <t>3.5.0.1</t>
  </si>
  <si>
    <t>4.1</t>
  </si>
  <si>
    <t>4.1.4</t>
  </si>
  <si>
    <t>4.1.4.1</t>
  </si>
  <si>
    <t>4.1.4.2</t>
  </si>
  <si>
    <t>4.1.4.4</t>
  </si>
  <si>
    <t>4.1.4.5</t>
  </si>
  <si>
    <t>5.1</t>
  </si>
  <si>
    <t>5.1.0.2</t>
  </si>
  <si>
    <t>5.3</t>
  </si>
  <si>
    <t>5.3.0.5</t>
  </si>
  <si>
    <t>5.3.0.6</t>
  </si>
  <si>
    <t>TOTAL</t>
  </si>
  <si>
    <t>Legenda: A informação de vagas refere-se a quantidade de clientes inscritos nas realizações.</t>
  </si>
  <si>
    <t>1.5.2</t>
  </si>
  <si>
    <t>1.5.2.1</t>
  </si>
  <si>
    <t>1.53</t>
  </si>
  <si>
    <t>1.5.3.1</t>
  </si>
  <si>
    <t>3.1.2.2</t>
  </si>
  <si>
    <t>3.3.0.8</t>
  </si>
  <si>
    <t>Ano: 2023</t>
  </si>
  <si>
    <t>Prestação de Contas 2023</t>
  </si>
  <si>
    <t>1.5.3.2</t>
  </si>
  <si>
    <t>1.5.3.3</t>
  </si>
  <si>
    <t>1.5.3.4</t>
  </si>
  <si>
    <t>1.7</t>
  </si>
  <si>
    <t>1.7.1</t>
  </si>
  <si>
    <t>1.7.1.4</t>
  </si>
  <si>
    <t>1.7.1.5</t>
  </si>
  <si>
    <t>Quadro B</t>
  </si>
  <si>
    <r>
      <t xml:space="preserve">Demonstrativo das Metas Previstas/Realizadas </t>
    </r>
    <r>
      <rPr>
        <b/>
        <u/>
        <sz val="11"/>
        <color rgb="FF808080"/>
        <rFont val="Arial"/>
        <family val="2"/>
      </rPr>
      <t>Gratuitas</t>
    </r>
    <r>
      <rPr>
        <b/>
        <sz val="11"/>
        <color rgb="FF808080"/>
        <rFont val="Arial"/>
        <family val="2"/>
      </rPr>
      <t xml:space="preserve"> do PCG no exercício de 2023</t>
    </r>
  </si>
  <si>
    <t>3.1.1</t>
  </si>
  <si>
    <t>3.1.1.8</t>
  </si>
  <si>
    <t>3.1.3.8</t>
  </si>
  <si>
    <t>3.1.3.9</t>
  </si>
  <si>
    <t>3.2.0.2</t>
  </si>
  <si>
    <t>3.4</t>
  </si>
  <si>
    <t>3.4.0.9</t>
  </si>
  <si>
    <t>3.6</t>
  </si>
  <si>
    <t>3.6.0.4</t>
  </si>
  <si>
    <t>3.5.0.9</t>
  </si>
  <si>
    <t>4.2</t>
  </si>
  <si>
    <t>4.2.0.1</t>
  </si>
  <si>
    <t>4.3</t>
  </si>
  <si>
    <t>4.3.1</t>
  </si>
  <si>
    <t>4.3.1.1</t>
  </si>
  <si>
    <t>4.3.1.2</t>
  </si>
  <si>
    <t>4.3.2</t>
  </si>
  <si>
    <t>4.3.2.3</t>
  </si>
  <si>
    <t>5.1.0.3</t>
  </si>
  <si>
    <t>5.1.0.4</t>
  </si>
  <si>
    <t>5.2</t>
  </si>
  <si>
    <t>5.2.2.1</t>
  </si>
  <si>
    <t>5.2.2.2</t>
  </si>
  <si>
    <t>5.2.2.3</t>
  </si>
  <si>
    <t>5.2.2.5</t>
  </si>
  <si>
    <t>Não está na meta</t>
  </si>
  <si>
    <t>clientes</t>
  </si>
  <si>
    <t>Obs.: Este Quadro representa a totalidade do PCG, inclusive a parte da Gratuidade.</t>
  </si>
  <si>
    <t>Total Geral Quadro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</si>
</sst>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R$&quot;\ #,##0;[Red]\-&quot;R$&quot;\ #,##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4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1"/>
      <color rgb="FF808080"/>
      <name val="Arial"/>
      <family val="2"/>
    </font>
    <font>
      <b/>
      <sz val="10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3"/>
      <color theme="1"/>
      <name val="Calibri"/>
      <family val="2"/>
      <scheme val="minor"/>
    </font>
    <font>
      <b/>
      <sz val="14"/>
      <color rgb="FF808080"/>
      <name val="Arial"/>
      <family val="2"/>
    </font>
    <font>
      <b/>
      <u/>
      <sz val="11"/>
      <color rgb="FF808080"/>
      <name val="Arial"/>
      <family val="2"/>
    </font>
    <font>
      <b/>
      <sz val="9"/>
      <color theme="1"/>
      <name val="Arial"/>
      <family val="2"/>
    </font>
    <font>
      <sz val="14"/>
      <color rgb="FFFF0000"/>
      <name val="Arial"/>
      <family val="2"/>
    </font>
    <font>
      <b/>
      <sz val="12"/>
      <color rgb="FF808080"/>
      <name val="Arial"/>
      <family val="2"/>
    </font>
    <font>
      <b/>
      <sz val="11"/>
      <color theme="1" tint="0.34998626667073579"/>
      <name val="Times New Roman"/>
      <family val="1"/>
    </font>
    <font>
      <b/>
      <sz val="12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11"/>
      <color theme="0"/>
      <name val="Arial"/>
      <family val="2"/>
    </font>
    <font>
      <sz val="11"/>
      <color rgb="FFFF0000"/>
      <name val="Calibri"/>
      <family val="2"/>
      <scheme val="minor"/>
    </font>
    <font>
      <sz val="9"/>
      <color theme="1"/>
      <name val="Arial"/>
      <family val="2"/>
    </font>
    <font>
      <b/>
      <sz val="8"/>
      <color theme="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theme="9"/>
      </patternFill>
    </fill>
    <fill>
      <patternFill patternType="solid">
        <fgColor theme="4" tint="0.79998168889431442"/>
        <bgColor theme="9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  <fill>
      <patternFill patternType="lightDown">
        <bgColor theme="2"/>
      </patternFill>
    </fill>
    <fill>
      <patternFill patternType="solid">
        <fgColor rgb="FFF9D8D5"/>
        <bgColor indexed="64"/>
      </patternFill>
    </fill>
    <fill>
      <patternFill patternType="solid">
        <fgColor rgb="FFD5B8EA"/>
        <bgColor indexed="64"/>
      </patternFill>
    </fill>
    <fill>
      <patternFill patternType="solid">
        <fgColor rgb="FFE1CCEA"/>
        <bgColor indexed="64"/>
      </patternFill>
    </fill>
  </fills>
  <borders count="40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215">
    <xf numFmtId="0" fontId="0" fillId="0" borderId="0" xfId="0"/>
    <xf numFmtId="0" fontId="2" fillId="2" borderId="1" xfId="0" applyFont="1" applyFill="1" applyBorder="1"/>
    <xf numFmtId="44" fontId="2" fillId="2" borderId="1" xfId="1" applyFont="1" applyFill="1" applyBorder="1"/>
    <xf numFmtId="44" fontId="0" fillId="0" borderId="0" xfId="1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2" fillId="2" borderId="1" xfId="1" applyFont="1" applyFill="1" applyBorder="1" applyAlignment="1">
      <alignment horizontal="left" vertical="center"/>
    </xf>
    <xf numFmtId="44" fontId="0" fillId="0" borderId="0" xfId="1" applyFont="1" applyAlignment="1">
      <alignment horizontal="left" vertical="center"/>
    </xf>
    <xf numFmtId="44" fontId="0" fillId="3" borderId="1" xfId="1" applyFont="1" applyFill="1" applyBorder="1"/>
    <xf numFmtId="44" fontId="0" fillId="4" borderId="1" xfId="1" applyFont="1" applyFill="1" applyBorder="1"/>
    <xf numFmtId="0" fontId="0" fillId="4" borderId="1" xfId="0" applyFill="1" applyBorder="1"/>
    <xf numFmtId="0" fontId="0" fillId="4" borderId="0" xfId="0" applyFill="1"/>
    <xf numFmtId="0" fontId="0" fillId="3" borderId="1" xfId="0" applyFill="1" applyBorder="1"/>
    <xf numFmtId="0" fontId="0" fillId="3" borderId="1" xfId="1" applyNumberFormat="1" applyFont="1" applyFill="1" applyBorder="1" applyAlignment="1">
      <alignment horizontal="left"/>
    </xf>
    <xf numFmtId="0" fontId="0" fillId="4" borderId="1" xfId="1" applyNumberFormat="1" applyFont="1" applyFill="1" applyBorder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44" fontId="0" fillId="0" borderId="0" xfId="0" applyNumberFormat="1"/>
    <xf numFmtId="44" fontId="0" fillId="5" borderId="0" xfId="1" applyFont="1" applyFill="1"/>
    <xf numFmtId="0" fontId="0" fillId="0" borderId="0" xfId="0" applyAlignment="1">
      <alignment horizontal="left"/>
    </xf>
    <xf numFmtId="10" fontId="0" fillId="0" borderId="0" xfId="2" applyNumberFormat="1" applyFont="1"/>
    <xf numFmtId="0" fontId="4" fillId="6" borderId="0" xfId="0" applyFont="1" applyFill="1" applyAlignment="1">
      <alignment horizontal="center" vertical="center" wrapText="1"/>
    </xf>
    <xf numFmtId="0" fontId="2" fillId="0" borderId="0" xfId="0" applyFont="1"/>
    <xf numFmtId="10" fontId="0" fillId="5" borderId="0" xfId="2" applyNumberFormat="1" applyFont="1" applyFill="1"/>
    <xf numFmtId="44" fontId="0" fillId="5" borderId="5" xfId="1" applyFont="1" applyFill="1" applyBorder="1"/>
    <xf numFmtId="10" fontId="0" fillId="5" borderId="5" xfId="2" applyNumberFormat="1" applyFont="1" applyFill="1" applyBorder="1"/>
    <xf numFmtId="44" fontId="5" fillId="5" borderId="5" xfId="1" applyFont="1" applyFill="1" applyBorder="1"/>
    <xf numFmtId="0" fontId="2" fillId="8" borderId="0" xfId="0" applyFont="1" applyFill="1" applyAlignment="1">
      <alignment horizontal="left"/>
    </xf>
    <xf numFmtId="49" fontId="0" fillId="0" borderId="0" xfId="0" applyNumberFormat="1"/>
    <xf numFmtId="0" fontId="3" fillId="9" borderId="0" xfId="0" applyFont="1" applyFill="1" applyAlignment="1">
      <alignment horizontal="left"/>
    </xf>
    <xf numFmtId="0" fontId="7" fillId="9" borderId="0" xfId="0" applyFont="1" applyFill="1" applyAlignment="1">
      <alignment horizontal="left"/>
    </xf>
    <xf numFmtId="49" fontId="8" fillId="0" borderId="0" xfId="0" applyNumberFormat="1" applyFont="1"/>
    <xf numFmtId="0" fontId="8" fillId="0" borderId="0" xfId="0" applyFont="1" applyAlignment="1">
      <alignment horizontal="left"/>
    </xf>
    <xf numFmtId="49" fontId="5" fillId="0" borderId="0" xfId="0" applyNumberFormat="1" applyFont="1"/>
    <xf numFmtId="0" fontId="0" fillId="10" borderId="0" xfId="0" applyFill="1" applyAlignment="1">
      <alignment horizontal="left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9" borderId="0" xfId="0" applyFont="1" applyFill="1" applyAlignment="1">
      <alignment horizontal="left"/>
    </xf>
    <xf numFmtId="0" fontId="2" fillId="12" borderId="1" xfId="0" applyFont="1" applyFill="1" applyBorder="1" applyAlignment="1">
      <alignment horizontal="center" vertical="center" wrapText="1"/>
    </xf>
    <xf numFmtId="0" fontId="0" fillId="13" borderId="2" xfId="0" applyFill="1" applyBorder="1"/>
    <xf numFmtId="0" fontId="0" fillId="13" borderId="4" xfId="0" applyFill="1" applyBorder="1"/>
    <xf numFmtId="0" fontId="0" fillId="13" borderId="3" xfId="0" applyFill="1" applyBorder="1"/>
    <xf numFmtId="0" fontId="9" fillId="13" borderId="4" xfId="0" applyFont="1" applyFill="1" applyBorder="1"/>
    <xf numFmtId="0" fontId="9" fillId="13" borderId="3" xfId="0" applyFont="1" applyFill="1" applyBorder="1"/>
    <xf numFmtId="3" fontId="0" fillId="0" borderId="0" xfId="0" applyNumberFormat="1"/>
    <xf numFmtId="0" fontId="12" fillId="0" borderId="0" xfId="3" applyFont="1"/>
    <xf numFmtId="0" fontId="11" fillId="0" borderId="0" xfId="3"/>
    <xf numFmtId="0" fontId="13" fillId="0" borderId="0" xfId="3" applyFont="1" applyAlignment="1">
      <alignment horizontal="center" vertical="center"/>
    </xf>
    <xf numFmtId="43" fontId="11" fillId="0" borderId="0" xfId="3" applyNumberFormat="1"/>
    <xf numFmtId="0" fontId="15" fillId="14" borderId="6" xfId="3" applyFont="1" applyFill="1" applyBorder="1" applyAlignment="1">
      <alignment horizontal="center" vertical="center"/>
    </xf>
    <xf numFmtId="0" fontId="16" fillId="8" borderId="6" xfId="3" applyFont="1" applyFill="1" applyBorder="1" applyAlignment="1">
      <alignment horizontal="center" vertical="center" wrapText="1"/>
    </xf>
    <xf numFmtId="49" fontId="17" fillId="0" borderId="10" xfId="3" applyNumberFormat="1" applyFont="1" applyBorder="1" applyAlignment="1">
      <alignment horizontal="justify" vertical="center" wrapText="1"/>
    </xf>
    <xf numFmtId="44" fontId="17" fillId="0" borderId="10" xfId="1" applyFont="1" applyFill="1" applyBorder="1" applyAlignment="1">
      <alignment horizontal="center" vertical="center"/>
    </xf>
    <xf numFmtId="6" fontId="11" fillId="0" borderId="0" xfId="3" applyNumberFormat="1"/>
    <xf numFmtId="49" fontId="17" fillId="0" borderId="6" xfId="3" applyNumberFormat="1" applyFont="1" applyBorder="1" applyAlignment="1">
      <alignment horizontal="justify" vertical="center" wrapText="1"/>
    </xf>
    <xf numFmtId="49" fontId="18" fillId="0" borderId="6" xfId="3" applyNumberFormat="1" applyFont="1" applyBorder="1" applyAlignment="1">
      <alignment horizontal="justify" vertical="center" wrapText="1"/>
    </xf>
    <xf numFmtId="44" fontId="18" fillId="0" borderId="10" xfId="1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Continuous"/>
    </xf>
    <xf numFmtId="0" fontId="22" fillId="15" borderId="6" xfId="3" applyFont="1" applyFill="1" applyBorder="1" applyAlignment="1">
      <alignment horizontal="center" vertical="center" wrapText="1"/>
    </xf>
    <xf numFmtId="0" fontId="17" fillId="0" borderId="6" xfId="3" applyFont="1" applyBorder="1" applyAlignment="1">
      <alignment horizontal="center" vertical="center" wrapText="1"/>
    </xf>
    <xf numFmtId="164" fontId="17" fillId="0" borderId="6" xfId="4" applyNumberFormat="1" applyFont="1" applyBorder="1" applyAlignment="1">
      <alignment horizontal="center" vertical="center" wrapText="1"/>
    </xf>
    <xf numFmtId="164" fontId="17" fillId="4" borderId="6" xfId="4" applyNumberFormat="1" applyFont="1" applyFill="1" applyBorder="1" applyAlignment="1">
      <alignment horizontal="center" vertical="center" wrapText="1"/>
    </xf>
    <xf numFmtId="0" fontId="17" fillId="4" borderId="6" xfId="3" applyFont="1" applyFill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164" fontId="18" fillId="0" borderId="6" xfId="4" applyNumberFormat="1" applyFont="1" applyBorder="1" applyAlignment="1">
      <alignment horizontal="center" vertical="center" wrapText="1"/>
    </xf>
    <xf numFmtId="164" fontId="18" fillId="16" borderId="6" xfId="4" applyNumberFormat="1" applyFont="1" applyFill="1" applyBorder="1" applyAlignment="1">
      <alignment horizontal="center" vertical="center" wrapText="1"/>
    </xf>
    <xf numFmtId="0" fontId="17" fillId="0" borderId="0" xfId="3" applyFont="1" applyAlignment="1">
      <alignment horizontal="center"/>
    </xf>
    <xf numFmtId="164" fontId="17" fillId="0" borderId="0" xfId="4" applyNumberFormat="1" applyFont="1" applyAlignment="1">
      <alignment horizontal="center"/>
    </xf>
    <xf numFmtId="9" fontId="11" fillId="0" borderId="0" xfId="2" applyFont="1"/>
    <xf numFmtId="0" fontId="11" fillId="0" borderId="0" xfId="3" applyAlignment="1">
      <alignment horizontal="center"/>
    </xf>
    <xf numFmtId="4" fontId="11" fillId="0" borderId="0" xfId="3" applyNumberFormat="1" applyAlignment="1">
      <alignment horizontal="center"/>
    </xf>
    <xf numFmtId="44" fontId="17" fillId="4" borderId="6" xfId="5" applyFont="1" applyFill="1" applyBorder="1" applyAlignment="1">
      <alignment horizontal="left" vertical="center" wrapText="1"/>
    </xf>
    <xf numFmtId="43" fontId="0" fillId="0" borderId="0" xfId="6" applyNumberFormat="1" applyFont="1" applyAlignment="1">
      <alignment horizontal="left"/>
    </xf>
    <xf numFmtId="43" fontId="11" fillId="0" borderId="0" xfId="3" applyNumberFormat="1" applyAlignment="1">
      <alignment horizontal="left"/>
    </xf>
    <xf numFmtId="0" fontId="11" fillId="0" borderId="0" xfId="3" applyAlignment="1">
      <alignment horizontal="left"/>
    </xf>
    <xf numFmtId="44" fontId="18" fillId="0" borderId="6" xfId="5" applyFont="1" applyBorder="1" applyAlignment="1">
      <alignment horizontal="left" vertical="center" wrapText="1"/>
    </xf>
    <xf numFmtId="44" fontId="17" fillId="0" borderId="6" xfId="5" applyFont="1" applyBorder="1" applyAlignment="1">
      <alignment horizontal="left" vertical="center" wrapText="1"/>
    </xf>
    <xf numFmtId="44" fontId="17" fillId="0" borderId="0" xfId="4" applyNumberFormat="1" applyFont="1" applyAlignment="1">
      <alignment horizontal="left"/>
    </xf>
    <xf numFmtId="44" fontId="18" fillId="17" borderId="6" xfId="4" applyNumberFormat="1" applyFont="1" applyFill="1" applyBorder="1" applyAlignment="1">
      <alignment horizontal="left" vertical="center" wrapText="1"/>
    </xf>
    <xf numFmtId="10" fontId="11" fillId="0" borderId="0" xfId="2" applyNumberFormat="1" applyFont="1"/>
    <xf numFmtId="10" fontId="11" fillId="0" borderId="0" xfId="2" applyNumberFormat="1" applyFont="1" applyAlignment="1">
      <alignment vertical="center"/>
    </xf>
    <xf numFmtId="0" fontId="3" fillId="0" borderId="0" xfId="0" applyFont="1"/>
    <xf numFmtId="0" fontId="26" fillId="0" borderId="13" xfId="0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26" fillId="0" borderId="15" xfId="0" applyFont="1" applyBorder="1" applyAlignment="1">
      <alignment vertical="center"/>
    </xf>
    <xf numFmtId="0" fontId="0" fillId="0" borderId="1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/>
    </xf>
    <xf numFmtId="0" fontId="3" fillId="9" borderId="16" xfId="0" applyFont="1" applyFill="1" applyBorder="1"/>
    <xf numFmtId="0" fontId="0" fillId="18" borderId="20" xfId="0" applyFill="1" applyBorder="1"/>
    <xf numFmtId="0" fontId="0" fillId="18" borderId="21" xfId="0" applyFill="1" applyBorder="1"/>
    <xf numFmtId="9" fontId="0" fillId="18" borderId="22" xfId="2" applyFont="1" applyFill="1" applyBorder="1"/>
    <xf numFmtId="0" fontId="0" fillId="0" borderId="23" xfId="0" applyBorder="1" applyAlignment="1">
      <alignment horizontal="left" vertical="center" indent="1"/>
    </xf>
    <xf numFmtId="0" fontId="0" fillId="9" borderId="23" xfId="0" applyFill="1" applyBorder="1" applyAlignment="1">
      <alignment horizontal="left" indent="1"/>
    </xf>
    <xf numFmtId="3" fontId="0" fillId="9" borderId="24" xfId="0" applyNumberFormat="1" applyFill="1" applyBorder="1" applyAlignment="1">
      <alignment horizontal="center"/>
    </xf>
    <xf numFmtId="3" fontId="0" fillId="9" borderId="25" xfId="0" applyNumberFormat="1" applyFill="1" applyBorder="1" applyAlignment="1">
      <alignment horizontal="center"/>
    </xf>
    <xf numFmtId="10" fontId="0" fillId="9" borderId="26" xfId="2" applyNumberFormat="1" applyFont="1" applyFill="1" applyBorder="1" applyAlignment="1">
      <alignment horizontal="center"/>
    </xf>
    <xf numFmtId="9" fontId="0" fillId="9" borderId="26" xfId="2" applyFont="1" applyFill="1" applyBorder="1" applyAlignment="1">
      <alignment horizontal="center"/>
    </xf>
    <xf numFmtId="0" fontId="0" fillId="0" borderId="23" xfId="0" applyBorder="1" applyAlignment="1">
      <alignment horizontal="left" vertical="center" indent="3"/>
    </xf>
    <xf numFmtId="0" fontId="0" fillId="0" borderId="23" xfId="0" applyBorder="1" applyAlignment="1">
      <alignment horizontal="left" indent="3"/>
    </xf>
    <xf numFmtId="3" fontId="0" fillId="0" borderId="24" xfId="0" applyNumberFormat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10" fontId="0" fillId="0" borderId="26" xfId="2" applyNumberFormat="1" applyFont="1" applyBorder="1" applyAlignment="1">
      <alignment horizontal="center"/>
    </xf>
    <xf numFmtId="9" fontId="0" fillId="0" borderId="26" xfId="2" applyFont="1" applyBorder="1" applyAlignment="1">
      <alignment horizontal="center"/>
    </xf>
    <xf numFmtId="0" fontId="0" fillId="0" borderId="23" xfId="0" applyBorder="1" applyAlignment="1">
      <alignment horizontal="left" vertical="center" indent="2"/>
    </xf>
    <xf numFmtId="0" fontId="0" fillId="9" borderId="23" xfId="0" applyFill="1" applyBorder="1" applyAlignment="1">
      <alignment horizontal="left" indent="2"/>
    </xf>
    <xf numFmtId="0" fontId="0" fillId="18" borderId="17" xfId="0" applyFill="1" applyBorder="1" applyAlignment="1">
      <alignment vertical="center"/>
    </xf>
    <xf numFmtId="0" fontId="3" fillId="0" borderId="17" xfId="0" applyFont="1" applyBorder="1" applyAlignment="1">
      <alignment horizontal="right"/>
    </xf>
    <xf numFmtId="3" fontId="3" fillId="0" borderId="28" xfId="0" applyNumberFormat="1" applyFont="1" applyBorder="1" applyAlignment="1">
      <alignment horizontal="center"/>
    </xf>
    <xf numFmtId="10" fontId="3" fillId="0" borderId="29" xfId="2" applyNumberFormat="1" applyFont="1" applyBorder="1" applyAlignment="1">
      <alignment horizontal="center"/>
    </xf>
    <xf numFmtId="9" fontId="3" fillId="0" borderId="31" xfId="2" applyFont="1" applyBorder="1" applyAlignment="1">
      <alignment horizontal="center"/>
    </xf>
    <xf numFmtId="0" fontId="3" fillId="19" borderId="16" xfId="0" applyFont="1" applyFill="1" applyBorder="1"/>
    <xf numFmtId="3" fontId="0" fillId="18" borderId="20" xfId="0" applyNumberFormat="1" applyFill="1" applyBorder="1"/>
    <xf numFmtId="3" fontId="0" fillId="18" borderId="21" xfId="0" applyNumberFormat="1" applyFill="1" applyBorder="1"/>
    <xf numFmtId="10" fontId="0" fillId="18" borderId="22" xfId="0" applyNumberFormat="1" applyFill="1" applyBorder="1"/>
    <xf numFmtId="0" fontId="0" fillId="18" borderId="22" xfId="0" applyFill="1" applyBorder="1"/>
    <xf numFmtId="0" fontId="0" fillId="19" borderId="23" xfId="0" applyFill="1" applyBorder="1" applyAlignment="1">
      <alignment horizontal="left" indent="1"/>
    </xf>
    <xf numFmtId="3" fontId="0" fillId="19" borderId="24" xfId="0" applyNumberFormat="1" applyFill="1" applyBorder="1" applyAlignment="1">
      <alignment horizontal="center"/>
    </xf>
    <xf numFmtId="3" fontId="0" fillId="19" borderId="25" xfId="0" applyNumberFormat="1" applyFill="1" applyBorder="1" applyAlignment="1">
      <alignment horizontal="center"/>
    </xf>
    <xf numFmtId="10" fontId="0" fillId="19" borderId="26" xfId="2" applyNumberFormat="1" applyFont="1" applyFill="1" applyBorder="1" applyAlignment="1">
      <alignment horizontal="center"/>
    </xf>
    <xf numFmtId="9" fontId="0" fillId="19" borderId="26" xfId="2" applyFont="1" applyFill="1" applyBorder="1" applyAlignment="1">
      <alignment horizontal="center"/>
    </xf>
    <xf numFmtId="0" fontId="0" fillId="19" borderId="23" xfId="0" applyFill="1" applyBorder="1" applyAlignment="1">
      <alignment horizontal="left" indent="2"/>
    </xf>
    <xf numFmtId="3" fontId="3" fillId="0" borderId="32" xfId="0" applyNumberFormat="1" applyFont="1" applyBorder="1" applyAlignment="1">
      <alignment horizontal="center"/>
    </xf>
    <xf numFmtId="10" fontId="3" fillId="0" borderId="29" xfId="2" applyNumberFormat="1" applyFont="1" applyBorder="1"/>
    <xf numFmtId="9" fontId="3" fillId="0" borderId="29" xfId="2" applyFont="1" applyBorder="1" applyAlignment="1">
      <alignment horizontal="center"/>
    </xf>
    <xf numFmtId="3" fontId="3" fillId="0" borderId="34" xfId="0" applyNumberFormat="1" applyFont="1" applyBorder="1" applyAlignment="1">
      <alignment horizontal="center"/>
    </xf>
    <xf numFmtId="3" fontId="3" fillId="0" borderId="35" xfId="0" applyNumberFormat="1" applyFont="1" applyBorder="1" applyAlignment="1">
      <alignment horizontal="center"/>
    </xf>
    <xf numFmtId="10" fontId="3" fillId="0" borderId="31" xfId="2" applyNumberFormat="1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3" fontId="3" fillId="0" borderId="36" xfId="0" applyNumberFormat="1" applyFont="1" applyBorder="1" applyAlignment="1">
      <alignment horizontal="center"/>
    </xf>
    <xf numFmtId="9" fontId="3" fillId="0" borderId="15" xfId="2" applyFont="1" applyBorder="1" applyAlignment="1">
      <alignment horizontal="center"/>
    </xf>
    <xf numFmtId="10" fontId="0" fillId="0" borderId="26" xfId="2" applyNumberFormat="1" applyFont="1" applyFill="1" applyBorder="1" applyAlignment="1">
      <alignment horizontal="center"/>
    </xf>
    <xf numFmtId="9" fontId="0" fillId="0" borderId="26" xfId="2" applyFont="1" applyFill="1" applyBorder="1" applyAlignment="1">
      <alignment horizontal="center"/>
    </xf>
    <xf numFmtId="0" fontId="0" fillId="0" borderId="17" xfId="0" applyBorder="1" applyAlignment="1">
      <alignment vertical="center"/>
    </xf>
    <xf numFmtId="10" fontId="3" fillId="0" borderId="29" xfId="2" applyNumberFormat="1" applyFont="1" applyFill="1" applyBorder="1" applyAlignment="1">
      <alignment horizontal="center"/>
    </xf>
    <xf numFmtId="3" fontId="3" fillId="0" borderId="27" xfId="0" applyNumberFormat="1" applyFont="1" applyBorder="1" applyAlignment="1">
      <alignment horizontal="center"/>
    </xf>
    <xf numFmtId="9" fontId="3" fillId="0" borderId="30" xfId="2" applyFont="1" applyFill="1" applyBorder="1" applyAlignment="1">
      <alignment horizontal="center"/>
    </xf>
    <xf numFmtId="9" fontId="3" fillId="0" borderId="31" xfId="2" applyFont="1" applyFill="1" applyBorder="1" applyAlignment="1">
      <alignment horizontal="center"/>
    </xf>
    <xf numFmtId="9" fontId="0" fillId="0" borderId="0" xfId="2" applyFont="1" applyFill="1"/>
    <xf numFmtId="0" fontId="9" fillId="13" borderId="0" xfId="0" applyFont="1" applyFill="1"/>
    <xf numFmtId="0" fontId="28" fillId="0" borderId="0" xfId="3" applyFont="1" applyAlignment="1">
      <alignment horizontal="center" vertical="center"/>
    </xf>
    <xf numFmtId="44" fontId="18" fillId="4" borderId="6" xfId="5" applyFont="1" applyFill="1" applyBorder="1" applyAlignment="1">
      <alignment horizontal="left" vertical="center" wrapText="1"/>
    </xf>
    <xf numFmtId="44" fontId="17" fillId="0" borderId="6" xfId="1" applyFont="1" applyFill="1" applyBorder="1" applyAlignment="1">
      <alignment horizontal="center" vertical="center"/>
    </xf>
    <xf numFmtId="0" fontId="3" fillId="11" borderId="33" xfId="0" applyFont="1" applyFill="1" applyBorder="1"/>
    <xf numFmtId="0" fontId="0" fillId="11" borderId="23" xfId="0" applyFill="1" applyBorder="1" applyAlignment="1">
      <alignment horizontal="left" indent="1"/>
    </xf>
    <xf numFmtId="0" fontId="0" fillId="11" borderId="23" xfId="0" applyFill="1" applyBorder="1" applyAlignment="1">
      <alignment horizontal="left" indent="2"/>
    </xf>
    <xf numFmtId="3" fontId="0" fillId="11" borderId="24" xfId="0" applyNumberFormat="1" applyFill="1" applyBorder="1" applyAlignment="1">
      <alignment horizontal="center"/>
    </xf>
    <xf numFmtId="3" fontId="0" fillId="11" borderId="25" xfId="0" applyNumberFormat="1" applyFill="1" applyBorder="1" applyAlignment="1">
      <alignment horizontal="center"/>
    </xf>
    <xf numFmtId="10" fontId="0" fillId="11" borderId="26" xfId="2" applyNumberFormat="1" applyFont="1" applyFill="1" applyBorder="1" applyAlignment="1">
      <alignment horizontal="center"/>
    </xf>
    <xf numFmtId="9" fontId="0" fillId="11" borderId="26" xfId="2" applyFont="1" applyFill="1" applyBorder="1" applyAlignment="1">
      <alignment horizontal="center"/>
    </xf>
    <xf numFmtId="0" fontId="3" fillId="20" borderId="16" xfId="0" applyFont="1" applyFill="1" applyBorder="1"/>
    <xf numFmtId="0" fontId="0" fillId="20" borderId="23" xfId="0" applyFill="1" applyBorder="1" applyAlignment="1">
      <alignment horizontal="left" indent="1"/>
    </xf>
    <xf numFmtId="3" fontId="0" fillId="20" borderId="24" xfId="0" applyNumberFormat="1" applyFill="1" applyBorder="1" applyAlignment="1">
      <alignment horizontal="center"/>
    </xf>
    <xf numFmtId="3" fontId="0" fillId="20" borderId="25" xfId="0" applyNumberFormat="1" applyFill="1" applyBorder="1" applyAlignment="1">
      <alignment horizontal="center"/>
    </xf>
    <xf numFmtId="10" fontId="0" fillId="20" borderId="26" xfId="2" applyNumberFormat="1" applyFont="1" applyFill="1" applyBorder="1" applyAlignment="1">
      <alignment horizontal="center"/>
    </xf>
    <xf numFmtId="9" fontId="0" fillId="20" borderId="26" xfId="2" applyFont="1" applyFill="1" applyBorder="1" applyAlignment="1">
      <alignment horizontal="center"/>
    </xf>
    <xf numFmtId="0" fontId="0" fillId="21" borderId="23" xfId="0" applyFill="1" applyBorder="1" applyAlignment="1">
      <alignment horizontal="left" indent="1"/>
    </xf>
    <xf numFmtId="0" fontId="5" fillId="0" borderId="23" xfId="0" applyFont="1" applyBorder="1" applyAlignment="1">
      <alignment horizontal="left" indent="3"/>
    </xf>
    <xf numFmtId="0" fontId="0" fillId="10" borderId="0" xfId="0" applyFill="1"/>
    <xf numFmtId="0" fontId="29" fillId="0" borderId="0" xfId="0" applyFont="1"/>
    <xf numFmtId="0" fontId="29" fillId="10" borderId="0" xfId="0" applyFont="1" applyFill="1"/>
    <xf numFmtId="3" fontId="0" fillId="10" borderId="24" xfId="0" applyNumberFormat="1" applyFill="1" applyBorder="1" applyAlignment="1">
      <alignment horizontal="center"/>
    </xf>
    <xf numFmtId="3" fontId="0" fillId="10" borderId="25" xfId="0" applyNumberFormat="1" applyFill="1" applyBorder="1" applyAlignment="1">
      <alignment horizontal="center"/>
    </xf>
    <xf numFmtId="10" fontId="0" fillId="10" borderId="26" xfId="2" applyNumberFormat="1" applyFont="1" applyFill="1" applyBorder="1" applyAlignment="1">
      <alignment horizontal="center"/>
    </xf>
    <xf numFmtId="9" fontId="0" fillId="10" borderId="26" xfId="2" applyFont="1" applyFill="1" applyBorder="1" applyAlignment="1">
      <alignment horizontal="center"/>
    </xf>
    <xf numFmtId="44" fontId="11" fillId="0" borderId="0" xfId="3" applyNumberFormat="1"/>
    <xf numFmtId="164" fontId="17" fillId="0" borderId="6" xfId="4" applyNumberFormat="1" applyFont="1" applyFill="1" applyBorder="1" applyAlignment="1">
      <alignment horizontal="center" vertical="center" wrapText="1"/>
    </xf>
    <xf numFmtId="44" fontId="30" fillId="0" borderId="10" xfId="1" applyFont="1" applyFill="1" applyBorder="1" applyAlignment="1">
      <alignment horizontal="center" vertical="center"/>
    </xf>
    <xf numFmtId="44" fontId="22" fillId="0" borderId="10" xfId="1" applyFont="1" applyFill="1" applyBorder="1" applyAlignment="1">
      <alignment horizontal="center" vertical="center"/>
    </xf>
    <xf numFmtId="44" fontId="30" fillId="4" borderId="6" xfId="5" applyFont="1" applyFill="1" applyBorder="1" applyAlignment="1">
      <alignment horizontal="left" vertical="center" wrapText="1"/>
    </xf>
    <xf numFmtId="44" fontId="11" fillId="0" borderId="0" xfId="1" applyFont="1"/>
    <xf numFmtId="44" fontId="18" fillId="17" borderId="6" xfId="4" applyNumberFormat="1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 wrapText="1"/>
    </xf>
    <xf numFmtId="0" fontId="13" fillId="0" borderId="0" xfId="3" applyFont="1" applyAlignment="1">
      <alignment horizontal="center" vertical="center"/>
    </xf>
    <xf numFmtId="0" fontId="14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7" fillId="0" borderId="6" xfId="3" applyFont="1" applyBorder="1" applyAlignment="1">
      <alignment horizontal="center" vertical="center" wrapText="1"/>
    </xf>
    <xf numFmtId="0" fontId="18" fillId="16" borderId="6" xfId="3" applyFont="1" applyFill="1" applyBorder="1" applyAlignment="1">
      <alignment horizontal="right" vertical="center" wrapText="1"/>
    </xf>
    <xf numFmtId="0" fontId="22" fillId="15" borderId="6" xfId="3" applyFont="1" applyFill="1" applyBorder="1" applyAlignment="1">
      <alignment horizontal="center" vertical="center" textRotation="90"/>
    </xf>
    <xf numFmtId="0" fontId="17" fillId="0" borderId="11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22" fillId="15" borderId="11" xfId="3" applyFont="1" applyFill="1" applyBorder="1" applyAlignment="1">
      <alignment horizontal="center" vertical="center" textRotation="90"/>
    </xf>
    <xf numFmtId="0" fontId="22" fillId="15" borderId="12" xfId="3" applyFont="1" applyFill="1" applyBorder="1" applyAlignment="1">
      <alignment horizontal="center" vertical="center" textRotation="90"/>
    </xf>
    <xf numFmtId="0" fontId="22" fillId="15" borderId="10" xfId="3" applyFont="1" applyFill="1" applyBorder="1" applyAlignment="1">
      <alignment horizontal="center" vertical="center" textRotation="90"/>
    </xf>
    <xf numFmtId="0" fontId="20" fillId="0" borderId="0" xfId="3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31" fillId="0" borderId="37" xfId="0" applyFont="1" applyBorder="1" applyAlignment="1">
      <alignment horizontal="left" vertical="center"/>
    </xf>
    <xf numFmtId="0" fontId="22" fillId="15" borderId="7" xfId="3" applyFont="1" applyFill="1" applyBorder="1" applyAlignment="1">
      <alignment horizontal="center" vertical="center" wrapText="1"/>
    </xf>
    <xf numFmtId="0" fontId="22" fillId="15" borderId="8" xfId="3" applyFont="1" applyFill="1" applyBorder="1" applyAlignment="1">
      <alignment horizontal="center" vertical="center" wrapText="1"/>
    </xf>
    <xf numFmtId="0" fontId="22" fillId="15" borderId="9" xfId="3" applyFont="1" applyFill="1" applyBorder="1" applyAlignment="1">
      <alignment horizontal="center" vertical="center" wrapText="1"/>
    </xf>
    <xf numFmtId="0" fontId="23" fillId="0" borderId="0" xfId="3" applyFont="1" applyAlignment="1">
      <alignment horizontal="center"/>
    </xf>
    <xf numFmtId="0" fontId="22" fillId="15" borderId="6" xfId="3" applyFont="1" applyFill="1" applyBorder="1" applyAlignment="1">
      <alignment horizontal="center" vertical="center" wrapText="1"/>
    </xf>
    <xf numFmtId="0" fontId="17" fillId="0" borderId="38" xfId="3" applyFont="1" applyBorder="1" applyAlignment="1">
      <alignment horizontal="center" vertical="center" wrapText="1"/>
    </xf>
    <xf numFmtId="0" fontId="17" fillId="0" borderId="39" xfId="3" applyFont="1" applyBorder="1" applyAlignment="1">
      <alignment horizontal="center" vertical="center" wrapText="1"/>
    </xf>
    <xf numFmtId="0" fontId="18" fillId="16" borderId="7" xfId="3" applyFont="1" applyFill="1" applyBorder="1" applyAlignment="1">
      <alignment horizontal="right" vertical="center" wrapText="1"/>
    </xf>
    <xf numFmtId="0" fontId="18" fillId="16" borderId="8" xfId="3" applyFont="1" applyFill="1" applyBorder="1" applyAlignment="1">
      <alignment horizontal="right" vertical="center" wrapText="1"/>
    </xf>
    <xf numFmtId="0" fontId="18" fillId="16" borderId="9" xfId="3" applyFont="1" applyFill="1" applyBorder="1" applyAlignment="1">
      <alignment horizontal="right" vertical="center" wrapText="1"/>
    </xf>
    <xf numFmtId="0" fontId="26" fillId="0" borderId="13" xfId="0" applyFont="1" applyBorder="1" applyAlignment="1">
      <alignment horizontal="right" vertical="center"/>
    </xf>
    <xf numFmtId="0" fontId="26" fillId="0" borderId="14" xfId="0" applyFont="1" applyBorder="1" applyAlignment="1">
      <alignment horizontal="right" vertical="center"/>
    </xf>
    <xf numFmtId="0" fontId="26" fillId="0" borderId="15" xfId="0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7">
    <cellStyle name="Moeda" xfId="1" builtinId="4"/>
    <cellStyle name="Moeda 2" xfId="5" xr:uid="{9130D686-3776-4E1F-B2CA-A356B75C342D}"/>
    <cellStyle name="Normal" xfId="0" builtinId="0"/>
    <cellStyle name="Normal 2" xfId="3" xr:uid="{F2D04573-6587-419E-909F-2A1DAEE35743}"/>
    <cellStyle name="Porcentagem" xfId="2" builtinId="5"/>
    <cellStyle name="Porcentagem 2" xfId="6" xr:uid="{75300610-6227-4188-86B2-3CE0883F6DD5}"/>
    <cellStyle name="Vírgula 2" xfId="4" xr:uid="{97E18D1C-C1CD-4150-ACFB-AFF69BFADC44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D5B8EA"/>
      <color rgb="FF0000FF"/>
      <color rgb="FFCBA9E5"/>
      <color rgb="FFFEF2EC"/>
      <color rgb="FFEAF3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991475" y="200025"/>
    <xdr:ext cx="392206" cy="396616"/>
    <xdr:pic>
      <xdr:nvPicPr>
        <xdr:cNvPr id="2" name="Imagem 1" descr="Resultado de imagem para home icon">
          <a:extLst>
            <a:ext uri="{FF2B5EF4-FFF2-40B4-BE49-F238E27FC236}">
              <a16:creationId xmlns:a16="http://schemas.microsoft.com/office/drawing/2014/main" id="{158CBB1C-CF2E-4F1C-B97D-61F3553DF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1475" y="200025"/>
          <a:ext cx="392206" cy="396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0905590" y="114300"/>
    <xdr:ext cx="392206" cy="392656"/>
    <xdr:pic>
      <xdr:nvPicPr>
        <xdr:cNvPr id="2" name="Imagem 1" descr="Resultado de imagem para home icon">
          <a:extLst>
            <a:ext uri="{FF2B5EF4-FFF2-40B4-BE49-F238E27FC236}">
              <a16:creationId xmlns:a16="http://schemas.microsoft.com/office/drawing/2014/main" id="{A63689F8-A53B-4B23-A879-5F18B4F5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5590" y="114300"/>
          <a:ext cx="392206" cy="392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  <xdr:oneCellAnchor>
    <xdr:from>
      <xdr:col>1</xdr:col>
      <xdr:colOff>74488</xdr:colOff>
      <xdr:row>0</xdr:row>
      <xdr:rowOff>128534</xdr:rowOff>
    </xdr:from>
    <xdr:ext cx="555339" cy="287548"/>
    <xdr:pic>
      <xdr:nvPicPr>
        <xdr:cNvPr id="3" name="Imagem 2">
          <a:extLst>
            <a:ext uri="{FF2B5EF4-FFF2-40B4-BE49-F238E27FC236}">
              <a16:creationId xmlns:a16="http://schemas.microsoft.com/office/drawing/2014/main" id="{76C3A0B5-AA57-4240-BB2A-260A44CC997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331663" y="128534"/>
          <a:ext cx="555339" cy="2875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10905590" y="114300"/>
    <xdr:ext cx="392206" cy="392656"/>
    <xdr:pic>
      <xdr:nvPicPr>
        <xdr:cNvPr id="2" name="Imagem 1" descr="Resultado de imagem para home icon">
          <a:extLst>
            <a:ext uri="{FF2B5EF4-FFF2-40B4-BE49-F238E27FC236}">
              <a16:creationId xmlns:a16="http://schemas.microsoft.com/office/drawing/2014/main" id="{62B0FD3F-E148-4697-BE64-5FEDE853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5590" y="114300"/>
          <a:ext cx="392206" cy="392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  <xdr:oneCellAnchor>
    <xdr:from>
      <xdr:col>1</xdr:col>
      <xdr:colOff>74488</xdr:colOff>
      <xdr:row>0</xdr:row>
      <xdr:rowOff>128534</xdr:rowOff>
    </xdr:from>
    <xdr:ext cx="555339" cy="287548"/>
    <xdr:pic>
      <xdr:nvPicPr>
        <xdr:cNvPr id="3" name="Imagem 2">
          <a:extLst>
            <a:ext uri="{FF2B5EF4-FFF2-40B4-BE49-F238E27FC236}">
              <a16:creationId xmlns:a16="http://schemas.microsoft.com/office/drawing/2014/main" id="{9E3A89C9-6CB2-4CCF-947A-EEBFC2568E5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331663" y="128534"/>
          <a:ext cx="555339" cy="2875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28575</xdr:rowOff>
    </xdr:from>
    <xdr:to>
      <xdr:col>3</xdr:col>
      <xdr:colOff>565439</xdr:colOff>
      <xdr:row>0</xdr:row>
      <xdr:rowOff>647700</xdr:rowOff>
    </xdr:to>
    <xdr:pic>
      <xdr:nvPicPr>
        <xdr:cNvPr id="2" name="Picture 21">
          <a:extLst>
            <a:ext uri="{FF2B5EF4-FFF2-40B4-BE49-F238E27FC236}">
              <a16:creationId xmlns:a16="http://schemas.microsoft.com/office/drawing/2014/main" id="{8566F587-7E56-443B-BE0B-7514E0EE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"/>
          <a:ext cx="1260764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GGPC\02.%20GEST&#195;O%20DE%20PLANEJAMENTO\1.%20Documentos-Planejamento\Auditoria\Portal%20da%20Transpar&#234;ncia\PCG\2023\2023%20-%20Demonstrativos%20do%20Cumprimento%20da%20Aplica&#231;&#227;o%20de%20Recursos%20-%20At&#233;%20Junho.xlsx" TargetMode="External"/><Relationship Id="rId1" Type="http://schemas.openxmlformats.org/officeDocument/2006/relationships/externalLinkPath" Target="/GGPC/02.%20GEST&#195;O%20DE%20PLANEJAMENTO/1.%20Documentos-Planejamento/Auditoria/Portal%20da%20Transpar&#234;ncia/PCG/2023/2023%20-%20Demonstrativos%20do%20Cumprimento%20da%20Aplica&#231;&#227;o%20de%20Recursos%20-%20At&#233;%20Junh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plicação_Receita_Compulsória"/>
      <sheetName val="Quadro PCG (A)"/>
      <sheetName val="Quadro PCG (B)"/>
    </sheetNames>
    <sheetDataSet>
      <sheetData sheetId="0"/>
      <sheetData sheetId="1"/>
      <sheetData sheetId="2">
        <row r="21">
          <cell r="F21">
            <v>20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Geovanni Silveira Diniz" id="{CE65A1EC-342C-4B10-A522-A63483D10FE3}" userId="S::geovannidiniz@sescmg.com.br::f108bcc5-3bb0-47d3-b8ad-8248b1d0d35b" providerId="AD"/>
</personList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3-06-01T13:32:13.33" personId="{CE65A1EC-342C-4B10-A522-A63483D10FE3}" id="{EC3BDACB-BA69-4A35-B00F-EC9DFB737930}">
    <text>Mesma estrutura do custo</text>
  </threadedComment>
  <threadedComment ref="H1" dT="2023-06-01T13:32:22.57" personId="{CE65A1EC-342C-4B10-A522-A63483D10FE3}" id="{0771EC64-AF00-4010-8287-6661B47CB23C}">
    <text>Mesma estrutura do custo!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1" dT="2023-06-01T13:28:27.23" personId="{CE65A1EC-342C-4B10-A522-A63483D10FE3}" id="{57EF9779-A93A-49F1-B49F-147B389CA810}">
    <text>Unidade, Produto, Atividade, modalidade, realização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F1" dT="2023-06-01T13:28:27.23" personId="{CE65A1EC-342C-4B10-A522-A63483D10FE3}" id="{F227FB8D-37AF-4582-9530-F3A913AF4A00}">
    <text>Unidade, Produto, Atividade, modalidade, realização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Relationship Id="rId4" Type="http://schemas.microsoft.com/office/2017/10/relationships/threadedComment" Target="../threadedComments/threadedComment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Relationship Id="rId4" Type="http://schemas.microsoft.com/office/2017/10/relationships/threadedComment" Target="../threadedComments/threadedComment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B2ADE-40A2-44D9-8B02-602DB03E09BD}">
  <dimension ref="A1:H168"/>
  <sheetViews>
    <sheetView workbookViewId="0">
      <selection activeCell="A2" sqref="A2"/>
    </sheetView>
  </sheetViews>
  <sheetFormatPr defaultRowHeight="15" x14ac:dyDescent="0.25"/>
  <cols>
    <col min="2" max="2" width="17.28515625" customWidth="1"/>
    <col min="3" max="3" width="32.85546875" bestFit="1" customWidth="1"/>
    <col min="4" max="4" width="31.5703125" bestFit="1" customWidth="1"/>
    <col min="5" max="5" width="41.28515625" bestFit="1" customWidth="1"/>
    <col min="6" max="6" width="17.5703125" bestFit="1" customWidth="1"/>
    <col min="7" max="7" width="15.42578125" customWidth="1"/>
    <col min="8" max="8" width="19.28515625" customWidth="1"/>
  </cols>
  <sheetData>
    <row r="1" spans="1:8" ht="30" x14ac:dyDescent="0.25">
      <c r="B1" s="39" t="s">
        <v>2</v>
      </c>
      <c r="C1" s="39" t="s">
        <v>3</v>
      </c>
      <c r="D1" s="39" t="s">
        <v>4</v>
      </c>
      <c r="E1" s="39" t="s">
        <v>5</v>
      </c>
      <c r="F1" s="39" t="s">
        <v>2303</v>
      </c>
      <c r="G1" s="39" t="s">
        <v>2344</v>
      </c>
      <c r="H1" s="39" t="s">
        <v>2345</v>
      </c>
    </row>
    <row r="2" spans="1:8" x14ac:dyDescent="0.25">
      <c r="A2" t="str">
        <f>_xlfn.CONCAT(B2:F2)</f>
        <v>CulturaArtes VisuaisSem ModalidadeDebateParticipantes</v>
      </c>
      <c r="B2" s="40" t="s">
        <v>72</v>
      </c>
      <c r="C2" s="40" t="s">
        <v>105</v>
      </c>
      <c r="D2" s="40" t="s">
        <v>16</v>
      </c>
      <c r="E2" s="40" t="s">
        <v>106</v>
      </c>
      <c r="F2" s="41" t="s">
        <v>1418</v>
      </c>
      <c r="G2" s="42" t="s">
        <v>25</v>
      </c>
      <c r="H2" s="42" t="s">
        <v>18</v>
      </c>
    </row>
    <row r="3" spans="1:8" x14ac:dyDescent="0.25">
      <c r="A3" t="str">
        <f t="shared" ref="A3:A66" si="0">_xlfn.CONCAT(B3:F3)</f>
        <v>CulturaMúsicaSem ModalidadeApresentaçãoPúblico</v>
      </c>
      <c r="B3" s="41" t="s">
        <v>72</v>
      </c>
      <c r="C3" s="41" t="s">
        <v>73</v>
      </c>
      <c r="D3" s="41" t="s">
        <v>16</v>
      </c>
      <c r="E3" s="41" t="s">
        <v>74</v>
      </c>
      <c r="F3" s="41" t="s">
        <v>1417</v>
      </c>
      <c r="G3" s="42" t="s">
        <v>25</v>
      </c>
      <c r="H3" s="42" t="s">
        <v>18</v>
      </c>
    </row>
    <row r="4" spans="1:8" x14ac:dyDescent="0.25">
      <c r="A4" t="str">
        <f t="shared" si="0"/>
        <v>CulturaMúsicaSem ModalidadeApresentaçãoPúblico</v>
      </c>
      <c r="B4" s="41" t="s">
        <v>72</v>
      </c>
      <c r="C4" s="41" t="s">
        <v>73</v>
      </c>
      <c r="D4" s="41" t="s">
        <v>16</v>
      </c>
      <c r="E4" s="41" t="s">
        <v>74</v>
      </c>
      <c r="F4" s="41" t="s">
        <v>1417</v>
      </c>
      <c r="G4" s="42" t="s">
        <v>25</v>
      </c>
      <c r="H4" s="42" t="s">
        <v>18</v>
      </c>
    </row>
    <row r="5" spans="1:8" x14ac:dyDescent="0.25">
      <c r="A5" t="str">
        <f t="shared" si="0"/>
        <v>CulturaMúsicaSem ModalidadeApresentaçãoPúblico</v>
      </c>
      <c r="B5" s="41" t="s">
        <v>72</v>
      </c>
      <c r="C5" s="41" t="s">
        <v>73</v>
      </c>
      <c r="D5" s="41" t="s">
        <v>16</v>
      </c>
      <c r="E5" s="41" t="s">
        <v>74</v>
      </c>
      <c r="F5" s="41" t="s">
        <v>1417</v>
      </c>
      <c r="G5" s="42" t="s">
        <v>25</v>
      </c>
      <c r="H5" s="42" t="s">
        <v>18</v>
      </c>
    </row>
    <row r="6" spans="1:8" x14ac:dyDescent="0.25">
      <c r="A6" t="str">
        <f t="shared" si="0"/>
        <v>CulturaLiteraturaSem ModalidadeApresentaçãoPúblico</v>
      </c>
      <c r="B6" s="41" t="s">
        <v>72</v>
      </c>
      <c r="C6" s="41" t="s">
        <v>205</v>
      </c>
      <c r="D6" s="41" t="s">
        <v>16</v>
      </c>
      <c r="E6" s="41" t="s">
        <v>74</v>
      </c>
      <c r="F6" s="41" t="s">
        <v>1417</v>
      </c>
      <c r="G6" s="42" t="s">
        <v>25</v>
      </c>
      <c r="H6" s="42" t="s">
        <v>18</v>
      </c>
    </row>
    <row r="7" spans="1:8" x14ac:dyDescent="0.25">
      <c r="A7" t="str">
        <f t="shared" si="0"/>
        <v>CulturaLiteraturaSem ModalidadeApresentaçãoPúblico</v>
      </c>
      <c r="B7" s="41" t="s">
        <v>72</v>
      </c>
      <c r="C7" s="41" t="s">
        <v>205</v>
      </c>
      <c r="D7" s="41" t="s">
        <v>16</v>
      </c>
      <c r="E7" s="41" t="s">
        <v>74</v>
      </c>
      <c r="F7" s="41" t="s">
        <v>1417</v>
      </c>
      <c r="G7" s="42" t="s">
        <v>25</v>
      </c>
      <c r="H7" s="42" t="s">
        <v>18</v>
      </c>
    </row>
    <row r="8" spans="1:8" x14ac:dyDescent="0.25">
      <c r="A8" t="str">
        <f t="shared" si="0"/>
        <v>CulturaArtes CênicasCircoApresentaçãoPúblico</v>
      </c>
      <c r="B8" s="41" t="s">
        <v>72</v>
      </c>
      <c r="C8" s="41" t="s">
        <v>102</v>
      </c>
      <c r="D8" s="41" t="s">
        <v>191</v>
      </c>
      <c r="E8" s="41" t="s">
        <v>74</v>
      </c>
      <c r="F8" s="41" t="s">
        <v>1417</v>
      </c>
      <c r="G8" s="42" t="s">
        <v>25</v>
      </c>
      <c r="H8" s="42" t="s">
        <v>18</v>
      </c>
    </row>
    <row r="9" spans="1:8" x14ac:dyDescent="0.25">
      <c r="A9" t="str">
        <f t="shared" si="0"/>
        <v>CulturaArtes CênicasDançaApresentaçãoPúblico</v>
      </c>
      <c r="B9" s="41" t="s">
        <v>72</v>
      </c>
      <c r="C9" s="41" t="s">
        <v>102</v>
      </c>
      <c r="D9" s="41" t="s">
        <v>103</v>
      </c>
      <c r="E9" s="41" t="s">
        <v>74</v>
      </c>
      <c r="F9" s="41" t="s">
        <v>1417</v>
      </c>
      <c r="G9" s="42" t="s">
        <v>25</v>
      </c>
      <c r="H9" s="42" t="s">
        <v>18</v>
      </c>
    </row>
    <row r="10" spans="1:8" x14ac:dyDescent="0.25">
      <c r="A10" t="str">
        <f t="shared" si="0"/>
        <v>CulturaArtes CênicasTeatroApresentaçãoPúblico</v>
      </c>
      <c r="B10" s="41" t="s">
        <v>72</v>
      </c>
      <c r="C10" s="41" t="s">
        <v>102</v>
      </c>
      <c r="D10" s="41" t="s">
        <v>109</v>
      </c>
      <c r="E10" s="41" t="s">
        <v>74</v>
      </c>
      <c r="F10" s="41" t="s">
        <v>1417</v>
      </c>
      <c r="G10" s="42" t="s">
        <v>25</v>
      </c>
      <c r="H10" s="42" t="s">
        <v>18</v>
      </c>
    </row>
    <row r="11" spans="1:8" x14ac:dyDescent="0.25">
      <c r="A11" t="str">
        <f t="shared" si="0"/>
        <v>CulturaMúsicaSem ModalidadeApresentaçãoPúblico</v>
      </c>
      <c r="B11" s="41" t="s">
        <v>72</v>
      </c>
      <c r="C11" s="41" t="s">
        <v>73</v>
      </c>
      <c r="D11" s="41" t="s">
        <v>16</v>
      </c>
      <c r="E11" s="41" t="s">
        <v>74</v>
      </c>
      <c r="F11" s="41" t="s">
        <v>1417</v>
      </c>
      <c r="G11" s="42" t="s">
        <v>25</v>
      </c>
      <c r="H11" s="42" t="s">
        <v>18</v>
      </c>
    </row>
    <row r="12" spans="1:8" x14ac:dyDescent="0.25">
      <c r="A12" t="str">
        <f t="shared" si="0"/>
        <v>CulturaLiteraturaSem ModalidadeApresentaçãoPúblico</v>
      </c>
      <c r="B12" s="41" t="s">
        <v>72</v>
      </c>
      <c r="C12" s="41" t="s">
        <v>205</v>
      </c>
      <c r="D12" s="41" t="s">
        <v>16</v>
      </c>
      <c r="E12" s="41" t="s">
        <v>74</v>
      </c>
      <c r="F12" s="41" t="s">
        <v>1417</v>
      </c>
      <c r="G12" s="42" t="s">
        <v>25</v>
      </c>
      <c r="H12" s="42" t="s">
        <v>18</v>
      </c>
    </row>
    <row r="13" spans="1:8" x14ac:dyDescent="0.25">
      <c r="A13" t="str">
        <f t="shared" si="0"/>
        <v>CulturaLiteraturaSem ModalidadeDebateParticipantes</v>
      </c>
      <c r="B13" s="41" t="s">
        <v>72</v>
      </c>
      <c r="C13" s="41" t="s">
        <v>205</v>
      </c>
      <c r="D13" s="41" t="s">
        <v>16</v>
      </c>
      <c r="E13" s="41" t="s">
        <v>106</v>
      </c>
      <c r="F13" s="41" t="s">
        <v>1418</v>
      </c>
      <c r="G13" s="42" t="s">
        <v>25</v>
      </c>
      <c r="H13" s="42" t="s">
        <v>18</v>
      </c>
    </row>
    <row r="14" spans="1:8" x14ac:dyDescent="0.25">
      <c r="A14" t="str">
        <f t="shared" si="0"/>
        <v>CulturaArtes CênicasCircoApresentaçãoPúblico</v>
      </c>
      <c r="B14" s="41" t="s">
        <v>72</v>
      </c>
      <c r="C14" s="41" t="s">
        <v>102</v>
      </c>
      <c r="D14" s="41" t="s">
        <v>191</v>
      </c>
      <c r="E14" s="41" t="s">
        <v>74</v>
      </c>
      <c r="F14" s="41" t="s">
        <v>1417</v>
      </c>
      <c r="G14" s="42" t="s">
        <v>25</v>
      </c>
      <c r="H14" s="42" t="s">
        <v>18</v>
      </c>
    </row>
    <row r="15" spans="1:8" x14ac:dyDescent="0.25">
      <c r="A15" t="str">
        <f t="shared" si="0"/>
        <v>CulturaArtes CênicasDançaApresentaçãoPúblico</v>
      </c>
      <c r="B15" s="41" t="s">
        <v>72</v>
      </c>
      <c r="C15" s="41" t="s">
        <v>102</v>
      </c>
      <c r="D15" s="41" t="s">
        <v>103</v>
      </c>
      <c r="E15" s="41" t="s">
        <v>74</v>
      </c>
      <c r="F15" s="41" t="s">
        <v>1417</v>
      </c>
      <c r="G15" s="42" t="s">
        <v>25</v>
      </c>
      <c r="H15" s="42" t="s">
        <v>18</v>
      </c>
    </row>
    <row r="16" spans="1:8" x14ac:dyDescent="0.25">
      <c r="A16" t="str">
        <f t="shared" si="0"/>
        <v>CulturaArtes CênicasTeatroApresentaçãoPúblico</v>
      </c>
      <c r="B16" s="41" t="s">
        <v>72</v>
      </c>
      <c r="C16" s="41" t="s">
        <v>102</v>
      </c>
      <c r="D16" s="41" t="s">
        <v>109</v>
      </c>
      <c r="E16" s="41" t="s">
        <v>74</v>
      </c>
      <c r="F16" s="41" t="s">
        <v>1417</v>
      </c>
      <c r="G16" s="42" t="s">
        <v>25</v>
      </c>
      <c r="H16" s="42" t="s">
        <v>18</v>
      </c>
    </row>
    <row r="17" spans="1:8" x14ac:dyDescent="0.25">
      <c r="A17" t="str">
        <f t="shared" si="0"/>
        <v>CulturaMúsicaSem ModalidadeApresentaçãoPúblico</v>
      </c>
      <c r="B17" s="41" t="s">
        <v>72</v>
      </c>
      <c r="C17" s="41" t="s">
        <v>73</v>
      </c>
      <c r="D17" s="41" t="s">
        <v>16</v>
      </c>
      <c r="E17" s="41" t="s">
        <v>74</v>
      </c>
      <c r="F17" s="41" t="s">
        <v>1417</v>
      </c>
      <c r="G17" s="42" t="s">
        <v>25</v>
      </c>
      <c r="H17" s="42" t="s">
        <v>18</v>
      </c>
    </row>
    <row r="18" spans="1:8" x14ac:dyDescent="0.25">
      <c r="A18" t="str">
        <f t="shared" si="0"/>
        <v>CulturaLiteraturaSem ModalidadeApresentaçãoPúblico</v>
      </c>
      <c r="B18" s="41" t="s">
        <v>72</v>
      </c>
      <c r="C18" s="41" t="s">
        <v>205</v>
      </c>
      <c r="D18" s="41" t="s">
        <v>16</v>
      </c>
      <c r="E18" s="41" t="s">
        <v>74</v>
      </c>
      <c r="F18" s="41" t="s">
        <v>1417</v>
      </c>
      <c r="G18" s="42" t="s">
        <v>25</v>
      </c>
      <c r="H18" s="42" t="s">
        <v>18</v>
      </c>
    </row>
    <row r="19" spans="1:8" x14ac:dyDescent="0.25">
      <c r="A19" t="str">
        <f t="shared" si="0"/>
        <v>CulturaLiteraturaSem ModalidadeDebateParticipantes</v>
      </c>
      <c r="B19" s="41" t="s">
        <v>72</v>
      </c>
      <c r="C19" s="41" t="s">
        <v>205</v>
      </c>
      <c r="D19" s="41" t="s">
        <v>16</v>
      </c>
      <c r="E19" s="41" t="s">
        <v>106</v>
      </c>
      <c r="F19" s="41" t="s">
        <v>1418</v>
      </c>
      <c r="G19" s="42" t="s">
        <v>25</v>
      </c>
      <c r="H19" s="42" t="s">
        <v>18</v>
      </c>
    </row>
    <row r="20" spans="1:8" x14ac:dyDescent="0.25">
      <c r="A20" t="str">
        <f t="shared" si="0"/>
        <v>CulturaArtes CênicasCircoApresentaçãoPúblico</v>
      </c>
      <c r="B20" s="41" t="s">
        <v>72</v>
      </c>
      <c r="C20" s="41" t="s">
        <v>102</v>
      </c>
      <c r="D20" s="41" t="s">
        <v>191</v>
      </c>
      <c r="E20" s="41" t="s">
        <v>74</v>
      </c>
      <c r="F20" s="41" t="s">
        <v>1417</v>
      </c>
      <c r="G20" s="42" t="s">
        <v>25</v>
      </c>
      <c r="H20" s="42" t="s">
        <v>18</v>
      </c>
    </row>
    <row r="21" spans="1:8" x14ac:dyDescent="0.25">
      <c r="A21" t="str">
        <f t="shared" si="0"/>
        <v>CulturaArtes CênicasTeatroApresentaçãoPúblico</v>
      </c>
      <c r="B21" s="41" t="s">
        <v>72</v>
      </c>
      <c r="C21" s="41" t="s">
        <v>102</v>
      </c>
      <c r="D21" s="41" t="s">
        <v>109</v>
      </c>
      <c r="E21" s="41" t="s">
        <v>74</v>
      </c>
      <c r="F21" s="41" t="s">
        <v>1417</v>
      </c>
      <c r="G21" s="42" t="s">
        <v>25</v>
      </c>
      <c r="H21" s="42" t="s">
        <v>18</v>
      </c>
    </row>
    <row r="22" spans="1:8" x14ac:dyDescent="0.25">
      <c r="A22" t="str">
        <f t="shared" si="0"/>
        <v>CulturaArtes CênicasTeatroApresentaçãoPúblico</v>
      </c>
      <c r="B22" s="41" t="s">
        <v>72</v>
      </c>
      <c r="C22" s="41" t="s">
        <v>102</v>
      </c>
      <c r="D22" s="41" t="s">
        <v>109</v>
      </c>
      <c r="E22" s="41" t="s">
        <v>74</v>
      </c>
      <c r="F22" s="41" t="s">
        <v>1417</v>
      </c>
      <c r="G22" s="42" t="s">
        <v>25</v>
      </c>
      <c r="H22" s="42" t="s">
        <v>18</v>
      </c>
    </row>
    <row r="23" spans="1:8" x14ac:dyDescent="0.25">
      <c r="A23" t="str">
        <f t="shared" si="0"/>
        <v>AssistênciaDesenvolvimento ComunitárioSem ModalidadeRoda de conversaParticipantes</v>
      </c>
      <c r="B23" s="41" t="s">
        <v>41</v>
      </c>
      <c r="C23" s="41" t="s">
        <v>90</v>
      </c>
      <c r="D23" s="41" t="s">
        <v>16</v>
      </c>
      <c r="E23" s="41" t="s">
        <v>92</v>
      </c>
      <c r="F23" s="41" t="s">
        <v>1418</v>
      </c>
      <c r="G23" s="42" t="s">
        <v>25</v>
      </c>
      <c r="H23" s="42" t="s">
        <v>18</v>
      </c>
    </row>
    <row r="24" spans="1:8" x14ac:dyDescent="0.25">
      <c r="A24" t="str">
        <f t="shared" si="0"/>
        <v>SaúdeEducação em SaúdeSem ModalidadePalestraPúblico</v>
      </c>
      <c r="B24" s="41" t="s">
        <v>22</v>
      </c>
      <c r="C24" s="41" t="s">
        <v>23</v>
      </c>
      <c r="D24" s="41" t="s">
        <v>16</v>
      </c>
      <c r="E24" s="41" t="s">
        <v>46</v>
      </c>
      <c r="F24" s="41" t="s">
        <v>1417</v>
      </c>
      <c r="G24" s="42" t="s">
        <v>25</v>
      </c>
      <c r="H24" s="42" t="s">
        <v>18</v>
      </c>
    </row>
    <row r="25" spans="1:8" x14ac:dyDescent="0.25">
      <c r="A25" t="str">
        <f t="shared" si="0"/>
        <v>CulturaArtes VisuaisSem ModalidadeDebateParticipantes</v>
      </c>
      <c r="B25" s="41" t="s">
        <v>72</v>
      </c>
      <c r="C25" s="41" t="s">
        <v>105</v>
      </c>
      <c r="D25" s="41" t="s">
        <v>16</v>
      </c>
      <c r="E25" s="41" t="s">
        <v>106</v>
      </c>
      <c r="F25" s="41" t="s">
        <v>1418</v>
      </c>
      <c r="G25" s="42" t="s">
        <v>25</v>
      </c>
      <c r="H25" s="42" t="s">
        <v>18</v>
      </c>
    </row>
    <row r="26" spans="1:8" x14ac:dyDescent="0.25">
      <c r="A26" t="str">
        <f t="shared" si="0"/>
        <v>CulturaArtes VisuaisSem ModalidadeVisita Mediada à ExposiçãoParticipantes</v>
      </c>
      <c r="B26" s="41" t="s">
        <v>72</v>
      </c>
      <c r="C26" s="41" t="s">
        <v>105</v>
      </c>
      <c r="D26" s="41" t="s">
        <v>16</v>
      </c>
      <c r="E26" s="41" t="s">
        <v>1742</v>
      </c>
      <c r="F26" s="41" t="s">
        <v>1418</v>
      </c>
      <c r="G26" s="42" t="s">
        <v>25</v>
      </c>
      <c r="H26" s="42" t="s">
        <v>18</v>
      </c>
    </row>
    <row r="27" spans="1:8" x14ac:dyDescent="0.25">
      <c r="A27" t="str">
        <f t="shared" si="0"/>
        <v>CulturaMúsicaSem ModalidadeApresentaçãoPúblico</v>
      </c>
      <c r="B27" s="41" t="s">
        <v>72</v>
      </c>
      <c r="C27" s="41" t="s">
        <v>73</v>
      </c>
      <c r="D27" s="41" t="s">
        <v>16</v>
      </c>
      <c r="E27" s="41" t="s">
        <v>74</v>
      </c>
      <c r="F27" s="41" t="s">
        <v>1417</v>
      </c>
      <c r="G27" s="42" t="s">
        <v>25</v>
      </c>
      <c r="H27" s="42" t="s">
        <v>18</v>
      </c>
    </row>
    <row r="28" spans="1:8" x14ac:dyDescent="0.25">
      <c r="A28" t="str">
        <f t="shared" si="0"/>
        <v>CulturaLiteraturaSem ModalidadeMediaçãoParticipantes</v>
      </c>
      <c r="B28" s="41" t="s">
        <v>72</v>
      </c>
      <c r="C28" s="41" t="s">
        <v>205</v>
      </c>
      <c r="D28" s="41" t="s">
        <v>16</v>
      </c>
      <c r="E28" s="41" t="s">
        <v>1743</v>
      </c>
      <c r="F28" s="41" t="s">
        <v>1418</v>
      </c>
      <c r="G28" s="42" t="s">
        <v>25</v>
      </c>
      <c r="H28" s="42" t="s">
        <v>18</v>
      </c>
    </row>
    <row r="29" spans="1:8" x14ac:dyDescent="0.25">
      <c r="A29" t="str">
        <f t="shared" si="0"/>
        <v>CulturaLiteraturaSem ModalidadeApresentaçãoPúblico</v>
      </c>
      <c r="B29" s="41" t="s">
        <v>72</v>
      </c>
      <c r="C29" s="41" t="s">
        <v>205</v>
      </c>
      <c r="D29" s="41" t="s">
        <v>16</v>
      </c>
      <c r="E29" s="41" t="s">
        <v>74</v>
      </c>
      <c r="F29" s="41" t="s">
        <v>1417</v>
      </c>
      <c r="G29" s="42" t="s">
        <v>25</v>
      </c>
      <c r="H29" s="42" t="s">
        <v>18</v>
      </c>
    </row>
    <row r="30" spans="1:8" x14ac:dyDescent="0.25">
      <c r="A30" t="str">
        <f t="shared" si="0"/>
        <v>CulturaAudiovisualSem ModalidadeExibiçãoPúblico</v>
      </c>
      <c r="B30" s="41" t="s">
        <v>72</v>
      </c>
      <c r="C30" s="41" t="s">
        <v>107</v>
      </c>
      <c r="D30" s="41" t="s">
        <v>16</v>
      </c>
      <c r="E30" s="41" t="s">
        <v>209</v>
      </c>
      <c r="F30" s="41" t="s">
        <v>1417</v>
      </c>
      <c r="G30" s="42" t="s">
        <v>25</v>
      </c>
      <c r="H30" s="42" t="s">
        <v>18</v>
      </c>
    </row>
    <row r="31" spans="1:8" x14ac:dyDescent="0.25">
      <c r="A31" t="str">
        <f t="shared" si="0"/>
        <v>CulturaArtes CênicasCircoApresentaçãoPúblico</v>
      </c>
      <c r="B31" s="41" t="s">
        <v>72</v>
      </c>
      <c r="C31" s="41" t="s">
        <v>102</v>
      </c>
      <c r="D31" s="41" t="s">
        <v>191</v>
      </c>
      <c r="E31" s="41" t="s">
        <v>74</v>
      </c>
      <c r="F31" s="41" t="s">
        <v>1417</v>
      </c>
      <c r="G31" s="42" t="s">
        <v>25</v>
      </c>
      <c r="H31" s="42" t="s">
        <v>18</v>
      </c>
    </row>
    <row r="32" spans="1:8" x14ac:dyDescent="0.25">
      <c r="A32" t="str">
        <f t="shared" si="0"/>
        <v>CulturaArtes CênicasDançaApresentaçãoPúblico</v>
      </c>
      <c r="B32" s="41" t="s">
        <v>72</v>
      </c>
      <c r="C32" s="41" t="s">
        <v>102</v>
      </c>
      <c r="D32" s="41" t="s">
        <v>103</v>
      </c>
      <c r="E32" s="41" t="s">
        <v>74</v>
      </c>
      <c r="F32" s="41" t="s">
        <v>1417</v>
      </c>
      <c r="G32" s="42" t="s">
        <v>25</v>
      </c>
      <c r="H32" s="42" t="s">
        <v>18</v>
      </c>
    </row>
    <row r="33" spans="1:8" x14ac:dyDescent="0.25">
      <c r="A33" t="str">
        <f t="shared" si="0"/>
        <v>CulturaArtes CênicasTeatroApresentaçãoPúblico</v>
      </c>
      <c r="B33" s="41" t="s">
        <v>72</v>
      </c>
      <c r="C33" s="41" t="s">
        <v>102</v>
      </c>
      <c r="D33" s="41" t="s">
        <v>109</v>
      </c>
      <c r="E33" s="41" t="s">
        <v>74</v>
      </c>
      <c r="F33" s="41" t="s">
        <v>1417</v>
      </c>
      <c r="G33" s="42" t="s">
        <v>25</v>
      </c>
      <c r="H33" s="42" t="s">
        <v>18</v>
      </c>
    </row>
    <row r="34" spans="1:8" x14ac:dyDescent="0.25">
      <c r="A34" t="str">
        <f t="shared" si="0"/>
        <v>CulturaMúsicaSem ModalidadeApresentaçãoPúblico</v>
      </c>
      <c r="B34" s="41" t="s">
        <v>72</v>
      </c>
      <c r="C34" s="41" t="s">
        <v>73</v>
      </c>
      <c r="D34" s="41" t="s">
        <v>16</v>
      </c>
      <c r="E34" s="41" t="s">
        <v>74</v>
      </c>
      <c r="F34" s="41" t="s">
        <v>1417</v>
      </c>
      <c r="G34" s="42" t="s">
        <v>25</v>
      </c>
      <c r="H34" s="42" t="s">
        <v>18</v>
      </c>
    </row>
    <row r="35" spans="1:8" x14ac:dyDescent="0.25">
      <c r="A35" t="str">
        <f t="shared" si="0"/>
        <v>CulturaArtes CênicasDançaApresentaçãoPúblico</v>
      </c>
      <c r="B35" s="41" t="s">
        <v>72</v>
      </c>
      <c r="C35" s="41" t="s">
        <v>102</v>
      </c>
      <c r="D35" s="41" t="s">
        <v>103</v>
      </c>
      <c r="E35" s="41" t="s">
        <v>74</v>
      </c>
      <c r="F35" s="41" t="s">
        <v>1417</v>
      </c>
      <c r="G35" s="42" t="s">
        <v>25</v>
      </c>
      <c r="H35" s="42" t="s">
        <v>18</v>
      </c>
    </row>
    <row r="36" spans="1:8" x14ac:dyDescent="0.25">
      <c r="A36" t="str">
        <f t="shared" si="0"/>
        <v>CulturaMúsicaSem ModalidadeApresentaçãoPúblico</v>
      </c>
      <c r="B36" s="41" t="s">
        <v>72</v>
      </c>
      <c r="C36" s="41" t="s">
        <v>73</v>
      </c>
      <c r="D36" s="41" t="s">
        <v>16</v>
      </c>
      <c r="E36" s="41" t="s">
        <v>74</v>
      </c>
      <c r="F36" s="41" t="s">
        <v>1417</v>
      </c>
      <c r="G36" s="42" t="s">
        <v>25</v>
      </c>
      <c r="H36" s="42" t="s">
        <v>18</v>
      </c>
    </row>
    <row r="37" spans="1:8" x14ac:dyDescent="0.25">
      <c r="A37" t="str">
        <f t="shared" si="0"/>
        <v>CulturaMúsicaSem ModalidadeApresentaçãoPúblico</v>
      </c>
      <c r="B37" s="41" t="s">
        <v>72</v>
      </c>
      <c r="C37" s="41" t="s">
        <v>73</v>
      </c>
      <c r="D37" s="41" t="s">
        <v>16</v>
      </c>
      <c r="E37" s="41" t="s">
        <v>74</v>
      </c>
      <c r="F37" s="41" t="s">
        <v>1417</v>
      </c>
      <c r="G37" s="42" t="s">
        <v>25</v>
      </c>
      <c r="H37" s="42" t="s">
        <v>18</v>
      </c>
    </row>
    <row r="38" spans="1:8" x14ac:dyDescent="0.25">
      <c r="A38" t="str">
        <f t="shared" si="0"/>
        <v>CulturaArtes CênicasCircoApresentaçãoPúblico</v>
      </c>
      <c r="B38" s="41" t="s">
        <v>72</v>
      </c>
      <c r="C38" s="41" t="s">
        <v>102</v>
      </c>
      <c r="D38" s="41" t="s">
        <v>191</v>
      </c>
      <c r="E38" s="41" t="s">
        <v>74</v>
      </c>
      <c r="F38" s="41" t="s">
        <v>1417</v>
      </c>
      <c r="G38" s="42" t="s">
        <v>25</v>
      </c>
      <c r="H38" s="42" t="s">
        <v>18</v>
      </c>
    </row>
    <row r="39" spans="1:8" x14ac:dyDescent="0.25">
      <c r="A39" t="str">
        <f t="shared" si="0"/>
        <v>CulturaArtes CênicasDançaApresentaçãoPúblico</v>
      </c>
      <c r="B39" s="41" t="s">
        <v>72</v>
      </c>
      <c r="C39" s="41" t="s">
        <v>102</v>
      </c>
      <c r="D39" s="41" t="s">
        <v>103</v>
      </c>
      <c r="E39" s="41" t="s">
        <v>74</v>
      </c>
      <c r="F39" s="41" t="s">
        <v>1417</v>
      </c>
      <c r="G39" s="42" t="s">
        <v>25</v>
      </c>
      <c r="H39" s="42" t="s">
        <v>18</v>
      </c>
    </row>
    <row r="40" spans="1:8" x14ac:dyDescent="0.25">
      <c r="A40" t="str">
        <f t="shared" si="0"/>
        <v>AssistênciaSegurança Alimentar e Apoio SocialDesenvolvimento de CapacidadesOrientaçãoParticipantes</v>
      </c>
      <c r="B40" s="41" t="s">
        <v>41</v>
      </c>
      <c r="C40" s="41" t="s">
        <v>42</v>
      </c>
      <c r="D40" s="41" t="s">
        <v>43</v>
      </c>
      <c r="E40" s="41" t="s">
        <v>24</v>
      </c>
      <c r="F40" s="41" t="s">
        <v>1418</v>
      </c>
      <c r="G40" s="42" t="s">
        <v>25</v>
      </c>
      <c r="H40" s="42" t="s">
        <v>18</v>
      </c>
    </row>
    <row r="41" spans="1:8" x14ac:dyDescent="0.25">
      <c r="A41" t="str">
        <f t="shared" si="0"/>
        <v>AssistênciaSegurança Alimentar e Apoio SocialDesenvolvimento de CapacidadesOrientaçãoParticipantes</v>
      </c>
      <c r="B41" s="41" t="s">
        <v>41</v>
      </c>
      <c r="C41" s="41" t="s">
        <v>42</v>
      </c>
      <c r="D41" s="41" t="s">
        <v>43</v>
      </c>
      <c r="E41" s="41" t="s">
        <v>24</v>
      </c>
      <c r="F41" s="41" t="s">
        <v>1418</v>
      </c>
      <c r="G41" s="42" t="s">
        <v>25</v>
      </c>
      <c r="H41" s="42" t="s">
        <v>18</v>
      </c>
    </row>
    <row r="42" spans="1:8" x14ac:dyDescent="0.25">
      <c r="A42" t="str">
        <f t="shared" si="0"/>
        <v>SaúdeEducação em SaúdeSem ModalidadePalestraPúblico</v>
      </c>
      <c r="B42" s="41" t="s">
        <v>22</v>
      </c>
      <c r="C42" s="41" t="s">
        <v>23</v>
      </c>
      <c r="D42" s="41" t="s">
        <v>16</v>
      </c>
      <c r="E42" s="41" t="s">
        <v>46</v>
      </c>
      <c r="F42" s="41" t="s">
        <v>1417</v>
      </c>
      <c r="G42" s="42" t="s">
        <v>25</v>
      </c>
      <c r="H42" s="42" t="s">
        <v>18</v>
      </c>
    </row>
    <row r="43" spans="1:8" x14ac:dyDescent="0.25">
      <c r="A43" t="str">
        <f t="shared" si="0"/>
        <v>SaúdeEducação em SaúdeSem ModalidadePalestraPúblico</v>
      </c>
      <c r="B43" s="41" t="s">
        <v>22</v>
      </c>
      <c r="C43" s="41" t="s">
        <v>23</v>
      </c>
      <c r="D43" s="41" t="s">
        <v>16</v>
      </c>
      <c r="E43" s="41" t="s">
        <v>46</v>
      </c>
      <c r="F43" s="41" t="s">
        <v>1417</v>
      </c>
      <c r="G43" s="42" t="s">
        <v>25</v>
      </c>
      <c r="H43" s="42" t="s">
        <v>18</v>
      </c>
    </row>
    <row r="44" spans="1:8" x14ac:dyDescent="0.25">
      <c r="A44" t="str">
        <f t="shared" si="0"/>
        <v>SaúdeEducação em SaúdeSem ModalidadePalestraPúblico</v>
      </c>
      <c r="B44" s="41" t="s">
        <v>22</v>
      </c>
      <c r="C44" s="41" t="s">
        <v>23</v>
      </c>
      <c r="D44" s="41" t="s">
        <v>16</v>
      </c>
      <c r="E44" s="41" t="s">
        <v>46</v>
      </c>
      <c r="F44" s="41" t="s">
        <v>1417</v>
      </c>
      <c r="G44" s="42" t="s">
        <v>25</v>
      </c>
      <c r="H44" s="42" t="s">
        <v>18</v>
      </c>
    </row>
    <row r="45" spans="1:8" x14ac:dyDescent="0.25">
      <c r="A45" t="str">
        <f t="shared" si="0"/>
        <v>CulturaMúsicaSem ModalidadeApresentaçãoPúblico</v>
      </c>
      <c r="B45" s="41" t="s">
        <v>72</v>
      </c>
      <c r="C45" s="41" t="s">
        <v>73</v>
      </c>
      <c r="D45" s="41" t="s">
        <v>16</v>
      </c>
      <c r="E45" s="41" t="s">
        <v>74</v>
      </c>
      <c r="F45" s="41" t="s">
        <v>1417</v>
      </c>
      <c r="G45" s="42" t="s">
        <v>25</v>
      </c>
      <c r="H45" s="42" t="s">
        <v>18</v>
      </c>
    </row>
    <row r="46" spans="1:8" x14ac:dyDescent="0.25">
      <c r="A46" t="str">
        <f t="shared" si="0"/>
        <v>CulturaLiteraturaSem ModalidadeApresentaçãoPúblico</v>
      </c>
      <c r="B46" s="41" t="s">
        <v>72</v>
      </c>
      <c r="C46" s="41" t="s">
        <v>205</v>
      </c>
      <c r="D46" s="41" t="s">
        <v>16</v>
      </c>
      <c r="E46" s="41" t="s">
        <v>74</v>
      </c>
      <c r="F46" s="41" t="s">
        <v>1417</v>
      </c>
      <c r="G46" s="42" t="s">
        <v>25</v>
      </c>
      <c r="H46" s="42" t="s">
        <v>18</v>
      </c>
    </row>
    <row r="47" spans="1:8" x14ac:dyDescent="0.25">
      <c r="A47" t="str">
        <f t="shared" si="0"/>
        <v>CulturaLiteraturaSem ModalidadeDebateParticipantes</v>
      </c>
      <c r="B47" s="41" t="s">
        <v>72</v>
      </c>
      <c r="C47" s="41" t="s">
        <v>205</v>
      </c>
      <c r="D47" s="41" t="s">
        <v>16</v>
      </c>
      <c r="E47" s="41" t="s">
        <v>106</v>
      </c>
      <c r="F47" s="41" t="s">
        <v>1418</v>
      </c>
      <c r="G47" s="42" t="s">
        <v>25</v>
      </c>
      <c r="H47" s="42" t="s">
        <v>18</v>
      </c>
    </row>
    <row r="48" spans="1:8" x14ac:dyDescent="0.25">
      <c r="A48" t="str">
        <f t="shared" si="0"/>
        <v>CulturaAudiovisualSem ModalidadeExibiçãoPúblico</v>
      </c>
      <c r="B48" s="41" t="s">
        <v>72</v>
      </c>
      <c r="C48" s="41" t="s">
        <v>107</v>
      </c>
      <c r="D48" s="41" t="s">
        <v>16</v>
      </c>
      <c r="E48" s="41" t="s">
        <v>209</v>
      </c>
      <c r="F48" s="41" t="s">
        <v>1417</v>
      </c>
      <c r="G48" s="42" t="s">
        <v>25</v>
      </c>
      <c r="H48" s="42" t="s">
        <v>18</v>
      </c>
    </row>
    <row r="49" spans="1:8" x14ac:dyDescent="0.25">
      <c r="A49" t="str">
        <f t="shared" si="0"/>
        <v>CulturaArtes CênicasCircoApresentaçãoPúblico</v>
      </c>
      <c r="B49" s="41" t="s">
        <v>72</v>
      </c>
      <c r="C49" s="41" t="s">
        <v>102</v>
      </c>
      <c r="D49" s="41" t="s">
        <v>191</v>
      </c>
      <c r="E49" s="41" t="s">
        <v>74</v>
      </c>
      <c r="F49" s="41" t="s">
        <v>1417</v>
      </c>
      <c r="G49" s="42" t="s">
        <v>25</v>
      </c>
      <c r="H49" s="42" t="s">
        <v>18</v>
      </c>
    </row>
    <row r="50" spans="1:8" x14ac:dyDescent="0.25">
      <c r="A50" t="str">
        <f t="shared" si="0"/>
        <v>CulturaArtes CênicasTeatroApresentaçãoPúblico</v>
      </c>
      <c r="B50" s="41" t="s">
        <v>72</v>
      </c>
      <c r="C50" s="41" t="s">
        <v>102</v>
      </c>
      <c r="D50" s="41" t="s">
        <v>109</v>
      </c>
      <c r="E50" s="41" t="s">
        <v>74</v>
      </c>
      <c r="F50" s="41" t="s">
        <v>1417</v>
      </c>
      <c r="G50" s="42" t="s">
        <v>25</v>
      </c>
      <c r="H50" s="42" t="s">
        <v>18</v>
      </c>
    </row>
    <row r="51" spans="1:8" x14ac:dyDescent="0.25">
      <c r="A51" t="str">
        <f t="shared" si="0"/>
        <v>CulturaArtes CênicasTeatroApresentaçãoPúblico</v>
      </c>
      <c r="B51" s="41" t="s">
        <v>72</v>
      </c>
      <c r="C51" s="41" t="s">
        <v>102</v>
      </c>
      <c r="D51" s="41" t="s">
        <v>109</v>
      </c>
      <c r="E51" s="41" t="s">
        <v>74</v>
      </c>
      <c r="F51" s="41" t="s">
        <v>1417</v>
      </c>
      <c r="G51" s="42" t="s">
        <v>25</v>
      </c>
      <c r="H51" s="42" t="s">
        <v>18</v>
      </c>
    </row>
    <row r="52" spans="1:8" x14ac:dyDescent="0.25">
      <c r="A52" t="str">
        <f t="shared" si="0"/>
        <v>CulturaArtes CênicasCircoDebateParticipantes</v>
      </c>
      <c r="B52" s="43" t="s">
        <v>72</v>
      </c>
      <c r="C52" s="43" t="s">
        <v>102</v>
      </c>
      <c r="D52" s="43" t="s">
        <v>191</v>
      </c>
      <c r="E52" s="43" t="s">
        <v>106</v>
      </c>
      <c r="F52" s="43" t="s">
        <v>1418</v>
      </c>
      <c r="G52" s="44" t="s">
        <v>25</v>
      </c>
      <c r="H52" s="44" t="s">
        <v>18</v>
      </c>
    </row>
    <row r="53" spans="1:8" x14ac:dyDescent="0.25">
      <c r="A53" t="str">
        <f t="shared" si="0"/>
        <v>CulturaArtes CênicasDançaDebateParticipantes</v>
      </c>
      <c r="B53" s="43" t="s">
        <v>72</v>
      </c>
      <c r="C53" s="43" t="s">
        <v>102</v>
      </c>
      <c r="D53" s="43" t="s">
        <v>103</v>
      </c>
      <c r="E53" s="43" t="s">
        <v>106</v>
      </c>
      <c r="F53" s="43" t="s">
        <v>1418</v>
      </c>
      <c r="G53" s="44" t="s">
        <v>25</v>
      </c>
      <c r="H53" s="44" t="s">
        <v>18</v>
      </c>
    </row>
    <row r="54" spans="1:8" x14ac:dyDescent="0.25">
      <c r="A54" t="str">
        <f t="shared" si="0"/>
        <v>CulturaArtes CênicasTeatroDebateParticipantes</v>
      </c>
      <c r="B54" s="43" t="s">
        <v>72</v>
      </c>
      <c r="C54" s="43" t="s">
        <v>102</v>
      </c>
      <c r="D54" s="43" t="s">
        <v>109</v>
      </c>
      <c r="E54" s="43" t="s">
        <v>106</v>
      </c>
      <c r="F54" s="43" t="s">
        <v>1418</v>
      </c>
      <c r="G54" s="44" t="s">
        <v>25</v>
      </c>
      <c r="H54" s="44" t="s">
        <v>18</v>
      </c>
    </row>
    <row r="55" spans="1:8" x14ac:dyDescent="0.25">
      <c r="A55" t="str">
        <f t="shared" si="0"/>
        <v>CulturaLiteraturaSem ModalidadeDebateParticipantes</v>
      </c>
      <c r="B55" s="43" t="s">
        <v>72</v>
      </c>
      <c r="C55" s="43" t="s">
        <v>205</v>
      </c>
      <c r="D55" s="43" t="s">
        <v>16</v>
      </c>
      <c r="E55" s="43" t="s">
        <v>106</v>
      </c>
      <c r="F55" s="43" t="s">
        <v>1418</v>
      </c>
      <c r="G55" s="44" t="s">
        <v>25</v>
      </c>
      <c r="H55" s="44" t="s">
        <v>18</v>
      </c>
    </row>
    <row r="56" spans="1:8" x14ac:dyDescent="0.25">
      <c r="A56" t="str">
        <f t="shared" si="0"/>
        <v>CulturaAudiovisualSem ModalidadeExibiçãoPúblico</v>
      </c>
      <c r="B56" s="43" t="s">
        <v>72</v>
      </c>
      <c r="C56" s="43" t="s">
        <v>107</v>
      </c>
      <c r="D56" s="43" t="s">
        <v>16</v>
      </c>
      <c r="E56" s="43" t="s">
        <v>209</v>
      </c>
      <c r="F56" s="43" t="s">
        <v>1417</v>
      </c>
      <c r="G56" s="44" t="s">
        <v>25</v>
      </c>
      <c r="H56" s="44" t="s">
        <v>18</v>
      </c>
    </row>
    <row r="57" spans="1:8" x14ac:dyDescent="0.25">
      <c r="A57" t="str">
        <f t="shared" si="0"/>
        <v>CulturaAudiovisualSem ModalidadeDebateParticipantes</v>
      </c>
      <c r="B57" s="43" t="s">
        <v>72</v>
      </c>
      <c r="C57" s="43" t="s">
        <v>107</v>
      </c>
      <c r="D57" s="43" t="s">
        <v>16</v>
      </c>
      <c r="E57" s="43" t="s">
        <v>106</v>
      </c>
      <c r="F57" s="43" t="s">
        <v>1418</v>
      </c>
      <c r="G57" s="44" t="s">
        <v>25</v>
      </c>
      <c r="H57" s="44" t="s">
        <v>18</v>
      </c>
    </row>
    <row r="58" spans="1:8" x14ac:dyDescent="0.25">
      <c r="A58" t="str">
        <f t="shared" si="0"/>
        <v>CulturaAudiovisualSem ModalidadeExibiçãoPúblico</v>
      </c>
      <c r="B58" s="43" t="s">
        <v>72</v>
      </c>
      <c r="C58" s="43" t="s">
        <v>107</v>
      </c>
      <c r="D58" s="43" t="s">
        <v>16</v>
      </c>
      <c r="E58" s="43" t="s">
        <v>209</v>
      </c>
      <c r="F58" s="43" t="s">
        <v>1417</v>
      </c>
      <c r="G58" s="44" t="s">
        <v>25</v>
      </c>
      <c r="H58" s="44" t="s">
        <v>18</v>
      </c>
    </row>
    <row r="59" spans="1:8" x14ac:dyDescent="0.25">
      <c r="A59" t="str">
        <f t="shared" si="0"/>
        <v>CulturaArtes CênicasDançaDebateParticipantes</v>
      </c>
      <c r="B59" s="43" t="s">
        <v>72</v>
      </c>
      <c r="C59" s="43" t="s">
        <v>102</v>
      </c>
      <c r="D59" s="43" t="s">
        <v>103</v>
      </c>
      <c r="E59" s="43" t="s">
        <v>106</v>
      </c>
      <c r="F59" s="43" t="s">
        <v>1418</v>
      </c>
      <c r="G59" s="44" t="s">
        <v>25</v>
      </c>
      <c r="H59" s="44" t="s">
        <v>18</v>
      </c>
    </row>
    <row r="60" spans="1:8" x14ac:dyDescent="0.25">
      <c r="A60" t="str">
        <f t="shared" si="0"/>
        <v>CulturaMúsicaSem ModalidadeApresentaçãoPúblico</v>
      </c>
      <c r="B60" s="43" t="s">
        <v>72</v>
      </c>
      <c r="C60" s="43" t="s">
        <v>73</v>
      </c>
      <c r="D60" s="43" t="s">
        <v>16</v>
      </c>
      <c r="E60" s="43" t="s">
        <v>74</v>
      </c>
      <c r="F60" s="43" t="s">
        <v>1417</v>
      </c>
      <c r="G60" s="44" t="s">
        <v>25</v>
      </c>
      <c r="H60" s="44" t="s">
        <v>18</v>
      </c>
    </row>
    <row r="61" spans="1:8" x14ac:dyDescent="0.25">
      <c r="A61" t="str">
        <f t="shared" si="0"/>
        <v>CulturaMúsicaSem ModalidadeApresentaçãoPúblico</v>
      </c>
      <c r="B61" s="43" t="s">
        <v>72</v>
      </c>
      <c r="C61" s="43" t="s">
        <v>73</v>
      </c>
      <c r="D61" s="43" t="s">
        <v>16</v>
      </c>
      <c r="E61" s="43" t="s">
        <v>74</v>
      </c>
      <c r="F61" s="43" t="s">
        <v>1417</v>
      </c>
      <c r="G61" s="44" t="s">
        <v>25</v>
      </c>
      <c r="H61" s="44" t="s">
        <v>18</v>
      </c>
    </row>
    <row r="62" spans="1:8" x14ac:dyDescent="0.25">
      <c r="A62" t="str">
        <f t="shared" si="0"/>
        <v>CulturaMúsicaSem ModalidadeApresentaçãoPúblico</v>
      </c>
      <c r="B62" s="43" t="s">
        <v>72</v>
      </c>
      <c r="C62" s="43" t="s">
        <v>73</v>
      </c>
      <c r="D62" s="43" t="s">
        <v>16</v>
      </c>
      <c r="E62" s="43" t="s">
        <v>74</v>
      </c>
      <c r="F62" s="43" t="s">
        <v>1417</v>
      </c>
      <c r="G62" s="44" t="s">
        <v>25</v>
      </c>
      <c r="H62" s="44" t="s">
        <v>18</v>
      </c>
    </row>
    <row r="63" spans="1:8" x14ac:dyDescent="0.25">
      <c r="A63" t="str">
        <f t="shared" si="0"/>
        <v>CulturaArtes VisuaisSem ModalidadeExposição de artePúblico</v>
      </c>
      <c r="B63" s="43" t="s">
        <v>72</v>
      </c>
      <c r="C63" s="43" t="s">
        <v>105</v>
      </c>
      <c r="D63" s="43" t="s">
        <v>16</v>
      </c>
      <c r="E63" s="43" t="s">
        <v>210</v>
      </c>
      <c r="F63" s="43" t="s">
        <v>1417</v>
      </c>
      <c r="G63" s="44" t="s">
        <v>25</v>
      </c>
      <c r="H63" s="44" t="s">
        <v>18</v>
      </c>
    </row>
    <row r="64" spans="1:8" x14ac:dyDescent="0.25">
      <c r="A64" t="str">
        <f t="shared" si="0"/>
        <v>CulturaAudiovisualSem ModalidadeDebateParticipantes</v>
      </c>
      <c r="B64" s="43" t="s">
        <v>72</v>
      </c>
      <c r="C64" s="43" t="s">
        <v>107</v>
      </c>
      <c r="D64" s="43" t="s">
        <v>16</v>
      </c>
      <c r="E64" s="43" t="s">
        <v>106</v>
      </c>
      <c r="F64" s="43" t="s">
        <v>1418</v>
      </c>
      <c r="G64" s="44" t="s">
        <v>25</v>
      </c>
      <c r="H64" s="44" t="s">
        <v>18</v>
      </c>
    </row>
    <row r="65" spans="1:8" x14ac:dyDescent="0.25">
      <c r="A65" t="str">
        <f t="shared" si="0"/>
        <v>CulturaAudiovisualSem ModalidadeExibiçãoPúblico</v>
      </c>
      <c r="B65" s="43" t="s">
        <v>72</v>
      </c>
      <c r="C65" s="43" t="s">
        <v>107</v>
      </c>
      <c r="D65" s="43" t="s">
        <v>16</v>
      </c>
      <c r="E65" s="43" t="s">
        <v>209</v>
      </c>
      <c r="F65" s="43" t="s">
        <v>1417</v>
      </c>
      <c r="G65" s="44" t="s">
        <v>25</v>
      </c>
      <c r="H65" s="44" t="s">
        <v>18</v>
      </c>
    </row>
    <row r="66" spans="1:8" x14ac:dyDescent="0.25">
      <c r="A66" t="str">
        <f t="shared" si="0"/>
        <v>AssistênciaDesenvolvimento ComunitárioSem ModalidadeRoda de conversaParticipantes</v>
      </c>
      <c r="B66" s="43" t="s">
        <v>41</v>
      </c>
      <c r="C66" s="43" t="s">
        <v>90</v>
      </c>
      <c r="D66" s="43" t="s">
        <v>16</v>
      </c>
      <c r="E66" s="43" t="s">
        <v>92</v>
      </c>
      <c r="F66" s="43" t="s">
        <v>1418</v>
      </c>
      <c r="G66" s="44" t="s">
        <v>25</v>
      </c>
      <c r="H66" s="44" t="s">
        <v>18</v>
      </c>
    </row>
    <row r="67" spans="1:8" x14ac:dyDescent="0.25">
      <c r="A67" t="str">
        <f t="shared" ref="A67:A130" si="1">_xlfn.CONCAT(B67:F67)</f>
        <v>CulturaMúsicaSem ModalidadeDebateParticipantes</v>
      </c>
      <c r="B67" s="43" t="s">
        <v>72</v>
      </c>
      <c r="C67" s="43" t="s">
        <v>73</v>
      </c>
      <c r="D67" s="43" t="s">
        <v>16</v>
      </c>
      <c r="E67" s="43" t="s">
        <v>106</v>
      </c>
      <c r="F67" s="43" t="s">
        <v>1418</v>
      </c>
      <c r="G67" s="44" t="s">
        <v>25</v>
      </c>
      <c r="H67" s="44" t="s">
        <v>18</v>
      </c>
    </row>
    <row r="68" spans="1:8" x14ac:dyDescent="0.25">
      <c r="A68" t="str">
        <f t="shared" si="1"/>
        <v>CulturaArtes CênicasDançaApresentaçãoPúblico</v>
      </c>
      <c r="B68" s="43" t="s">
        <v>72</v>
      </c>
      <c r="C68" s="43" t="s">
        <v>102</v>
      </c>
      <c r="D68" s="43" t="s">
        <v>103</v>
      </c>
      <c r="E68" s="43" t="s">
        <v>74</v>
      </c>
      <c r="F68" s="43" t="s">
        <v>1417</v>
      </c>
      <c r="G68" s="44" t="s">
        <v>25</v>
      </c>
      <c r="H68" s="44" t="s">
        <v>18</v>
      </c>
    </row>
    <row r="69" spans="1:8" x14ac:dyDescent="0.25">
      <c r="A69" t="str">
        <f t="shared" si="1"/>
        <v>CulturaArtes CênicasTeatroDebateParticipantes</v>
      </c>
      <c r="B69" s="43" t="s">
        <v>72</v>
      </c>
      <c r="C69" s="43" t="s">
        <v>102</v>
      </c>
      <c r="D69" s="43" t="s">
        <v>109</v>
      </c>
      <c r="E69" s="43" t="s">
        <v>106</v>
      </c>
      <c r="F69" s="43" t="s">
        <v>1418</v>
      </c>
      <c r="G69" s="44" t="s">
        <v>25</v>
      </c>
      <c r="H69" s="44" t="s">
        <v>18</v>
      </c>
    </row>
    <row r="70" spans="1:8" x14ac:dyDescent="0.25">
      <c r="A70" t="str">
        <f t="shared" si="1"/>
        <v>CulturaArtes VisuaisSem ModalidadeDebateParticipantes</v>
      </c>
      <c r="B70" s="43" t="s">
        <v>72</v>
      </c>
      <c r="C70" s="43" t="s">
        <v>105</v>
      </c>
      <c r="D70" s="43" t="s">
        <v>16</v>
      </c>
      <c r="E70" s="43" t="s">
        <v>106</v>
      </c>
      <c r="F70" s="43" t="s">
        <v>1418</v>
      </c>
      <c r="G70" s="44" t="s">
        <v>25</v>
      </c>
      <c r="H70" s="44" t="s">
        <v>18</v>
      </c>
    </row>
    <row r="71" spans="1:8" x14ac:dyDescent="0.25">
      <c r="A71" t="str">
        <f t="shared" si="1"/>
        <v>CulturaArtes VisuaisSem ModalidadeExposição de artePúblico</v>
      </c>
      <c r="B71" s="43" t="s">
        <v>72</v>
      </c>
      <c r="C71" s="43" t="s">
        <v>105</v>
      </c>
      <c r="D71" s="43" t="s">
        <v>16</v>
      </c>
      <c r="E71" s="43" t="s">
        <v>210</v>
      </c>
      <c r="F71" s="43" t="s">
        <v>1417</v>
      </c>
      <c r="G71" s="44" t="s">
        <v>25</v>
      </c>
      <c r="H71" s="44" t="s">
        <v>18</v>
      </c>
    </row>
    <row r="72" spans="1:8" x14ac:dyDescent="0.25">
      <c r="A72" t="str">
        <f t="shared" si="1"/>
        <v>CulturaAudiovisualSem ModalidadeDebateParticipantes</v>
      </c>
      <c r="B72" s="43" t="s">
        <v>72</v>
      </c>
      <c r="C72" s="43" t="s">
        <v>107</v>
      </c>
      <c r="D72" s="43" t="s">
        <v>16</v>
      </c>
      <c r="E72" s="43" t="s">
        <v>106</v>
      </c>
      <c r="F72" s="43" t="s">
        <v>1418</v>
      </c>
      <c r="G72" s="44" t="s">
        <v>25</v>
      </c>
      <c r="H72" s="44" t="s">
        <v>18</v>
      </c>
    </row>
    <row r="73" spans="1:8" x14ac:dyDescent="0.25">
      <c r="A73" t="str">
        <f t="shared" si="1"/>
        <v>CulturaMúsicaSem ModalidadeDebateParticipantes</v>
      </c>
      <c r="B73" s="43" t="s">
        <v>72</v>
      </c>
      <c r="C73" s="43" t="s">
        <v>73</v>
      </c>
      <c r="D73" s="43" t="s">
        <v>16</v>
      </c>
      <c r="E73" s="43" t="s">
        <v>106</v>
      </c>
      <c r="F73" s="43" t="s">
        <v>1418</v>
      </c>
      <c r="G73" s="44" t="s">
        <v>25</v>
      </c>
      <c r="H73" s="44" t="s">
        <v>18</v>
      </c>
    </row>
    <row r="74" spans="1:8" x14ac:dyDescent="0.25">
      <c r="A74" t="str">
        <f t="shared" si="1"/>
        <v>CulturaArtes CênicasDançaApresentaçãoPúblico</v>
      </c>
      <c r="B74" s="43" t="s">
        <v>72</v>
      </c>
      <c r="C74" s="43" t="s">
        <v>102</v>
      </c>
      <c r="D74" s="43" t="s">
        <v>103</v>
      </c>
      <c r="E74" s="43" t="s">
        <v>74</v>
      </c>
      <c r="F74" s="43" t="s">
        <v>1417</v>
      </c>
      <c r="G74" s="44" t="s">
        <v>25</v>
      </c>
      <c r="H74" s="44" t="s">
        <v>18</v>
      </c>
    </row>
    <row r="75" spans="1:8" x14ac:dyDescent="0.25">
      <c r="A75" t="str">
        <f t="shared" si="1"/>
        <v>CulturaLiteraturaSem ModalidadeApresentaçãoPúblico</v>
      </c>
      <c r="B75" s="43" t="s">
        <v>72</v>
      </c>
      <c r="C75" s="43" t="s">
        <v>205</v>
      </c>
      <c r="D75" s="43" t="s">
        <v>16</v>
      </c>
      <c r="E75" s="43" t="s">
        <v>74</v>
      </c>
      <c r="F75" s="43" t="s">
        <v>1417</v>
      </c>
      <c r="G75" s="44" t="s">
        <v>25</v>
      </c>
      <c r="H75" s="44" t="s">
        <v>18</v>
      </c>
    </row>
    <row r="76" spans="1:8" x14ac:dyDescent="0.25">
      <c r="A76" t="str">
        <f t="shared" si="1"/>
        <v>CulturaArtes CênicasTeatroDebateParticipantes</v>
      </c>
      <c r="B76" s="43" t="s">
        <v>72</v>
      </c>
      <c r="C76" s="43" t="s">
        <v>102</v>
      </c>
      <c r="D76" s="43" t="s">
        <v>109</v>
      </c>
      <c r="E76" s="43" t="s">
        <v>106</v>
      </c>
      <c r="F76" s="43" t="s">
        <v>1418</v>
      </c>
      <c r="G76" s="44" t="s">
        <v>25</v>
      </c>
      <c r="H76" s="44" t="s">
        <v>18</v>
      </c>
    </row>
    <row r="77" spans="1:8" x14ac:dyDescent="0.25">
      <c r="A77" t="str">
        <f t="shared" si="1"/>
        <v>CulturaBibliotecaSem ModalidadeConsultaPessoas Presentes</v>
      </c>
      <c r="B77" s="43" t="s">
        <v>72</v>
      </c>
      <c r="C77" s="43" t="s">
        <v>196</v>
      </c>
      <c r="D77" s="43" t="s">
        <v>16</v>
      </c>
      <c r="E77" s="43" t="s">
        <v>197</v>
      </c>
      <c r="F77" s="43" t="s">
        <v>1565</v>
      </c>
      <c r="G77" s="44" t="s">
        <v>25</v>
      </c>
      <c r="H77" s="44" t="s">
        <v>18</v>
      </c>
    </row>
    <row r="78" spans="1:8" x14ac:dyDescent="0.25">
      <c r="A78" t="str">
        <f t="shared" si="1"/>
        <v>CulturaArtes CênicasDançaApresentaçãoPúblico</v>
      </c>
      <c r="B78" s="43" t="s">
        <v>72</v>
      </c>
      <c r="C78" s="43" t="s">
        <v>102</v>
      </c>
      <c r="D78" s="43" t="s">
        <v>103</v>
      </c>
      <c r="E78" s="43" t="s">
        <v>74</v>
      </c>
      <c r="F78" s="43" t="s">
        <v>1417</v>
      </c>
      <c r="G78" s="44" t="s">
        <v>25</v>
      </c>
      <c r="H78" s="44" t="s">
        <v>18</v>
      </c>
    </row>
    <row r="79" spans="1:8" x14ac:dyDescent="0.25">
      <c r="A79" t="str">
        <f t="shared" si="1"/>
        <v>CulturaArtes CênicasTeatroApresentaçãoPúblico</v>
      </c>
      <c r="B79" s="43" t="s">
        <v>72</v>
      </c>
      <c r="C79" s="43" t="s">
        <v>102</v>
      </c>
      <c r="D79" s="43" t="s">
        <v>109</v>
      </c>
      <c r="E79" s="43" t="s">
        <v>74</v>
      </c>
      <c r="F79" s="43" t="s">
        <v>1417</v>
      </c>
      <c r="G79" s="44" t="s">
        <v>25</v>
      </c>
      <c r="H79" s="44" t="s">
        <v>18</v>
      </c>
    </row>
    <row r="80" spans="1:8" x14ac:dyDescent="0.25">
      <c r="A80" t="str">
        <f t="shared" si="1"/>
        <v>CulturaArtes VisuaisSem ModalidadeExposição de artePúblico</v>
      </c>
      <c r="B80" s="43" t="s">
        <v>72</v>
      </c>
      <c r="C80" s="43" t="s">
        <v>105</v>
      </c>
      <c r="D80" s="43" t="s">
        <v>16</v>
      </c>
      <c r="E80" s="43" t="s">
        <v>210</v>
      </c>
      <c r="F80" s="43" t="s">
        <v>1417</v>
      </c>
      <c r="G80" s="44" t="s">
        <v>25</v>
      </c>
      <c r="H80" s="44" t="s">
        <v>18</v>
      </c>
    </row>
    <row r="81" spans="1:8" x14ac:dyDescent="0.25">
      <c r="A81" t="str">
        <f t="shared" si="1"/>
        <v>CulturaMúsicaSem ModalidadeApresentaçãoPúblico</v>
      </c>
      <c r="B81" s="43" t="s">
        <v>72</v>
      </c>
      <c r="C81" s="43" t="s">
        <v>73</v>
      </c>
      <c r="D81" s="43" t="s">
        <v>16</v>
      </c>
      <c r="E81" s="43" t="s">
        <v>74</v>
      </c>
      <c r="F81" s="43" t="s">
        <v>1417</v>
      </c>
      <c r="G81" s="44" t="s">
        <v>25</v>
      </c>
      <c r="H81" s="44" t="s">
        <v>18</v>
      </c>
    </row>
    <row r="82" spans="1:8" x14ac:dyDescent="0.25">
      <c r="A82" t="str">
        <f t="shared" si="1"/>
        <v>AssistênciaDesenvolvimento ComunitárioSem ModalidadeRoda de conversaParticipantes</v>
      </c>
      <c r="B82" s="43" t="s">
        <v>41</v>
      </c>
      <c r="C82" s="43" t="s">
        <v>90</v>
      </c>
      <c r="D82" s="43" t="s">
        <v>16</v>
      </c>
      <c r="E82" s="43" t="s">
        <v>92</v>
      </c>
      <c r="F82" s="43" t="s">
        <v>1418</v>
      </c>
      <c r="G82" s="44" t="s">
        <v>25</v>
      </c>
      <c r="H82" s="44" t="s">
        <v>18</v>
      </c>
    </row>
    <row r="83" spans="1:8" x14ac:dyDescent="0.25">
      <c r="A83" t="str">
        <f t="shared" si="1"/>
        <v>CulturaArtes CênicasDançaApresentaçãoPúblico</v>
      </c>
      <c r="B83" s="43" t="s">
        <v>72</v>
      </c>
      <c r="C83" s="43" t="s">
        <v>102</v>
      </c>
      <c r="D83" s="43" t="s">
        <v>103</v>
      </c>
      <c r="E83" s="43" t="s">
        <v>74</v>
      </c>
      <c r="F83" s="43" t="s">
        <v>1417</v>
      </c>
      <c r="G83" s="44" t="s">
        <v>25</v>
      </c>
      <c r="H83" s="44" t="s">
        <v>18</v>
      </c>
    </row>
    <row r="84" spans="1:8" x14ac:dyDescent="0.25">
      <c r="A84" t="str">
        <f t="shared" si="1"/>
        <v>CulturaMúsicaSem ModalidadeApresentaçãoPúblico</v>
      </c>
      <c r="B84" s="43" t="s">
        <v>72</v>
      </c>
      <c r="C84" s="43" t="s">
        <v>73</v>
      </c>
      <c r="D84" s="43" t="s">
        <v>16</v>
      </c>
      <c r="E84" s="43" t="s">
        <v>74</v>
      </c>
      <c r="F84" s="43" t="s">
        <v>1417</v>
      </c>
      <c r="G84" s="44" t="s">
        <v>25</v>
      </c>
      <c r="H84" s="44" t="s">
        <v>18</v>
      </c>
    </row>
    <row r="85" spans="1:8" x14ac:dyDescent="0.25">
      <c r="A85" t="str">
        <f t="shared" si="1"/>
        <v>CulturaArtes CênicasDançaApresentaçãoPúblico</v>
      </c>
      <c r="B85" s="43" t="s">
        <v>72</v>
      </c>
      <c r="C85" s="43" t="s">
        <v>102</v>
      </c>
      <c r="D85" s="43" t="s">
        <v>103</v>
      </c>
      <c r="E85" s="43" t="s">
        <v>74</v>
      </c>
      <c r="F85" s="43" t="s">
        <v>1417</v>
      </c>
      <c r="G85" s="44" t="s">
        <v>25</v>
      </c>
      <c r="H85" s="44" t="s">
        <v>18</v>
      </c>
    </row>
    <row r="86" spans="1:8" x14ac:dyDescent="0.25">
      <c r="A86" t="str">
        <f t="shared" si="1"/>
        <v>CulturaMúsicaSem ModalidadeApresentaçãoPúblico</v>
      </c>
      <c r="B86" s="43" t="s">
        <v>72</v>
      </c>
      <c r="C86" s="43" t="s">
        <v>73</v>
      </c>
      <c r="D86" s="43" t="s">
        <v>16</v>
      </c>
      <c r="E86" s="43" t="s">
        <v>74</v>
      </c>
      <c r="F86" s="43" t="s">
        <v>1417</v>
      </c>
      <c r="G86" s="44" t="s">
        <v>25</v>
      </c>
      <c r="H86" s="44" t="s">
        <v>18</v>
      </c>
    </row>
    <row r="87" spans="1:8" x14ac:dyDescent="0.25">
      <c r="A87" t="str">
        <f t="shared" si="1"/>
        <v>CulturaArtes CênicasDançaDebateParticipantes</v>
      </c>
      <c r="B87" s="43" t="s">
        <v>72</v>
      </c>
      <c r="C87" s="43" t="s">
        <v>102</v>
      </c>
      <c r="D87" s="43" t="s">
        <v>103</v>
      </c>
      <c r="E87" s="43" t="s">
        <v>106</v>
      </c>
      <c r="F87" s="43" t="s">
        <v>1418</v>
      </c>
      <c r="G87" s="44" t="s">
        <v>25</v>
      </c>
      <c r="H87" s="44" t="s">
        <v>18</v>
      </c>
    </row>
    <row r="88" spans="1:8" x14ac:dyDescent="0.25">
      <c r="A88" t="str">
        <f t="shared" si="1"/>
        <v>CulturaAudiovisualSem ModalidadeExibiçãoPúblico</v>
      </c>
      <c r="B88" s="43" t="s">
        <v>72</v>
      </c>
      <c r="C88" s="43" t="s">
        <v>107</v>
      </c>
      <c r="D88" s="43" t="s">
        <v>16</v>
      </c>
      <c r="E88" s="43" t="s">
        <v>209</v>
      </c>
      <c r="F88" s="43" t="s">
        <v>1417</v>
      </c>
      <c r="G88" s="44" t="s">
        <v>25</v>
      </c>
      <c r="H88" s="44" t="s">
        <v>18</v>
      </c>
    </row>
    <row r="89" spans="1:8" x14ac:dyDescent="0.25">
      <c r="A89" t="str">
        <f t="shared" si="1"/>
        <v>AssistênciaDesenvolvimento ComunitárioSem ModalidadeRoda de conversaParticipantes</v>
      </c>
      <c r="B89" s="43" t="s">
        <v>41</v>
      </c>
      <c r="C89" s="43" t="s">
        <v>90</v>
      </c>
      <c r="D89" s="43" t="s">
        <v>16</v>
      </c>
      <c r="E89" s="43" t="s">
        <v>92</v>
      </c>
      <c r="F89" s="43" t="s">
        <v>1418</v>
      </c>
      <c r="G89" s="44" t="s">
        <v>25</v>
      </c>
      <c r="H89" s="44" t="s">
        <v>18</v>
      </c>
    </row>
    <row r="90" spans="1:8" x14ac:dyDescent="0.25">
      <c r="A90" t="str">
        <f t="shared" si="1"/>
        <v>CulturaMúsicaSem ModalidadeApresentaçãoPúblico</v>
      </c>
      <c r="B90" s="43" t="s">
        <v>72</v>
      </c>
      <c r="C90" s="43" t="s">
        <v>73</v>
      </c>
      <c r="D90" s="43" t="s">
        <v>16</v>
      </c>
      <c r="E90" s="43" t="s">
        <v>74</v>
      </c>
      <c r="F90" s="43" t="s">
        <v>1417</v>
      </c>
      <c r="G90" s="44" t="s">
        <v>25</v>
      </c>
      <c r="H90" s="44" t="s">
        <v>18</v>
      </c>
    </row>
    <row r="91" spans="1:8" x14ac:dyDescent="0.25">
      <c r="A91" t="str">
        <f t="shared" si="1"/>
        <v>CulturaArtes VisuaisSem ModalidadeDebateParticipantes</v>
      </c>
      <c r="B91" s="43" t="s">
        <v>72</v>
      </c>
      <c r="C91" s="43" t="s">
        <v>105</v>
      </c>
      <c r="D91" s="43" t="s">
        <v>16</v>
      </c>
      <c r="E91" s="43" t="s">
        <v>106</v>
      </c>
      <c r="F91" s="43" t="s">
        <v>1418</v>
      </c>
      <c r="G91" s="44" t="s">
        <v>25</v>
      </c>
      <c r="H91" s="44" t="s">
        <v>18</v>
      </c>
    </row>
    <row r="92" spans="1:8" x14ac:dyDescent="0.25">
      <c r="A92" t="str">
        <f t="shared" si="1"/>
        <v>CulturaArtes VisuaisSem ModalidadeDebateParticipantes</v>
      </c>
      <c r="B92" s="43" t="s">
        <v>72</v>
      </c>
      <c r="C92" s="43" t="s">
        <v>105</v>
      </c>
      <c r="D92" s="43" t="s">
        <v>16</v>
      </c>
      <c r="E92" s="43" t="s">
        <v>106</v>
      </c>
      <c r="F92" s="43" t="s">
        <v>1418</v>
      </c>
      <c r="G92" s="44" t="s">
        <v>25</v>
      </c>
      <c r="H92" s="44" t="s">
        <v>18</v>
      </c>
    </row>
    <row r="93" spans="1:8" x14ac:dyDescent="0.25">
      <c r="A93" t="str">
        <f t="shared" si="1"/>
        <v>CulturaArtes VisuaisSem ModalidadeExposição de artePúblico</v>
      </c>
      <c r="B93" s="43" t="s">
        <v>72</v>
      </c>
      <c r="C93" s="43" t="s">
        <v>105</v>
      </c>
      <c r="D93" s="43" t="s">
        <v>16</v>
      </c>
      <c r="E93" s="43" t="s">
        <v>210</v>
      </c>
      <c r="F93" s="43" t="s">
        <v>1417</v>
      </c>
      <c r="G93" s="44" t="s">
        <v>25</v>
      </c>
      <c r="H93" s="44" t="s">
        <v>18</v>
      </c>
    </row>
    <row r="94" spans="1:8" x14ac:dyDescent="0.25">
      <c r="A94" t="str">
        <f t="shared" si="1"/>
        <v>CulturaMúsicaSem ModalidadeApresentaçãoPúblico</v>
      </c>
      <c r="B94" s="43" t="s">
        <v>72</v>
      </c>
      <c r="C94" s="43" t="s">
        <v>73</v>
      </c>
      <c r="D94" s="43" t="s">
        <v>16</v>
      </c>
      <c r="E94" s="43" t="s">
        <v>74</v>
      </c>
      <c r="F94" s="43" t="s">
        <v>1417</v>
      </c>
      <c r="G94" s="44" t="s">
        <v>25</v>
      </c>
      <c r="H94" s="44" t="s">
        <v>18</v>
      </c>
    </row>
    <row r="95" spans="1:8" x14ac:dyDescent="0.25">
      <c r="A95" t="str">
        <f t="shared" si="1"/>
        <v>CulturaMúsicaSem ModalidadeApresentaçãoPúblico</v>
      </c>
      <c r="B95" s="43" t="s">
        <v>72</v>
      </c>
      <c r="C95" s="43" t="s">
        <v>73</v>
      </c>
      <c r="D95" s="43" t="s">
        <v>16</v>
      </c>
      <c r="E95" s="43" t="s">
        <v>74</v>
      </c>
      <c r="F95" s="43" t="s">
        <v>1417</v>
      </c>
      <c r="G95" s="44" t="s">
        <v>25</v>
      </c>
      <c r="H95" s="44" t="s">
        <v>18</v>
      </c>
    </row>
    <row r="96" spans="1:8" x14ac:dyDescent="0.25">
      <c r="A96" t="str">
        <f t="shared" si="1"/>
        <v>AssistênciaSegurança Alimentar e Apoio SocialDesenvolvimento de CapacidadesOrientaçãoParticipantes</v>
      </c>
      <c r="B96" s="43" t="s">
        <v>41</v>
      </c>
      <c r="C96" s="43" t="s">
        <v>42</v>
      </c>
      <c r="D96" s="43" t="s">
        <v>43</v>
      </c>
      <c r="E96" s="43" t="s">
        <v>24</v>
      </c>
      <c r="F96" s="43" t="s">
        <v>1418</v>
      </c>
      <c r="G96" s="44" t="s">
        <v>25</v>
      </c>
      <c r="H96" s="44" t="s">
        <v>18</v>
      </c>
    </row>
    <row r="97" spans="1:8" x14ac:dyDescent="0.25">
      <c r="A97" t="str">
        <f t="shared" si="1"/>
        <v>CulturaLiteraturaSem ModalidadeApresentaçãoPúblico</v>
      </c>
      <c r="B97" s="43" t="s">
        <v>72</v>
      </c>
      <c r="C97" s="43" t="s">
        <v>205</v>
      </c>
      <c r="D97" s="43" t="s">
        <v>16</v>
      </c>
      <c r="E97" s="43" t="s">
        <v>74</v>
      </c>
      <c r="F97" s="43" t="s">
        <v>1417</v>
      </c>
      <c r="G97" s="44" t="s">
        <v>25</v>
      </c>
      <c r="H97" s="44" t="s">
        <v>18</v>
      </c>
    </row>
    <row r="98" spans="1:8" x14ac:dyDescent="0.25">
      <c r="A98" t="str">
        <f t="shared" si="1"/>
        <v>CulturaAudiovisualSem ModalidadeDebateParticipantes</v>
      </c>
      <c r="B98" s="43" t="s">
        <v>72</v>
      </c>
      <c r="C98" s="43" t="s">
        <v>107</v>
      </c>
      <c r="D98" s="43" t="s">
        <v>16</v>
      </c>
      <c r="E98" s="43" t="s">
        <v>106</v>
      </c>
      <c r="F98" s="43" t="s">
        <v>1418</v>
      </c>
      <c r="G98" s="44" t="s">
        <v>25</v>
      </c>
      <c r="H98" s="44" t="s">
        <v>18</v>
      </c>
    </row>
    <row r="99" spans="1:8" x14ac:dyDescent="0.25">
      <c r="A99" t="str">
        <f t="shared" si="1"/>
        <v>CulturaAudiovisualSem ModalidadeExibiçãoPúblico</v>
      </c>
      <c r="B99" s="43" t="s">
        <v>72</v>
      </c>
      <c r="C99" s="43" t="s">
        <v>107</v>
      </c>
      <c r="D99" s="43" t="s">
        <v>16</v>
      </c>
      <c r="E99" s="43" t="s">
        <v>209</v>
      </c>
      <c r="F99" s="43" t="s">
        <v>1417</v>
      </c>
      <c r="G99" s="44" t="s">
        <v>25</v>
      </c>
      <c r="H99" s="44" t="s">
        <v>18</v>
      </c>
    </row>
    <row r="100" spans="1:8" x14ac:dyDescent="0.25">
      <c r="A100" t="str">
        <f t="shared" si="1"/>
        <v>CulturaArtes CênicasTeatroApresentaçãoPúblico</v>
      </c>
      <c r="B100" s="43" t="s">
        <v>72</v>
      </c>
      <c r="C100" s="43" t="s">
        <v>102</v>
      </c>
      <c r="D100" s="43" t="s">
        <v>109</v>
      </c>
      <c r="E100" s="43" t="s">
        <v>74</v>
      </c>
      <c r="F100" s="43" t="s">
        <v>1417</v>
      </c>
      <c r="G100" s="44" t="s">
        <v>25</v>
      </c>
      <c r="H100" s="44" t="s">
        <v>18</v>
      </c>
    </row>
    <row r="101" spans="1:8" x14ac:dyDescent="0.25">
      <c r="A101" t="str">
        <f t="shared" si="1"/>
        <v>CulturaArtes VisuaisSem ModalidadeDebateParticipantes</v>
      </c>
      <c r="B101" s="43" t="s">
        <v>72</v>
      </c>
      <c r="C101" s="43" t="s">
        <v>105</v>
      </c>
      <c r="D101" s="43" t="s">
        <v>16</v>
      </c>
      <c r="E101" s="43" t="s">
        <v>106</v>
      </c>
      <c r="F101" s="43" t="s">
        <v>1418</v>
      </c>
      <c r="G101" s="44" t="s">
        <v>25</v>
      </c>
      <c r="H101" s="44" t="s">
        <v>18</v>
      </c>
    </row>
    <row r="102" spans="1:8" x14ac:dyDescent="0.25">
      <c r="A102" t="str">
        <f t="shared" si="1"/>
        <v>CulturaMúsicaSem ModalidadeDebateParticipantes</v>
      </c>
      <c r="B102" s="43" t="s">
        <v>72</v>
      </c>
      <c r="C102" s="43" t="s">
        <v>73</v>
      </c>
      <c r="D102" s="43" t="s">
        <v>16</v>
      </c>
      <c r="E102" s="43" t="s">
        <v>106</v>
      </c>
      <c r="F102" s="43" t="s">
        <v>1418</v>
      </c>
      <c r="G102" s="44" t="s">
        <v>25</v>
      </c>
      <c r="H102" s="44" t="s">
        <v>18</v>
      </c>
    </row>
    <row r="103" spans="1:8" x14ac:dyDescent="0.25">
      <c r="A103" t="str">
        <f t="shared" si="1"/>
        <v>CulturaMúsicaSem ModalidadeApresentaçãoPúblico</v>
      </c>
      <c r="B103" s="43" t="s">
        <v>72</v>
      </c>
      <c r="C103" s="43" t="s">
        <v>73</v>
      </c>
      <c r="D103" s="43" t="s">
        <v>16</v>
      </c>
      <c r="E103" s="43" t="s">
        <v>74</v>
      </c>
      <c r="F103" s="43" t="s">
        <v>1417</v>
      </c>
      <c r="G103" s="44" t="s">
        <v>25</v>
      </c>
      <c r="H103" s="44" t="s">
        <v>18</v>
      </c>
    </row>
    <row r="104" spans="1:8" x14ac:dyDescent="0.25">
      <c r="A104" t="str">
        <f t="shared" si="1"/>
        <v>CulturaArtes CênicasDançaDebateParticipantes</v>
      </c>
      <c r="B104" s="43" t="s">
        <v>72</v>
      </c>
      <c r="C104" s="43" t="s">
        <v>102</v>
      </c>
      <c r="D104" s="43" t="s">
        <v>103</v>
      </c>
      <c r="E104" s="43" t="s">
        <v>106</v>
      </c>
      <c r="F104" s="43" t="s">
        <v>1418</v>
      </c>
      <c r="G104" s="44" t="s">
        <v>25</v>
      </c>
      <c r="H104" s="44" t="s">
        <v>18</v>
      </c>
    </row>
    <row r="105" spans="1:8" x14ac:dyDescent="0.25">
      <c r="A105" t="str">
        <f t="shared" si="1"/>
        <v>CulturaArtes CênicasCircoApresentaçãoPúblico</v>
      </c>
      <c r="B105" s="43" t="s">
        <v>72</v>
      </c>
      <c r="C105" s="43" t="s">
        <v>102</v>
      </c>
      <c r="D105" s="43" t="s">
        <v>191</v>
      </c>
      <c r="E105" s="43" t="s">
        <v>74</v>
      </c>
      <c r="F105" s="43" t="s">
        <v>1417</v>
      </c>
      <c r="G105" s="44" t="s">
        <v>25</v>
      </c>
      <c r="H105" s="44" t="s">
        <v>18</v>
      </c>
    </row>
    <row r="106" spans="1:8" x14ac:dyDescent="0.25">
      <c r="A106" t="str">
        <f t="shared" si="1"/>
        <v>CulturaArtes CênicasCircoDebateParticipantes</v>
      </c>
      <c r="B106" s="43" t="s">
        <v>72</v>
      </c>
      <c r="C106" s="43" t="s">
        <v>102</v>
      </c>
      <c r="D106" s="43" t="s">
        <v>191</v>
      </c>
      <c r="E106" s="43" t="s">
        <v>106</v>
      </c>
      <c r="F106" s="43" t="s">
        <v>1418</v>
      </c>
      <c r="G106" s="44" t="s">
        <v>25</v>
      </c>
      <c r="H106" s="44" t="s">
        <v>18</v>
      </c>
    </row>
    <row r="107" spans="1:8" x14ac:dyDescent="0.25">
      <c r="A107" t="str">
        <f t="shared" si="1"/>
        <v>AssistênciaDesenvolvimento ComunitárioSem ModalidadeRoda de conversaParticipantes</v>
      </c>
      <c r="B107" s="43" t="s">
        <v>41</v>
      </c>
      <c r="C107" s="43" t="s">
        <v>90</v>
      </c>
      <c r="D107" s="43" t="s">
        <v>16</v>
      </c>
      <c r="E107" s="43" t="s">
        <v>92</v>
      </c>
      <c r="F107" s="43" t="s">
        <v>1418</v>
      </c>
      <c r="G107" s="44" t="s">
        <v>25</v>
      </c>
      <c r="H107" s="44" t="s">
        <v>18</v>
      </c>
    </row>
    <row r="108" spans="1:8" x14ac:dyDescent="0.25">
      <c r="A108" t="str">
        <f t="shared" si="1"/>
        <v>CulturaMúsicaSem ModalidadeApresentaçãoPúblico</v>
      </c>
      <c r="B108" s="43" t="s">
        <v>72</v>
      </c>
      <c r="C108" s="43" t="s">
        <v>73</v>
      </c>
      <c r="D108" s="43" t="s">
        <v>16</v>
      </c>
      <c r="E108" s="43" t="s">
        <v>74</v>
      </c>
      <c r="F108" s="43" t="s">
        <v>1417</v>
      </c>
      <c r="G108" s="44" t="s">
        <v>25</v>
      </c>
      <c r="H108" s="44" t="s">
        <v>18</v>
      </c>
    </row>
    <row r="109" spans="1:8" x14ac:dyDescent="0.25">
      <c r="A109" t="str">
        <f t="shared" si="1"/>
        <v>CulturaAudiovisualSem ModalidadeDebateParticipantes</v>
      </c>
      <c r="B109" s="43" t="s">
        <v>72</v>
      </c>
      <c r="C109" s="43" t="s">
        <v>107</v>
      </c>
      <c r="D109" s="43" t="s">
        <v>16</v>
      </c>
      <c r="E109" s="43" t="s">
        <v>106</v>
      </c>
      <c r="F109" s="43" t="s">
        <v>1418</v>
      </c>
      <c r="G109" s="44" t="s">
        <v>25</v>
      </c>
      <c r="H109" s="44" t="s">
        <v>18</v>
      </c>
    </row>
    <row r="110" spans="1:8" x14ac:dyDescent="0.25">
      <c r="A110" t="str">
        <f t="shared" si="1"/>
        <v>CulturaAudiovisualSem ModalidadeExibiçãoPúblico</v>
      </c>
      <c r="B110" s="43" t="s">
        <v>72</v>
      </c>
      <c r="C110" s="43" t="s">
        <v>107</v>
      </c>
      <c r="D110" s="43" t="s">
        <v>16</v>
      </c>
      <c r="E110" s="43" t="s">
        <v>209</v>
      </c>
      <c r="F110" s="43" t="s">
        <v>1417</v>
      </c>
      <c r="G110" s="44" t="s">
        <v>25</v>
      </c>
      <c r="H110" s="44" t="s">
        <v>18</v>
      </c>
    </row>
    <row r="111" spans="1:8" x14ac:dyDescent="0.25">
      <c r="A111" t="str">
        <f t="shared" si="1"/>
        <v>CulturaArtes CênicasDançaDebateParticipantes</v>
      </c>
      <c r="B111" s="43" t="s">
        <v>72</v>
      </c>
      <c r="C111" s="43" t="s">
        <v>102</v>
      </c>
      <c r="D111" s="43" t="s">
        <v>103</v>
      </c>
      <c r="E111" s="43" t="s">
        <v>106</v>
      </c>
      <c r="F111" s="43" t="s">
        <v>1418</v>
      </c>
      <c r="G111" s="44" t="s">
        <v>25</v>
      </c>
      <c r="H111" s="44" t="s">
        <v>18</v>
      </c>
    </row>
    <row r="112" spans="1:8" x14ac:dyDescent="0.25">
      <c r="A112" t="str">
        <f t="shared" si="1"/>
        <v>CulturaArtes VisuaisSem ModalidadeDebateParticipantes</v>
      </c>
      <c r="B112" s="43" t="s">
        <v>72</v>
      </c>
      <c r="C112" s="43" t="s">
        <v>105</v>
      </c>
      <c r="D112" s="43" t="s">
        <v>16</v>
      </c>
      <c r="E112" s="43" t="s">
        <v>106</v>
      </c>
      <c r="F112" s="43" t="s">
        <v>1418</v>
      </c>
      <c r="G112" s="44" t="s">
        <v>25</v>
      </c>
      <c r="H112" s="44" t="s">
        <v>18</v>
      </c>
    </row>
    <row r="113" spans="1:8" x14ac:dyDescent="0.25">
      <c r="A113" t="str">
        <f t="shared" si="1"/>
        <v>CulturaArtes VisuaisSem ModalidadeDebateParticipantes</v>
      </c>
      <c r="B113" s="43" t="s">
        <v>72</v>
      </c>
      <c r="C113" s="43" t="s">
        <v>105</v>
      </c>
      <c r="D113" s="43" t="s">
        <v>16</v>
      </c>
      <c r="E113" s="43" t="s">
        <v>106</v>
      </c>
      <c r="F113" s="43" t="s">
        <v>1418</v>
      </c>
      <c r="G113" s="44" t="s">
        <v>25</v>
      </c>
      <c r="H113" s="44" t="s">
        <v>18</v>
      </c>
    </row>
    <row r="114" spans="1:8" x14ac:dyDescent="0.25">
      <c r="A114" t="str">
        <f t="shared" si="1"/>
        <v>AssistênciaSegurança Alimentar e Apoio SocialDesenvolvimento de CapacidadesOrientaçãoParticipantes</v>
      </c>
      <c r="B114" s="43" t="s">
        <v>41</v>
      </c>
      <c r="C114" s="43" t="s">
        <v>42</v>
      </c>
      <c r="D114" s="43" t="s">
        <v>43</v>
      </c>
      <c r="E114" s="43" t="s">
        <v>24</v>
      </c>
      <c r="F114" s="43" t="s">
        <v>1418</v>
      </c>
      <c r="G114" s="44" t="s">
        <v>25</v>
      </c>
      <c r="H114" s="44" t="s">
        <v>18</v>
      </c>
    </row>
    <row r="115" spans="1:8" x14ac:dyDescent="0.25">
      <c r="A115" t="str">
        <f t="shared" si="1"/>
        <v>AssistênciaSegurança Alimentar e Apoio SocialDesenvolvimento de CapacidadesOrientaçãoParticipantes</v>
      </c>
      <c r="B115" s="43" t="s">
        <v>41</v>
      </c>
      <c r="C115" s="43" t="s">
        <v>42</v>
      </c>
      <c r="D115" s="43" t="s">
        <v>43</v>
      </c>
      <c r="E115" s="43" t="s">
        <v>24</v>
      </c>
      <c r="F115" s="43" t="s">
        <v>1418</v>
      </c>
      <c r="G115" s="44" t="s">
        <v>25</v>
      </c>
      <c r="H115" s="44" t="s">
        <v>18</v>
      </c>
    </row>
    <row r="116" spans="1:8" x14ac:dyDescent="0.25">
      <c r="A116" t="str">
        <f t="shared" si="1"/>
        <v>CulturaArtes CênicasDançaApresentaçãoPúblico</v>
      </c>
      <c r="B116" s="43" t="s">
        <v>72</v>
      </c>
      <c r="C116" s="43" t="s">
        <v>102</v>
      </c>
      <c r="D116" s="43" t="s">
        <v>103</v>
      </c>
      <c r="E116" s="43" t="s">
        <v>74</v>
      </c>
      <c r="F116" s="43" t="s">
        <v>1417</v>
      </c>
      <c r="G116" s="44" t="s">
        <v>25</v>
      </c>
      <c r="H116" s="44" t="s">
        <v>18</v>
      </c>
    </row>
    <row r="117" spans="1:8" x14ac:dyDescent="0.25">
      <c r="A117" t="str">
        <f t="shared" si="1"/>
        <v>CulturaLiteraturaSem ModalidadeApresentaçãoPúblico</v>
      </c>
      <c r="B117" s="43" t="s">
        <v>72</v>
      </c>
      <c r="C117" s="43" t="s">
        <v>205</v>
      </c>
      <c r="D117" s="43" t="s">
        <v>16</v>
      </c>
      <c r="E117" s="43" t="s">
        <v>74</v>
      </c>
      <c r="F117" s="43" t="s">
        <v>1417</v>
      </c>
      <c r="G117" s="44" t="s">
        <v>25</v>
      </c>
      <c r="H117" s="44" t="s">
        <v>18</v>
      </c>
    </row>
    <row r="118" spans="1:8" x14ac:dyDescent="0.25">
      <c r="A118" t="str">
        <f t="shared" si="1"/>
        <v>CulturaArtes VisuaisSem ModalidadeDebateParticipantes</v>
      </c>
      <c r="B118" s="43" t="s">
        <v>72</v>
      </c>
      <c r="C118" s="43" t="s">
        <v>105</v>
      </c>
      <c r="D118" s="43" t="s">
        <v>16</v>
      </c>
      <c r="E118" s="43" t="s">
        <v>106</v>
      </c>
      <c r="F118" s="43" t="s">
        <v>1418</v>
      </c>
      <c r="G118" s="44" t="s">
        <v>25</v>
      </c>
      <c r="H118" s="44" t="s">
        <v>18</v>
      </c>
    </row>
    <row r="119" spans="1:8" x14ac:dyDescent="0.25">
      <c r="A119" t="str">
        <f t="shared" si="1"/>
        <v>CulturaMúsicaSem ModalidadeDebateParticipantes</v>
      </c>
      <c r="B119" s="43" t="s">
        <v>72</v>
      </c>
      <c r="C119" s="43" t="s">
        <v>73</v>
      </c>
      <c r="D119" s="43" t="s">
        <v>16</v>
      </c>
      <c r="E119" s="43" t="s">
        <v>106</v>
      </c>
      <c r="F119" s="43" t="s">
        <v>1418</v>
      </c>
      <c r="G119" s="44" t="s">
        <v>25</v>
      </c>
      <c r="H119" s="44" t="s">
        <v>18</v>
      </c>
    </row>
    <row r="120" spans="1:8" x14ac:dyDescent="0.25">
      <c r="A120" t="str">
        <f t="shared" si="1"/>
        <v>CulturaArtes CênicasTeatroApresentaçãoPúblico</v>
      </c>
      <c r="B120" s="43" t="s">
        <v>72</v>
      </c>
      <c r="C120" s="43" t="s">
        <v>102</v>
      </c>
      <c r="D120" s="43" t="s">
        <v>109</v>
      </c>
      <c r="E120" s="43" t="s">
        <v>74</v>
      </c>
      <c r="F120" s="43" t="s">
        <v>1417</v>
      </c>
      <c r="G120" s="44" t="s">
        <v>25</v>
      </c>
      <c r="H120" s="44" t="s">
        <v>18</v>
      </c>
    </row>
    <row r="121" spans="1:8" x14ac:dyDescent="0.25">
      <c r="A121" t="str">
        <f t="shared" si="1"/>
        <v>CulturaLiteraturaSem ModalidadeApresentaçãoPúblico</v>
      </c>
      <c r="B121" s="43" t="s">
        <v>72</v>
      </c>
      <c r="C121" s="43" t="s">
        <v>205</v>
      </c>
      <c r="D121" s="43" t="s">
        <v>16</v>
      </c>
      <c r="E121" s="43" t="s">
        <v>74</v>
      </c>
      <c r="F121" s="43" t="s">
        <v>1417</v>
      </c>
      <c r="G121" s="44" t="s">
        <v>25</v>
      </c>
      <c r="H121" s="44" t="s">
        <v>18</v>
      </c>
    </row>
    <row r="122" spans="1:8" x14ac:dyDescent="0.25">
      <c r="A122" t="str">
        <f t="shared" si="1"/>
        <v>CulturaAudiovisualSem ModalidadeExibiçãoPúblico</v>
      </c>
      <c r="B122" s="43" t="s">
        <v>72</v>
      </c>
      <c r="C122" s="43" t="s">
        <v>107</v>
      </c>
      <c r="D122" s="43" t="s">
        <v>16</v>
      </c>
      <c r="E122" s="43" t="s">
        <v>209</v>
      </c>
      <c r="F122" s="43" t="s">
        <v>1417</v>
      </c>
      <c r="G122" s="44" t="s">
        <v>25</v>
      </c>
      <c r="H122" s="44" t="s">
        <v>18</v>
      </c>
    </row>
    <row r="123" spans="1:8" x14ac:dyDescent="0.25">
      <c r="A123" t="str">
        <f t="shared" si="1"/>
        <v>CulturaArtes VisuaisSem ModalidadeExposição de artePúblico</v>
      </c>
      <c r="B123" s="43" t="s">
        <v>72</v>
      </c>
      <c r="C123" s="43" t="s">
        <v>105</v>
      </c>
      <c r="D123" s="43" t="s">
        <v>16</v>
      </c>
      <c r="E123" s="43" t="s">
        <v>210</v>
      </c>
      <c r="F123" s="43" t="s">
        <v>1417</v>
      </c>
      <c r="G123" s="44" t="s">
        <v>25</v>
      </c>
      <c r="H123" s="44" t="s">
        <v>18</v>
      </c>
    </row>
    <row r="124" spans="1:8" x14ac:dyDescent="0.25">
      <c r="A124" t="str">
        <f t="shared" si="1"/>
        <v>CulturaAudiovisualSem ModalidadeDebateParticipantes</v>
      </c>
      <c r="B124" s="43" t="s">
        <v>72</v>
      </c>
      <c r="C124" s="43" t="s">
        <v>107</v>
      </c>
      <c r="D124" s="43" t="s">
        <v>16</v>
      </c>
      <c r="E124" s="43" t="s">
        <v>106</v>
      </c>
      <c r="F124" s="43" t="s">
        <v>1418</v>
      </c>
      <c r="G124" s="44" t="s">
        <v>25</v>
      </c>
      <c r="H124" s="44" t="s">
        <v>18</v>
      </c>
    </row>
    <row r="125" spans="1:8" x14ac:dyDescent="0.25">
      <c r="A125" t="str">
        <f t="shared" si="1"/>
        <v>CulturaMúsicaSem ModalidadeDebateParticipantes</v>
      </c>
      <c r="B125" s="43" t="s">
        <v>72</v>
      </c>
      <c r="C125" s="43" t="s">
        <v>73</v>
      </c>
      <c r="D125" s="43" t="s">
        <v>16</v>
      </c>
      <c r="E125" s="43" t="s">
        <v>106</v>
      </c>
      <c r="F125" s="43" t="s">
        <v>1418</v>
      </c>
      <c r="G125" s="44" t="s">
        <v>25</v>
      </c>
      <c r="H125" s="44" t="s">
        <v>18</v>
      </c>
    </row>
    <row r="126" spans="1:8" x14ac:dyDescent="0.25">
      <c r="A126" t="str">
        <f t="shared" si="1"/>
        <v>CulturaArtes CênicasDançaApresentaçãoPúblico</v>
      </c>
      <c r="B126" s="43" t="s">
        <v>72</v>
      </c>
      <c r="C126" s="43" t="s">
        <v>102</v>
      </c>
      <c r="D126" s="43" t="s">
        <v>103</v>
      </c>
      <c r="E126" s="43" t="s">
        <v>74</v>
      </c>
      <c r="F126" s="43" t="s">
        <v>1417</v>
      </c>
      <c r="G126" s="44" t="s">
        <v>25</v>
      </c>
      <c r="H126" s="44" t="s">
        <v>18</v>
      </c>
    </row>
    <row r="127" spans="1:8" x14ac:dyDescent="0.25">
      <c r="A127" t="str">
        <f t="shared" si="1"/>
        <v>CulturaArtes CênicasTeatroApresentaçãoPúblico</v>
      </c>
      <c r="B127" s="43" t="s">
        <v>72</v>
      </c>
      <c r="C127" s="43" t="s">
        <v>102</v>
      </c>
      <c r="D127" s="43" t="s">
        <v>109</v>
      </c>
      <c r="E127" s="43" t="s">
        <v>74</v>
      </c>
      <c r="F127" s="43" t="s">
        <v>1417</v>
      </c>
      <c r="G127" s="44" t="s">
        <v>25</v>
      </c>
      <c r="H127" s="44" t="s">
        <v>18</v>
      </c>
    </row>
    <row r="128" spans="1:8" x14ac:dyDescent="0.25">
      <c r="A128" t="str">
        <f t="shared" si="1"/>
        <v>CulturaMúsicaSem ModalidadeApresentaçãoPúblico</v>
      </c>
      <c r="B128" s="43" t="s">
        <v>72</v>
      </c>
      <c r="C128" s="43" t="s">
        <v>73</v>
      </c>
      <c r="D128" s="43" t="s">
        <v>16</v>
      </c>
      <c r="E128" s="43" t="s">
        <v>74</v>
      </c>
      <c r="F128" s="43" t="s">
        <v>1417</v>
      </c>
      <c r="G128" s="44" t="s">
        <v>25</v>
      </c>
      <c r="H128" s="44" t="s">
        <v>18</v>
      </c>
    </row>
    <row r="129" spans="1:8" x14ac:dyDescent="0.25">
      <c r="A129" t="str">
        <f t="shared" si="1"/>
        <v>CulturaAudiovisualSem ModalidadeExibiçãoPúblico</v>
      </c>
      <c r="B129" s="43" t="s">
        <v>72</v>
      </c>
      <c r="C129" s="43" t="s">
        <v>107</v>
      </c>
      <c r="D129" s="43" t="s">
        <v>16</v>
      </c>
      <c r="E129" s="43" t="s">
        <v>209</v>
      </c>
      <c r="F129" s="43" t="s">
        <v>1417</v>
      </c>
      <c r="G129" s="44" t="s">
        <v>25</v>
      </c>
      <c r="H129" s="44" t="s">
        <v>18</v>
      </c>
    </row>
    <row r="130" spans="1:8" x14ac:dyDescent="0.25">
      <c r="A130" t="str">
        <f t="shared" si="1"/>
        <v>AssistênciaDesenvolvimento ComunitárioSem ModalidadeRoda de conversaParticipantes</v>
      </c>
      <c r="B130" s="43" t="s">
        <v>41</v>
      </c>
      <c r="C130" s="43" t="s">
        <v>90</v>
      </c>
      <c r="D130" s="43" t="s">
        <v>16</v>
      </c>
      <c r="E130" s="43" t="s">
        <v>92</v>
      </c>
      <c r="F130" s="43" t="s">
        <v>1418</v>
      </c>
      <c r="G130" s="44" t="s">
        <v>25</v>
      </c>
      <c r="H130" s="44" t="s">
        <v>18</v>
      </c>
    </row>
    <row r="131" spans="1:8" x14ac:dyDescent="0.25">
      <c r="A131" t="str">
        <f t="shared" ref="A131:A168" si="2">_xlfn.CONCAT(B131:F131)</f>
        <v>CulturaArtes VisuaisSem ModalidadeExposição de artePúblico</v>
      </c>
      <c r="B131" s="43" t="s">
        <v>72</v>
      </c>
      <c r="C131" s="43" t="s">
        <v>105</v>
      </c>
      <c r="D131" s="43" t="s">
        <v>16</v>
      </c>
      <c r="E131" s="43" t="s">
        <v>210</v>
      </c>
      <c r="F131" s="43" t="s">
        <v>1417</v>
      </c>
      <c r="G131" s="44" t="s">
        <v>25</v>
      </c>
      <c r="H131" s="44" t="s">
        <v>18</v>
      </c>
    </row>
    <row r="132" spans="1:8" x14ac:dyDescent="0.25">
      <c r="A132" t="str">
        <f t="shared" si="2"/>
        <v>CulturaArtes CênicasDançaApresentaçãoPúblico</v>
      </c>
      <c r="B132" s="43" t="s">
        <v>72</v>
      </c>
      <c r="C132" s="43" t="s">
        <v>102</v>
      </c>
      <c r="D132" s="43" t="s">
        <v>103</v>
      </c>
      <c r="E132" s="43" t="s">
        <v>74</v>
      </c>
      <c r="F132" s="43" t="s">
        <v>1417</v>
      </c>
      <c r="G132" s="44" t="s">
        <v>25</v>
      </c>
      <c r="H132" s="44" t="s">
        <v>18</v>
      </c>
    </row>
    <row r="133" spans="1:8" x14ac:dyDescent="0.25">
      <c r="A133" t="str">
        <f t="shared" si="2"/>
        <v>CulturaArtes CênicasDançaDebateParticipantes</v>
      </c>
      <c r="B133" s="43" t="s">
        <v>72</v>
      </c>
      <c r="C133" s="43" t="s">
        <v>102</v>
      </c>
      <c r="D133" s="43" t="s">
        <v>103</v>
      </c>
      <c r="E133" s="43" t="s">
        <v>106</v>
      </c>
      <c r="F133" s="43" t="s">
        <v>1418</v>
      </c>
      <c r="G133" s="44" t="s">
        <v>25</v>
      </c>
      <c r="H133" s="44" t="s">
        <v>18</v>
      </c>
    </row>
    <row r="134" spans="1:8" x14ac:dyDescent="0.25">
      <c r="A134" t="str">
        <f t="shared" si="2"/>
        <v>CulturaMúsicaSem ModalidadeApresentaçãoPúblico</v>
      </c>
      <c r="B134" s="43" t="s">
        <v>72</v>
      </c>
      <c r="C134" s="43" t="s">
        <v>73</v>
      </c>
      <c r="D134" s="43" t="s">
        <v>16</v>
      </c>
      <c r="E134" s="43" t="s">
        <v>74</v>
      </c>
      <c r="F134" s="43" t="s">
        <v>1417</v>
      </c>
      <c r="G134" s="44" t="s">
        <v>25</v>
      </c>
      <c r="H134" s="44" t="s">
        <v>18</v>
      </c>
    </row>
    <row r="135" spans="1:8" x14ac:dyDescent="0.25">
      <c r="A135" t="str">
        <f t="shared" si="2"/>
        <v>AssistênciaSegurança Alimentar e Apoio SocialDesenvolvimento de CapacidadesOrientaçãoParticipantes</v>
      </c>
      <c r="B135" s="43" t="s">
        <v>41</v>
      </c>
      <c r="C135" s="43" t="s">
        <v>42</v>
      </c>
      <c r="D135" s="43" t="s">
        <v>43</v>
      </c>
      <c r="E135" s="43" t="s">
        <v>24</v>
      </c>
      <c r="F135" s="43" t="s">
        <v>1418</v>
      </c>
      <c r="G135" s="44" t="s">
        <v>25</v>
      </c>
      <c r="H135" s="44" t="s">
        <v>18</v>
      </c>
    </row>
    <row r="136" spans="1:8" x14ac:dyDescent="0.25">
      <c r="A136" t="str">
        <f t="shared" si="2"/>
        <v>CulturaArtes CênicasTeatroApresentaçãoPúblico</v>
      </c>
      <c r="B136" s="43" t="s">
        <v>72</v>
      </c>
      <c r="C136" s="43" t="s">
        <v>102</v>
      </c>
      <c r="D136" s="43" t="s">
        <v>109</v>
      </c>
      <c r="E136" s="43" t="s">
        <v>74</v>
      </c>
      <c r="F136" s="43" t="s">
        <v>1417</v>
      </c>
      <c r="G136" s="44" t="s">
        <v>25</v>
      </c>
      <c r="H136" s="44" t="s">
        <v>18</v>
      </c>
    </row>
    <row r="137" spans="1:8" x14ac:dyDescent="0.25">
      <c r="A137" t="str">
        <f t="shared" si="2"/>
        <v>CulturaMúsicaSem ModalidadeApresentaçãoPúblico</v>
      </c>
      <c r="B137" s="43" t="s">
        <v>72</v>
      </c>
      <c r="C137" s="43" t="s">
        <v>73</v>
      </c>
      <c r="D137" s="43" t="s">
        <v>16</v>
      </c>
      <c r="E137" s="43" t="s">
        <v>74</v>
      </c>
      <c r="F137" s="43" t="s">
        <v>1417</v>
      </c>
      <c r="G137" s="44" t="s">
        <v>25</v>
      </c>
      <c r="H137" s="44" t="s">
        <v>18</v>
      </c>
    </row>
    <row r="138" spans="1:8" x14ac:dyDescent="0.25">
      <c r="A138" t="str">
        <f t="shared" si="2"/>
        <v>CulturaArtes VisuaisSem ModalidadeDebateParticipantes</v>
      </c>
      <c r="B138" s="43" t="s">
        <v>72</v>
      </c>
      <c r="C138" s="43" t="s">
        <v>105</v>
      </c>
      <c r="D138" s="43" t="s">
        <v>16</v>
      </c>
      <c r="E138" s="43" t="s">
        <v>106</v>
      </c>
      <c r="F138" s="43" t="s">
        <v>1418</v>
      </c>
      <c r="G138" s="44" t="s">
        <v>25</v>
      </c>
      <c r="H138" s="44" t="s">
        <v>18</v>
      </c>
    </row>
    <row r="139" spans="1:8" x14ac:dyDescent="0.25">
      <c r="A139" t="str">
        <f t="shared" si="2"/>
        <v>CulturaAudiovisualSem ModalidadeDebateParticipantes</v>
      </c>
      <c r="B139" s="43" t="s">
        <v>72</v>
      </c>
      <c r="C139" s="43" t="s">
        <v>107</v>
      </c>
      <c r="D139" s="43" t="s">
        <v>16</v>
      </c>
      <c r="E139" s="43" t="s">
        <v>106</v>
      </c>
      <c r="F139" s="43" t="s">
        <v>1418</v>
      </c>
      <c r="G139" s="44" t="s">
        <v>25</v>
      </c>
      <c r="H139" s="44" t="s">
        <v>18</v>
      </c>
    </row>
    <row r="140" spans="1:8" x14ac:dyDescent="0.25">
      <c r="A140" t="str">
        <f t="shared" si="2"/>
        <v>CulturaArtes CênicasDançaApresentaçãoPúblico</v>
      </c>
      <c r="B140" s="43" t="s">
        <v>72</v>
      </c>
      <c r="C140" s="43" t="s">
        <v>102</v>
      </c>
      <c r="D140" s="43" t="s">
        <v>103</v>
      </c>
      <c r="E140" s="43" t="s">
        <v>74</v>
      </c>
      <c r="F140" s="43" t="s">
        <v>1417</v>
      </c>
      <c r="G140" s="44" t="s">
        <v>25</v>
      </c>
      <c r="H140" s="44" t="s">
        <v>18</v>
      </c>
    </row>
    <row r="141" spans="1:8" x14ac:dyDescent="0.25">
      <c r="A141" t="str">
        <f t="shared" si="2"/>
        <v>CulturaMúsicaSem ModalidadeApresentaçãoPúblico</v>
      </c>
      <c r="B141" s="43" t="s">
        <v>72</v>
      </c>
      <c r="C141" s="43" t="s">
        <v>73</v>
      </c>
      <c r="D141" s="43" t="s">
        <v>16</v>
      </c>
      <c r="E141" s="43" t="s">
        <v>74</v>
      </c>
      <c r="F141" s="43" t="s">
        <v>1417</v>
      </c>
      <c r="G141" s="44" t="s">
        <v>25</v>
      </c>
      <c r="H141" s="44" t="s">
        <v>18</v>
      </c>
    </row>
    <row r="142" spans="1:8" x14ac:dyDescent="0.25">
      <c r="A142" t="str">
        <f t="shared" si="2"/>
        <v>AssistênciaDesenvolvimento ComunitárioSem ModalidadeRoda de conversaParticipantes</v>
      </c>
      <c r="B142" s="43" t="s">
        <v>41</v>
      </c>
      <c r="C142" s="43" t="s">
        <v>90</v>
      </c>
      <c r="D142" s="43" t="s">
        <v>16</v>
      </c>
      <c r="E142" s="43" t="s">
        <v>92</v>
      </c>
      <c r="F142" s="43" t="s">
        <v>1418</v>
      </c>
      <c r="G142" s="44" t="s">
        <v>25</v>
      </c>
      <c r="H142" s="44" t="s">
        <v>18</v>
      </c>
    </row>
    <row r="143" spans="1:8" x14ac:dyDescent="0.25">
      <c r="A143" t="str">
        <f t="shared" si="2"/>
        <v>CulturaMúsicaSem ModalidadeApresentaçãoPúblico</v>
      </c>
      <c r="B143" s="43" t="s">
        <v>72</v>
      </c>
      <c r="C143" s="43" t="s">
        <v>73</v>
      </c>
      <c r="D143" s="43" t="s">
        <v>16</v>
      </c>
      <c r="E143" s="43" t="s">
        <v>74</v>
      </c>
      <c r="F143" s="43" t="s">
        <v>1417</v>
      </c>
      <c r="G143" s="44" t="s">
        <v>25</v>
      </c>
      <c r="H143" s="44" t="s">
        <v>18</v>
      </c>
    </row>
    <row r="144" spans="1:8" x14ac:dyDescent="0.25">
      <c r="A144" t="str">
        <f t="shared" si="2"/>
        <v>CulturaArtes CênicasDançaApresentaçãoPúblico</v>
      </c>
      <c r="B144" s="43" t="s">
        <v>72</v>
      </c>
      <c r="C144" s="43" t="s">
        <v>102</v>
      </c>
      <c r="D144" s="43" t="s">
        <v>103</v>
      </c>
      <c r="E144" s="43" t="s">
        <v>74</v>
      </c>
      <c r="F144" s="43" t="s">
        <v>1417</v>
      </c>
      <c r="G144" s="44" t="s">
        <v>25</v>
      </c>
      <c r="H144" s="44" t="s">
        <v>18</v>
      </c>
    </row>
    <row r="145" spans="1:8" x14ac:dyDescent="0.25">
      <c r="A145" t="str">
        <f t="shared" si="2"/>
        <v>CulturaMúsicaSem ModalidadeApresentaçãoPúblico</v>
      </c>
      <c r="B145" s="43" t="s">
        <v>72</v>
      </c>
      <c r="C145" s="43" t="s">
        <v>73</v>
      </c>
      <c r="D145" s="43" t="s">
        <v>16</v>
      </c>
      <c r="E145" s="43" t="s">
        <v>74</v>
      </c>
      <c r="F145" s="43" t="s">
        <v>1417</v>
      </c>
      <c r="G145" s="44" t="s">
        <v>25</v>
      </c>
      <c r="H145" s="44" t="s">
        <v>18</v>
      </c>
    </row>
    <row r="146" spans="1:8" x14ac:dyDescent="0.25">
      <c r="A146" t="str">
        <f t="shared" si="2"/>
        <v>CulturaArtes CênicasDançaDebateParticipantes</v>
      </c>
      <c r="B146" s="43" t="s">
        <v>72</v>
      </c>
      <c r="C146" s="43" t="s">
        <v>102</v>
      </c>
      <c r="D146" s="43" t="s">
        <v>103</v>
      </c>
      <c r="E146" s="43" t="s">
        <v>106</v>
      </c>
      <c r="F146" s="43" t="s">
        <v>1418</v>
      </c>
      <c r="G146" s="44" t="s">
        <v>25</v>
      </c>
      <c r="H146" s="44" t="s">
        <v>18</v>
      </c>
    </row>
    <row r="147" spans="1:8" x14ac:dyDescent="0.25">
      <c r="A147" t="str">
        <f t="shared" si="2"/>
        <v>CulturaMúsicaSem ModalidadeDebateParticipantes</v>
      </c>
      <c r="B147" s="43" t="s">
        <v>72</v>
      </c>
      <c r="C147" s="43" t="s">
        <v>73</v>
      </c>
      <c r="D147" s="43" t="s">
        <v>16</v>
      </c>
      <c r="E147" s="43" t="s">
        <v>106</v>
      </c>
      <c r="F147" s="43" t="s">
        <v>1418</v>
      </c>
      <c r="G147" s="44" t="s">
        <v>25</v>
      </c>
      <c r="H147" s="44" t="s">
        <v>18</v>
      </c>
    </row>
    <row r="148" spans="1:8" x14ac:dyDescent="0.25">
      <c r="A148" t="str">
        <f t="shared" si="2"/>
        <v>CulturaBibliotecaSem ModalidadeConsultaPessoas Presentes</v>
      </c>
      <c r="B148" s="43" t="s">
        <v>72</v>
      </c>
      <c r="C148" s="43" t="s">
        <v>196</v>
      </c>
      <c r="D148" s="43" t="s">
        <v>16</v>
      </c>
      <c r="E148" s="43" t="s">
        <v>197</v>
      </c>
      <c r="F148" s="43" t="s">
        <v>1565</v>
      </c>
      <c r="G148" s="44" t="s">
        <v>25</v>
      </c>
      <c r="H148" s="44" t="s">
        <v>18</v>
      </c>
    </row>
    <row r="149" spans="1:8" x14ac:dyDescent="0.25">
      <c r="A149" t="str">
        <f t="shared" si="2"/>
        <v>CulturaArtes VisuaisSem ModalidadeExposição de artePúblico</v>
      </c>
      <c r="B149" s="43" t="s">
        <v>72</v>
      </c>
      <c r="C149" s="43" t="s">
        <v>105</v>
      </c>
      <c r="D149" s="43" t="s">
        <v>16</v>
      </c>
      <c r="E149" s="43" t="s">
        <v>210</v>
      </c>
      <c r="F149" s="43" t="s">
        <v>1417</v>
      </c>
      <c r="G149" s="44" t="s">
        <v>25</v>
      </c>
      <c r="H149" s="44" t="s">
        <v>18</v>
      </c>
    </row>
    <row r="150" spans="1:8" x14ac:dyDescent="0.25">
      <c r="A150" t="str">
        <f t="shared" si="2"/>
        <v>CulturaAudiovisualSem ModalidadeExibiçãoPúblico</v>
      </c>
      <c r="B150" s="43" t="s">
        <v>72</v>
      </c>
      <c r="C150" s="43" t="s">
        <v>107</v>
      </c>
      <c r="D150" s="43" t="s">
        <v>16</v>
      </c>
      <c r="E150" s="43" t="s">
        <v>209</v>
      </c>
      <c r="F150" s="43" t="s">
        <v>1417</v>
      </c>
      <c r="G150" s="44" t="s">
        <v>25</v>
      </c>
      <c r="H150" s="44" t="s">
        <v>18</v>
      </c>
    </row>
    <row r="151" spans="1:8" x14ac:dyDescent="0.25">
      <c r="A151" t="str">
        <f t="shared" si="2"/>
        <v>CulturaMúsicaSem ModalidadeApresentaçãoPúblico</v>
      </c>
      <c r="B151" s="43" t="s">
        <v>72</v>
      </c>
      <c r="C151" s="43" t="s">
        <v>73</v>
      </c>
      <c r="D151" s="43" t="s">
        <v>16</v>
      </c>
      <c r="E151" s="43" t="s">
        <v>74</v>
      </c>
      <c r="F151" s="43" t="s">
        <v>1417</v>
      </c>
      <c r="G151" s="44" t="s">
        <v>25</v>
      </c>
      <c r="H151" s="44" t="s">
        <v>18</v>
      </c>
    </row>
    <row r="152" spans="1:8" x14ac:dyDescent="0.25">
      <c r="A152" t="str">
        <f t="shared" si="2"/>
        <v>AssistênciaSegurança Alimentar e Apoio SocialDesenvolvimento de CapacidadesOrientaçãoParticipantes</v>
      </c>
      <c r="B152" s="43" t="s">
        <v>41</v>
      </c>
      <c r="C152" s="43" t="s">
        <v>42</v>
      </c>
      <c r="D152" s="43" t="s">
        <v>43</v>
      </c>
      <c r="E152" s="43" t="s">
        <v>24</v>
      </c>
      <c r="F152" s="43" t="s">
        <v>1418</v>
      </c>
      <c r="G152" s="44" t="s">
        <v>25</v>
      </c>
      <c r="H152" s="44" t="s">
        <v>18</v>
      </c>
    </row>
    <row r="153" spans="1:8" x14ac:dyDescent="0.25">
      <c r="A153" t="str">
        <f t="shared" si="2"/>
        <v>CulturaArtes VisuaisSem ModalidadeExposição de artePúblico</v>
      </c>
      <c r="B153" s="43" t="s">
        <v>72</v>
      </c>
      <c r="C153" s="43" t="s">
        <v>105</v>
      </c>
      <c r="D153" s="43" t="s">
        <v>16</v>
      </c>
      <c r="E153" s="43" t="s">
        <v>210</v>
      </c>
      <c r="F153" s="43" t="s">
        <v>1417</v>
      </c>
      <c r="G153" s="44" t="s">
        <v>25</v>
      </c>
      <c r="H153" s="44" t="s">
        <v>18</v>
      </c>
    </row>
    <row r="154" spans="1:8" x14ac:dyDescent="0.25">
      <c r="A154" t="str">
        <f t="shared" si="2"/>
        <v>AssistênciaSegurança Alimentar e Apoio SocialDesenvolvimento de CapacidadesOrientaçãoParticipantes</v>
      </c>
      <c r="B154" s="43" t="s">
        <v>41</v>
      </c>
      <c r="C154" s="43" t="s">
        <v>42</v>
      </c>
      <c r="D154" s="43" t="s">
        <v>43</v>
      </c>
      <c r="E154" s="43" t="s">
        <v>24</v>
      </c>
      <c r="F154" s="43" t="s">
        <v>1418</v>
      </c>
      <c r="G154" s="44" t="s">
        <v>25</v>
      </c>
      <c r="H154" s="44" t="s">
        <v>18</v>
      </c>
    </row>
    <row r="155" spans="1:8" x14ac:dyDescent="0.25">
      <c r="A155" t="str">
        <f t="shared" si="2"/>
        <v>AssistênciaDesenvolvimento ComunitárioSem ModalidadeRoda de conversaParticipantes</v>
      </c>
      <c r="B155" s="43" t="s">
        <v>41</v>
      </c>
      <c r="C155" s="43" t="s">
        <v>90</v>
      </c>
      <c r="D155" s="43" t="s">
        <v>16</v>
      </c>
      <c r="E155" s="43" t="s">
        <v>92</v>
      </c>
      <c r="F155" s="43" t="s">
        <v>1418</v>
      </c>
      <c r="G155" s="44" t="s">
        <v>25</v>
      </c>
      <c r="H155" s="44" t="s">
        <v>18</v>
      </c>
    </row>
    <row r="156" spans="1:8" x14ac:dyDescent="0.25">
      <c r="A156" t="str">
        <f t="shared" si="2"/>
        <v>AssistênciaSegurança Alimentar e Apoio SocialDesenvolvimento de CapacidadesOrientaçãoParticipantes</v>
      </c>
      <c r="B156" s="43" t="s">
        <v>41</v>
      </c>
      <c r="C156" s="43" t="s">
        <v>42</v>
      </c>
      <c r="D156" s="43" t="s">
        <v>43</v>
      </c>
      <c r="E156" s="43" t="s">
        <v>24</v>
      </c>
      <c r="F156" s="43" t="s">
        <v>1418</v>
      </c>
      <c r="G156" s="44" t="s">
        <v>25</v>
      </c>
      <c r="H156" s="44" t="s">
        <v>18</v>
      </c>
    </row>
    <row r="157" spans="1:8" x14ac:dyDescent="0.25">
      <c r="A157" t="str">
        <f t="shared" si="2"/>
        <v>CulturaBibliotecaSem ModalidadeConsultaPessoas Presentes</v>
      </c>
      <c r="B157" s="43" t="s">
        <v>72</v>
      </c>
      <c r="C157" s="43" t="s">
        <v>196</v>
      </c>
      <c r="D157" s="43" t="s">
        <v>16</v>
      </c>
      <c r="E157" s="43" t="s">
        <v>197</v>
      </c>
      <c r="F157" s="43" t="s">
        <v>1565</v>
      </c>
      <c r="G157" s="44" t="s">
        <v>25</v>
      </c>
      <c r="H157" s="44" t="s">
        <v>18</v>
      </c>
    </row>
    <row r="158" spans="1:8" x14ac:dyDescent="0.25">
      <c r="A158" t="str">
        <f t="shared" si="2"/>
        <v>CulturaArtes CênicasDançaApresentaçãoPúblico</v>
      </c>
      <c r="B158" s="43" t="s">
        <v>72</v>
      </c>
      <c r="C158" s="43" t="s">
        <v>102</v>
      </c>
      <c r="D158" s="43" t="s">
        <v>103</v>
      </c>
      <c r="E158" s="43" t="s">
        <v>74</v>
      </c>
      <c r="F158" s="43" t="s">
        <v>1417</v>
      </c>
      <c r="G158" s="44" t="s">
        <v>25</v>
      </c>
      <c r="H158" s="44" t="s">
        <v>18</v>
      </c>
    </row>
    <row r="159" spans="1:8" x14ac:dyDescent="0.25">
      <c r="A159" t="str">
        <f t="shared" si="2"/>
        <v>SaúdeEducação em SaúdeSem ModalidadePalestraPúblico</v>
      </c>
      <c r="B159" s="43" t="s">
        <v>22</v>
      </c>
      <c r="C159" s="43" t="s">
        <v>23</v>
      </c>
      <c r="D159" s="43" t="s">
        <v>16</v>
      </c>
      <c r="E159" s="43" t="s">
        <v>46</v>
      </c>
      <c r="F159" s="43" t="s">
        <v>1417</v>
      </c>
      <c r="G159" s="44" t="s">
        <v>25</v>
      </c>
      <c r="H159" s="44" t="s">
        <v>18</v>
      </c>
    </row>
    <row r="160" spans="1:8" x14ac:dyDescent="0.25">
      <c r="A160" t="str">
        <f t="shared" si="2"/>
        <v>SaúdeEducação em SaúdeSem ModalidadePalestraPúblico</v>
      </c>
      <c r="B160" s="43" t="s">
        <v>22</v>
      </c>
      <c r="C160" s="43" t="s">
        <v>23</v>
      </c>
      <c r="D160" s="43" t="s">
        <v>16</v>
      </c>
      <c r="E160" s="43" t="s">
        <v>46</v>
      </c>
      <c r="F160" s="43" t="s">
        <v>1417</v>
      </c>
      <c r="G160" s="44" t="s">
        <v>25</v>
      </c>
      <c r="H160" s="44" t="s">
        <v>18</v>
      </c>
    </row>
    <row r="161" spans="1:8" x14ac:dyDescent="0.25">
      <c r="A161" t="str">
        <f t="shared" si="2"/>
        <v>CulturaArtes CênicasCircoApresentaçãoPúblico</v>
      </c>
      <c r="B161" s="43" t="s">
        <v>72</v>
      </c>
      <c r="C161" s="43" t="s">
        <v>102</v>
      </c>
      <c r="D161" s="43" t="s">
        <v>191</v>
      </c>
      <c r="E161" s="43" t="s">
        <v>74</v>
      </c>
      <c r="F161" s="43" t="s">
        <v>1417</v>
      </c>
      <c r="G161" s="44" t="s">
        <v>25</v>
      </c>
      <c r="H161" s="44" t="s">
        <v>18</v>
      </c>
    </row>
    <row r="162" spans="1:8" x14ac:dyDescent="0.25">
      <c r="A162" t="str">
        <f t="shared" si="2"/>
        <v>CulturaArtes CênicasCircoApresentaçãoPúblico</v>
      </c>
      <c r="B162" s="43" t="s">
        <v>72</v>
      </c>
      <c r="C162" s="43" t="s">
        <v>102</v>
      </c>
      <c r="D162" s="43" t="s">
        <v>191</v>
      </c>
      <c r="E162" s="43" t="s">
        <v>74</v>
      </c>
      <c r="F162" s="43" t="s">
        <v>1417</v>
      </c>
      <c r="G162" s="44" t="s">
        <v>25</v>
      </c>
      <c r="H162" s="44" t="s">
        <v>18</v>
      </c>
    </row>
    <row r="163" spans="1:8" x14ac:dyDescent="0.25">
      <c r="A163" t="str">
        <f t="shared" si="2"/>
        <v>CulturaArtes CênicasDançaApresentaçãoPúblico</v>
      </c>
      <c r="B163" s="43" t="s">
        <v>72</v>
      </c>
      <c r="C163" s="43" t="s">
        <v>102</v>
      </c>
      <c r="D163" s="43" t="s">
        <v>103</v>
      </c>
      <c r="E163" s="43" t="s">
        <v>74</v>
      </c>
      <c r="F163" s="43" t="s">
        <v>1417</v>
      </c>
      <c r="G163" s="44" t="s">
        <v>25</v>
      </c>
      <c r="H163" s="44" t="s">
        <v>18</v>
      </c>
    </row>
    <row r="164" spans="1:8" x14ac:dyDescent="0.25">
      <c r="A164" t="str">
        <f t="shared" si="2"/>
        <v>CulturaMúsicaSem ModalidadeApresentaçãoPúblico</v>
      </c>
      <c r="B164" s="43" t="s">
        <v>72</v>
      </c>
      <c r="C164" s="43" t="s">
        <v>73</v>
      </c>
      <c r="D164" s="43" t="s">
        <v>16</v>
      </c>
      <c r="E164" s="43" t="s">
        <v>74</v>
      </c>
      <c r="F164" s="43" t="s">
        <v>1417</v>
      </c>
      <c r="G164" s="44" t="s">
        <v>25</v>
      </c>
      <c r="H164" s="44" t="s">
        <v>18</v>
      </c>
    </row>
    <row r="165" spans="1:8" x14ac:dyDescent="0.25">
      <c r="A165" t="str">
        <f t="shared" si="2"/>
        <v>CulturaArtes CênicasDançaDebateParticipantes</v>
      </c>
      <c r="B165" s="43" t="s">
        <v>72</v>
      </c>
      <c r="C165" s="43" t="s">
        <v>102</v>
      </c>
      <c r="D165" s="43" t="s">
        <v>103</v>
      </c>
      <c r="E165" s="43" t="s">
        <v>106</v>
      </c>
      <c r="F165" s="43" t="s">
        <v>1418</v>
      </c>
      <c r="G165" s="44" t="s">
        <v>25</v>
      </c>
      <c r="H165" s="44" t="s">
        <v>18</v>
      </c>
    </row>
    <row r="166" spans="1:8" x14ac:dyDescent="0.25">
      <c r="A166" t="str">
        <f t="shared" si="2"/>
        <v>CulturaArtes CênicasDançaApresentaçãoPúblico</v>
      </c>
      <c r="B166" s="43" t="s">
        <v>72</v>
      </c>
      <c r="C166" s="43" t="s">
        <v>102</v>
      </c>
      <c r="D166" s="43" t="s">
        <v>103</v>
      </c>
      <c r="E166" s="43" t="s">
        <v>74</v>
      </c>
      <c r="F166" s="43" t="s">
        <v>1417</v>
      </c>
      <c r="G166" s="44" t="s">
        <v>25</v>
      </c>
      <c r="H166" s="44" t="s">
        <v>18</v>
      </c>
    </row>
    <row r="167" spans="1:8" x14ac:dyDescent="0.25">
      <c r="A167" t="str">
        <f t="shared" si="2"/>
        <v>CulturaMúsicaSem ModalidadeApresentaçãoPúblico</v>
      </c>
      <c r="B167" s="43" t="s">
        <v>72</v>
      </c>
      <c r="C167" s="43" t="s">
        <v>73</v>
      </c>
      <c r="D167" s="43" t="s">
        <v>16</v>
      </c>
      <c r="E167" s="43" t="s">
        <v>74</v>
      </c>
      <c r="F167" s="43" t="s">
        <v>1417</v>
      </c>
      <c r="G167" s="44" t="s">
        <v>25</v>
      </c>
      <c r="H167" s="44" t="s">
        <v>18</v>
      </c>
    </row>
    <row r="168" spans="1:8" x14ac:dyDescent="0.25">
      <c r="A168" t="str">
        <f t="shared" si="2"/>
        <v>CulturaMúsicaSem ModalidadeApresentaçãoPúblico</v>
      </c>
      <c r="B168" s="145" t="s">
        <v>72</v>
      </c>
      <c r="C168" s="145" t="s">
        <v>73</v>
      </c>
      <c r="D168" s="145" t="s">
        <v>16</v>
      </c>
      <c r="E168" s="145" t="s">
        <v>74</v>
      </c>
      <c r="F168" s="43" t="s">
        <v>1417</v>
      </c>
      <c r="G168" s="44" t="s">
        <v>25</v>
      </c>
      <c r="H168" s="44" t="s">
        <v>18</v>
      </c>
    </row>
  </sheetData>
  <autoFilter ref="B1:H168" xr:uid="{209B2ADE-40A2-44D9-8B02-602DB03E09BD}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63A48-487D-4B5E-9713-0964B5651FD9}">
  <dimension ref="A1:I901"/>
  <sheetViews>
    <sheetView showGridLines="0" zoomScale="85" zoomScaleNormal="85" workbookViewId="0">
      <selection activeCell="J5" sqref="J5"/>
    </sheetView>
  </sheetViews>
  <sheetFormatPr defaultRowHeight="15" x14ac:dyDescent="0.25"/>
  <cols>
    <col min="1" max="1" width="36.28515625" bestFit="1" customWidth="1"/>
    <col min="2" max="2" width="49.42578125" bestFit="1" customWidth="1"/>
    <col min="3" max="3" width="17.42578125" bestFit="1" customWidth="1"/>
    <col min="4" max="4" width="35.140625" bestFit="1" customWidth="1"/>
    <col min="5" max="5" width="36.85546875" bestFit="1" customWidth="1"/>
    <col min="6" max="6" width="41.28515625" bestFit="1" customWidth="1"/>
    <col min="7" max="7" width="22.140625" style="3" customWidth="1"/>
    <col min="8" max="8" width="20.28515625" customWidth="1"/>
    <col min="9" max="9" width="14.85546875" bestFit="1" customWidth="1"/>
  </cols>
  <sheetData>
    <row r="1" spans="1:9" ht="1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7</v>
      </c>
      <c r="H1" s="4" t="s">
        <v>8</v>
      </c>
      <c r="I1" s="16" t="s">
        <v>295</v>
      </c>
    </row>
    <row r="2" spans="1:9" x14ac:dyDescent="0.25">
      <c r="A2" s="13" t="s">
        <v>12</v>
      </c>
      <c r="B2" s="13" t="s">
        <v>13</v>
      </c>
      <c r="C2" s="13" t="s">
        <v>14</v>
      </c>
      <c r="D2" s="13" t="s">
        <v>15</v>
      </c>
      <c r="E2" s="13" t="s">
        <v>16</v>
      </c>
      <c r="F2" s="13" t="s">
        <v>17</v>
      </c>
      <c r="G2" s="14">
        <v>600</v>
      </c>
      <c r="H2" s="14">
        <v>0</v>
      </c>
      <c r="I2" s="14"/>
    </row>
    <row r="3" spans="1:9" x14ac:dyDescent="0.25">
      <c r="A3" s="13" t="s">
        <v>20</v>
      </c>
      <c r="B3" s="13" t="s">
        <v>21</v>
      </c>
      <c r="C3" s="13" t="s">
        <v>22</v>
      </c>
      <c r="D3" s="13" t="s">
        <v>23</v>
      </c>
      <c r="E3" s="13" t="s">
        <v>16</v>
      </c>
      <c r="F3" s="13" t="s">
        <v>24</v>
      </c>
      <c r="G3" s="14">
        <v>8575.9999999999982</v>
      </c>
      <c r="H3" s="14">
        <v>0</v>
      </c>
      <c r="I3" s="14"/>
    </row>
    <row r="4" spans="1:9" x14ac:dyDescent="0.25">
      <c r="A4" s="13" t="s">
        <v>27</v>
      </c>
      <c r="B4" s="13" t="s">
        <v>21</v>
      </c>
      <c r="C4" s="13" t="s">
        <v>22</v>
      </c>
      <c r="D4" s="13" t="s">
        <v>23</v>
      </c>
      <c r="E4" s="13" t="s">
        <v>16</v>
      </c>
      <c r="F4" s="13" t="s">
        <v>24</v>
      </c>
      <c r="G4" s="14">
        <v>6243.9999999999982</v>
      </c>
      <c r="H4" s="14">
        <v>0</v>
      </c>
      <c r="I4" s="14"/>
    </row>
    <row r="5" spans="1:9" x14ac:dyDescent="0.25">
      <c r="A5" s="13" t="s">
        <v>12</v>
      </c>
      <c r="B5" s="13" t="s">
        <v>28</v>
      </c>
      <c r="C5" s="13" t="s">
        <v>14</v>
      </c>
      <c r="D5" s="13" t="s">
        <v>29</v>
      </c>
      <c r="E5" s="13" t="s">
        <v>30</v>
      </c>
      <c r="F5" s="13" t="s">
        <v>31</v>
      </c>
      <c r="G5" s="14">
        <v>3600</v>
      </c>
      <c r="H5" s="14">
        <v>0</v>
      </c>
      <c r="I5" s="14"/>
    </row>
    <row r="6" spans="1:9" x14ac:dyDescent="0.25">
      <c r="A6" s="13" t="s">
        <v>27</v>
      </c>
      <c r="B6" s="13" t="s">
        <v>21</v>
      </c>
      <c r="C6" s="13" t="s">
        <v>22</v>
      </c>
      <c r="D6" s="13" t="s">
        <v>32</v>
      </c>
      <c r="E6" s="13" t="s">
        <v>33</v>
      </c>
      <c r="F6" s="13" t="s">
        <v>34</v>
      </c>
      <c r="G6" s="14">
        <v>7979.9999999999982</v>
      </c>
      <c r="H6" s="14">
        <v>0</v>
      </c>
      <c r="I6" s="14"/>
    </row>
    <row r="7" spans="1:9" x14ac:dyDescent="0.25">
      <c r="A7" s="13" t="s">
        <v>20</v>
      </c>
      <c r="B7" s="13" t="s">
        <v>21</v>
      </c>
      <c r="C7" s="13" t="s">
        <v>22</v>
      </c>
      <c r="D7" s="13" t="s">
        <v>32</v>
      </c>
      <c r="E7" s="13" t="s">
        <v>33</v>
      </c>
      <c r="F7" s="13" t="s">
        <v>34</v>
      </c>
      <c r="G7" s="14">
        <v>8575.9999999999982</v>
      </c>
      <c r="H7" s="14">
        <v>0</v>
      </c>
      <c r="I7" s="14"/>
    </row>
    <row r="8" spans="1:9" x14ac:dyDescent="0.25">
      <c r="A8" s="13" t="s">
        <v>35</v>
      </c>
      <c r="B8" s="13" t="s">
        <v>21</v>
      </c>
      <c r="C8" s="13" t="s">
        <v>22</v>
      </c>
      <c r="D8" s="13" t="s">
        <v>32</v>
      </c>
      <c r="E8" s="13" t="s">
        <v>33</v>
      </c>
      <c r="F8" s="13" t="s">
        <v>34</v>
      </c>
      <c r="G8" s="14">
        <v>6708</v>
      </c>
      <c r="H8" s="14">
        <v>0</v>
      </c>
      <c r="I8" s="14"/>
    </row>
    <row r="9" spans="1:9" x14ac:dyDescent="0.25">
      <c r="A9" s="13" t="s">
        <v>35</v>
      </c>
      <c r="B9" s="13" t="s">
        <v>21</v>
      </c>
      <c r="C9" s="13" t="s">
        <v>22</v>
      </c>
      <c r="D9" s="13" t="s">
        <v>23</v>
      </c>
      <c r="E9" s="13" t="s">
        <v>16</v>
      </c>
      <c r="F9" s="13" t="s">
        <v>24</v>
      </c>
      <c r="G9" s="14">
        <v>6708</v>
      </c>
      <c r="H9" s="14">
        <v>0</v>
      </c>
      <c r="I9" s="14"/>
    </row>
    <row r="10" spans="1:9" x14ac:dyDescent="0.25">
      <c r="A10" s="13" t="s">
        <v>20</v>
      </c>
      <c r="B10" s="13" t="s">
        <v>36</v>
      </c>
      <c r="C10" s="13" t="s">
        <v>22</v>
      </c>
      <c r="D10" s="13" t="s">
        <v>32</v>
      </c>
      <c r="E10" s="13" t="s">
        <v>37</v>
      </c>
      <c r="F10" s="13" t="s">
        <v>38</v>
      </c>
      <c r="G10" s="14">
        <v>10</v>
      </c>
      <c r="H10" s="14">
        <v>0</v>
      </c>
      <c r="I10" s="14"/>
    </row>
    <row r="11" spans="1:9" x14ac:dyDescent="0.25">
      <c r="A11" s="13" t="s">
        <v>35</v>
      </c>
      <c r="B11" s="13" t="s">
        <v>36</v>
      </c>
      <c r="C11" s="13" t="s">
        <v>22</v>
      </c>
      <c r="D11" s="13" t="s">
        <v>32</v>
      </c>
      <c r="E11" s="13" t="s">
        <v>37</v>
      </c>
      <c r="F11" s="13" t="s">
        <v>38</v>
      </c>
      <c r="G11" s="14">
        <v>12</v>
      </c>
      <c r="H11" s="14">
        <v>0</v>
      </c>
      <c r="I11" s="14"/>
    </row>
    <row r="12" spans="1:9" x14ac:dyDescent="0.25">
      <c r="A12" s="13" t="s">
        <v>27</v>
      </c>
      <c r="B12" s="13" t="s">
        <v>36</v>
      </c>
      <c r="C12" s="13" t="s">
        <v>22</v>
      </c>
      <c r="D12" s="13" t="s">
        <v>32</v>
      </c>
      <c r="E12" s="13" t="s">
        <v>37</v>
      </c>
      <c r="F12" s="13" t="s">
        <v>38</v>
      </c>
      <c r="G12" s="14">
        <v>10</v>
      </c>
      <c r="H12" s="14">
        <v>0</v>
      </c>
      <c r="I12" s="14"/>
    </row>
    <row r="13" spans="1:9" x14ac:dyDescent="0.25">
      <c r="A13" s="13" t="s">
        <v>39</v>
      </c>
      <c r="B13" s="13" t="s">
        <v>40</v>
      </c>
      <c r="C13" s="13" t="s">
        <v>41</v>
      </c>
      <c r="D13" s="13" t="s">
        <v>42</v>
      </c>
      <c r="E13" s="13" t="s">
        <v>43</v>
      </c>
      <c r="F13" s="13" t="s">
        <v>44</v>
      </c>
      <c r="G13" s="14">
        <v>82</v>
      </c>
      <c r="H13" s="14">
        <v>0</v>
      </c>
      <c r="I13" s="14"/>
    </row>
    <row r="14" spans="1:9" x14ac:dyDescent="0.25">
      <c r="A14" s="13" t="s">
        <v>39</v>
      </c>
      <c r="B14" s="13" t="s">
        <v>40</v>
      </c>
      <c r="C14" s="13" t="s">
        <v>41</v>
      </c>
      <c r="D14" s="13" t="s">
        <v>42</v>
      </c>
      <c r="E14" s="13" t="s">
        <v>43</v>
      </c>
      <c r="F14" s="13" t="s">
        <v>45</v>
      </c>
      <c r="G14" s="14">
        <v>120</v>
      </c>
      <c r="H14" s="14">
        <v>0</v>
      </c>
      <c r="I14" s="14"/>
    </row>
    <row r="15" spans="1:9" x14ac:dyDescent="0.25">
      <c r="A15" s="13" t="s">
        <v>39</v>
      </c>
      <c r="B15" s="13" t="s">
        <v>40</v>
      </c>
      <c r="C15" s="13" t="s">
        <v>41</v>
      </c>
      <c r="D15" s="13" t="s">
        <v>42</v>
      </c>
      <c r="E15" s="13" t="s">
        <v>43</v>
      </c>
      <c r="F15" s="13" t="s">
        <v>24</v>
      </c>
      <c r="G15" s="14">
        <v>104</v>
      </c>
      <c r="H15" s="14">
        <v>0</v>
      </c>
      <c r="I15" s="14"/>
    </row>
    <row r="16" spans="1:9" x14ac:dyDescent="0.25">
      <c r="A16" s="13" t="s">
        <v>39</v>
      </c>
      <c r="B16" s="13" t="s">
        <v>40</v>
      </c>
      <c r="C16" s="13" t="s">
        <v>41</v>
      </c>
      <c r="D16" s="13" t="s">
        <v>42</v>
      </c>
      <c r="E16" s="13" t="s">
        <v>43</v>
      </c>
      <c r="F16" s="13" t="s">
        <v>46</v>
      </c>
      <c r="G16" s="14">
        <v>90</v>
      </c>
      <c r="H16" s="14">
        <v>0</v>
      </c>
      <c r="I16" s="14"/>
    </row>
    <row r="17" spans="1:9" x14ac:dyDescent="0.25">
      <c r="A17" s="13" t="s">
        <v>39</v>
      </c>
      <c r="B17" s="13" t="s">
        <v>47</v>
      </c>
      <c r="C17" s="13" t="s">
        <v>41</v>
      </c>
      <c r="D17" s="13" t="s">
        <v>42</v>
      </c>
      <c r="E17" s="13" t="s">
        <v>48</v>
      </c>
      <c r="F17" s="13" t="s">
        <v>49</v>
      </c>
      <c r="G17" s="14">
        <v>1040000</v>
      </c>
      <c r="H17" s="14">
        <v>0</v>
      </c>
      <c r="I17" s="14"/>
    </row>
    <row r="18" spans="1:9" x14ac:dyDescent="0.25">
      <c r="A18" s="13" t="s">
        <v>39</v>
      </c>
      <c r="B18" s="13" t="s">
        <v>47</v>
      </c>
      <c r="C18" s="13" t="s">
        <v>41</v>
      </c>
      <c r="D18" s="13" t="s">
        <v>42</v>
      </c>
      <c r="E18" s="13" t="s">
        <v>48</v>
      </c>
      <c r="F18" s="13" t="s">
        <v>50</v>
      </c>
      <c r="G18" s="14">
        <v>24</v>
      </c>
      <c r="H18" s="14">
        <v>0</v>
      </c>
      <c r="I18" s="14"/>
    </row>
    <row r="19" spans="1:9" x14ac:dyDescent="0.25">
      <c r="A19" s="13" t="s">
        <v>51</v>
      </c>
      <c r="B19" s="13" t="s">
        <v>47</v>
      </c>
      <c r="C19" s="13" t="s">
        <v>41</v>
      </c>
      <c r="D19" s="13" t="s">
        <v>42</v>
      </c>
      <c r="E19" s="13" t="s">
        <v>48</v>
      </c>
      <c r="F19" s="13" t="s">
        <v>50</v>
      </c>
      <c r="G19" s="14">
        <v>94176</v>
      </c>
      <c r="H19" s="14">
        <v>0</v>
      </c>
      <c r="I19" s="14"/>
    </row>
    <row r="20" spans="1:9" x14ac:dyDescent="0.25">
      <c r="A20" s="13" t="s">
        <v>51</v>
      </c>
      <c r="B20" s="13" t="s">
        <v>40</v>
      </c>
      <c r="C20" s="13" t="s">
        <v>41</v>
      </c>
      <c r="D20" s="13" t="s">
        <v>42</v>
      </c>
      <c r="E20" s="13" t="s">
        <v>43</v>
      </c>
      <c r="F20" s="13" t="s">
        <v>44</v>
      </c>
      <c r="G20" s="14">
        <v>380</v>
      </c>
      <c r="H20" s="14">
        <v>0</v>
      </c>
      <c r="I20" s="14"/>
    </row>
    <row r="21" spans="1:9" x14ac:dyDescent="0.25">
      <c r="A21" s="13" t="s">
        <v>51</v>
      </c>
      <c r="B21" s="13" t="s">
        <v>40</v>
      </c>
      <c r="C21" s="13" t="s">
        <v>41</v>
      </c>
      <c r="D21" s="13" t="s">
        <v>42</v>
      </c>
      <c r="E21" s="13" t="s">
        <v>43</v>
      </c>
      <c r="F21" s="13" t="s">
        <v>52</v>
      </c>
      <c r="G21" s="14">
        <v>300</v>
      </c>
      <c r="H21" s="14">
        <v>0</v>
      </c>
      <c r="I21" s="14"/>
    </row>
    <row r="22" spans="1:9" x14ac:dyDescent="0.25">
      <c r="A22" s="13" t="s">
        <v>51</v>
      </c>
      <c r="B22" s="13" t="s">
        <v>40</v>
      </c>
      <c r="C22" s="13" t="s">
        <v>41</v>
      </c>
      <c r="D22" s="13" t="s">
        <v>42</v>
      </c>
      <c r="E22" s="13" t="s">
        <v>43</v>
      </c>
      <c r="F22" s="13" t="s">
        <v>45</v>
      </c>
      <c r="G22" s="14">
        <v>390</v>
      </c>
      <c r="H22" s="14">
        <v>0</v>
      </c>
      <c r="I22" s="14"/>
    </row>
    <row r="23" spans="1:9" x14ac:dyDescent="0.25">
      <c r="A23" s="13" t="s">
        <v>51</v>
      </c>
      <c r="B23" s="13" t="s">
        <v>40</v>
      </c>
      <c r="C23" s="13" t="s">
        <v>41</v>
      </c>
      <c r="D23" s="13" t="s">
        <v>42</v>
      </c>
      <c r="E23" s="13" t="s">
        <v>43</v>
      </c>
      <c r="F23" s="13" t="s">
        <v>24</v>
      </c>
      <c r="G23" s="14">
        <v>600</v>
      </c>
      <c r="H23" s="14">
        <v>0</v>
      </c>
      <c r="I23" s="14"/>
    </row>
    <row r="24" spans="1:9" x14ac:dyDescent="0.25">
      <c r="A24" s="13" t="s">
        <v>51</v>
      </c>
      <c r="B24" s="13" t="s">
        <v>40</v>
      </c>
      <c r="C24" s="13" t="s">
        <v>41</v>
      </c>
      <c r="D24" s="13" t="s">
        <v>42</v>
      </c>
      <c r="E24" s="13" t="s">
        <v>43</v>
      </c>
      <c r="F24" s="13" t="s">
        <v>46</v>
      </c>
      <c r="G24" s="14">
        <v>640</v>
      </c>
      <c r="H24" s="14">
        <v>0</v>
      </c>
      <c r="I24" s="14"/>
    </row>
    <row r="25" spans="1:9" x14ac:dyDescent="0.25">
      <c r="A25" s="13" t="s">
        <v>51</v>
      </c>
      <c r="B25" s="13" t="s">
        <v>47</v>
      </c>
      <c r="C25" s="13" t="s">
        <v>41</v>
      </c>
      <c r="D25" s="13" t="s">
        <v>42</v>
      </c>
      <c r="E25" s="13" t="s">
        <v>48</v>
      </c>
      <c r="F25" s="13" t="s">
        <v>49</v>
      </c>
      <c r="G25" s="14">
        <v>3625226</v>
      </c>
      <c r="H25" s="14">
        <v>0</v>
      </c>
      <c r="I25" s="14"/>
    </row>
    <row r="26" spans="1:9" x14ac:dyDescent="0.25">
      <c r="A26" s="13" t="s">
        <v>53</v>
      </c>
      <c r="B26" s="13" t="s">
        <v>40</v>
      </c>
      <c r="C26" s="13" t="s">
        <v>41</v>
      </c>
      <c r="D26" s="13" t="s">
        <v>42</v>
      </c>
      <c r="E26" s="13" t="s">
        <v>43</v>
      </c>
      <c r="F26" s="13" t="s">
        <v>44</v>
      </c>
      <c r="G26" s="14">
        <v>160</v>
      </c>
      <c r="H26" s="14">
        <v>0</v>
      </c>
      <c r="I26" s="14"/>
    </row>
    <row r="27" spans="1:9" x14ac:dyDescent="0.25">
      <c r="A27" s="13" t="s">
        <v>53</v>
      </c>
      <c r="B27" s="13" t="s">
        <v>40</v>
      </c>
      <c r="C27" s="13" t="s">
        <v>41</v>
      </c>
      <c r="D27" s="13" t="s">
        <v>42</v>
      </c>
      <c r="E27" s="13" t="s">
        <v>43</v>
      </c>
      <c r="F27" s="13" t="s">
        <v>45</v>
      </c>
      <c r="G27" s="14">
        <v>60</v>
      </c>
      <c r="H27" s="14">
        <v>0</v>
      </c>
      <c r="I27" s="14"/>
    </row>
    <row r="28" spans="1:9" x14ac:dyDescent="0.25">
      <c r="A28" s="13" t="s">
        <v>53</v>
      </c>
      <c r="B28" s="13" t="s">
        <v>40</v>
      </c>
      <c r="C28" s="13" t="s">
        <v>41</v>
      </c>
      <c r="D28" s="13" t="s">
        <v>42</v>
      </c>
      <c r="E28" s="13" t="s">
        <v>43</v>
      </c>
      <c r="F28" s="13" t="s">
        <v>24</v>
      </c>
      <c r="G28" s="14">
        <v>104</v>
      </c>
      <c r="H28" s="14">
        <v>0</v>
      </c>
      <c r="I28" s="14"/>
    </row>
    <row r="29" spans="1:9" x14ac:dyDescent="0.25">
      <c r="A29" s="13" t="s">
        <v>53</v>
      </c>
      <c r="B29" s="13" t="s">
        <v>40</v>
      </c>
      <c r="C29" s="13" t="s">
        <v>41</v>
      </c>
      <c r="D29" s="13" t="s">
        <v>42</v>
      </c>
      <c r="E29" s="13" t="s">
        <v>43</v>
      </c>
      <c r="F29" s="13" t="s">
        <v>46</v>
      </c>
      <c r="G29" s="14">
        <v>90</v>
      </c>
      <c r="H29" s="14">
        <v>0</v>
      </c>
      <c r="I29" s="14"/>
    </row>
    <row r="30" spans="1:9" x14ac:dyDescent="0.25">
      <c r="A30" s="13" t="s">
        <v>53</v>
      </c>
      <c r="B30" s="13" t="s">
        <v>47</v>
      </c>
      <c r="C30" s="13" t="s">
        <v>41</v>
      </c>
      <c r="D30" s="13" t="s">
        <v>42</v>
      </c>
      <c r="E30" s="13" t="s">
        <v>48</v>
      </c>
      <c r="F30" s="13" t="s">
        <v>49</v>
      </c>
      <c r="G30" s="14">
        <v>240000</v>
      </c>
      <c r="H30" s="14">
        <v>0</v>
      </c>
      <c r="I30" s="14"/>
    </row>
    <row r="31" spans="1:9" x14ac:dyDescent="0.25">
      <c r="A31" s="13" t="s">
        <v>53</v>
      </c>
      <c r="B31" s="13" t="s">
        <v>47</v>
      </c>
      <c r="C31" s="13" t="s">
        <v>41</v>
      </c>
      <c r="D31" s="13" t="s">
        <v>42</v>
      </c>
      <c r="E31" s="13" t="s">
        <v>48</v>
      </c>
      <c r="F31" s="13" t="s">
        <v>50</v>
      </c>
      <c r="G31" s="14">
        <v>580</v>
      </c>
      <c r="H31" s="14">
        <v>0</v>
      </c>
      <c r="I31" s="14"/>
    </row>
    <row r="32" spans="1:9" x14ac:dyDescent="0.25">
      <c r="A32" s="13" t="s">
        <v>54</v>
      </c>
      <c r="B32" s="13" t="s">
        <v>47</v>
      </c>
      <c r="C32" s="13" t="s">
        <v>41</v>
      </c>
      <c r="D32" s="13" t="s">
        <v>42</v>
      </c>
      <c r="E32" s="13" t="s">
        <v>48</v>
      </c>
      <c r="F32" s="13" t="s">
        <v>49</v>
      </c>
      <c r="G32" s="14">
        <v>364000</v>
      </c>
      <c r="H32" s="14">
        <v>0</v>
      </c>
      <c r="I32" s="14"/>
    </row>
    <row r="33" spans="1:9" x14ac:dyDescent="0.25">
      <c r="A33" s="13" t="s">
        <v>54</v>
      </c>
      <c r="B33" s="13" t="s">
        <v>47</v>
      </c>
      <c r="C33" s="13" t="s">
        <v>41</v>
      </c>
      <c r="D33" s="13" t="s">
        <v>42</v>
      </c>
      <c r="E33" s="13" t="s">
        <v>48</v>
      </c>
      <c r="F33" s="13" t="s">
        <v>50</v>
      </c>
      <c r="G33" s="14">
        <v>40</v>
      </c>
      <c r="H33" s="14">
        <v>0</v>
      </c>
      <c r="I33" s="14"/>
    </row>
    <row r="34" spans="1:9" x14ac:dyDescent="0.25">
      <c r="A34" s="11" t="s">
        <v>55</v>
      </c>
      <c r="B34" s="11" t="s">
        <v>47</v>
      </c>
      <c r="C34" s="11" t="s">
        <v>41</v>
      </c>
      <c r="D34" s="11" t="s">
        <v>42</v>
      </c>
      <c r="E34" s="11" t="s">
        <v>48</v>
      </c>
      <c r="F34" s="11" t="s">
        <v>49</v>
      </c>
      <c r="G34" s="14">
        <v>1944000</v>
      </c>
      <c r="H34" s="14">
        <v>0</v>
      </c>
      <c r="I34" s="15"/>
    </row>
    <row r="35" spans="1:9" x14ac:dyDescent="0.25">
      <c r="A35" s="13" t="s">
        <v>54</v>
      </c>
      <c r="B35" s="13" t="s">
        <v>40</v>
      </c>
      <c r="C35" s="13" t="s">
        <v>41</v>
      </c>
      <c r="D35" s="13" t="s">
        <v>42</v>
      </c>
      <c r="E35" s="13" t="s">
        <v>43</v>
      </c>
      <c r="F35" s="13" t="s">
        <v>44</v>
      </c>
      <c r="G35" s="14">
        <v>160</v>
      </c>
      <c r="H35" s="14">
        <v>0</v>
      </c>
      <c r="I35" s="14"/>
    </row>
    <row r="36" spans="1:9" x14ac:dyDescent="0.25">
      <c r="A36" s="13" t="s">
        <v>54</v>
      </c>
      <c r="B36" s="13" t="s">
        <v>40</v>
      </c>
      <c r="C36" s="13" t="s">
        <v>41</v>
      </c>
      <c r="D36" s="13" t="s">
        <v>42</v>
      </c>
      <c r="E36" s="13" t="s">
        <v>43</v>
      </c>
      <c r="F36" s="13" t="s">
        <v>45</v>
      </c>
      <c r="G36" s="14">
        <v>120</v>
      </c>
      <c r="H36" s="14">
        <v>0</v>
      </c>
      <c r="I36" s="14"/>
    </row>
    <row r="37" spans="1:9" x14ac:dyDescent="0.25">
      <c r="A37" s="13" t="s">
        <v>54</v>
      </c>
      <c r="B37" s="13" t="s">
        <v>40</v>
      </c>
      <c r="C37" s="13" t="s">
        <v>41</v>
      </c>
      <c r="D37" s="13" t="s">
        <v>42</v>
      </c>
      <c r="E37" s="13" t="s">
        <v>43</v>
      </c>
      <c r="F37" s="13" t="s">
        <v>24</v>
      </c>
      <c r="G37" s="14">
        <v>104</v>
      </c>
      <c r="H37" s="14">
        <v>0</v>
      </c>
      <c r="I37" s="14"/>
    </row>
    <row r="38" spans="1:9" x14ac:dyDescent="0.25">
      <c r="A38" s="13" t="s">
        <v>54</v>
      </c>
      <c r="B38" s="13" t="s">
        <v>40</v>
      </c>
      <c r="C38" s="13" t="s">
        <v>41</v>
      </c>
      <c r="D38" s="13" t="s">
        <v>42</v>
      </c>
      <c r="E38" s="13" t="s">
        <v>43</v>
      </c>
      <c r="F38" s="13" t="s">
        <v>52</v>
      </c>
      <c r="G38" s="14">
        <v>90</v>
      </c>
      <c r="H38" s="14">
        <v>0</v>
      </c>
      <c r="I38" s="14"/>
    </row>
    <row r="39" spans="1:9" x14ac:dyDescent="0.25">
      <c r="A39" s="13" t="s">
        <v>56</v>
      </c>
      <c r="B39" s="13" t="s">
        <v>47</v>
      </c>
      <c r="C39" s="13" t="s">
        <v>41</v>
      </c>
      <c r="D39" s="13" t="s">
        <v>42</v>
      </c>
      <c r="E39" s="13" t="s">
        <v>48</v>
      </c>
      <c r="F39" s="13" t="s">
        <v>49</v>
      </c>
      <c r="G39" s="14">
        <v>2800000</v>
      </c>
      <c r="H39" s="14">
        <v>0</v>
      </c>
      <c r="I39" s="14"/>
    </row>
    <row r="40" spans="1:9" x14ac:dyDescent="0.25">
      <c r="A40" s="13" t="s">
        <v>56</v>
      </c>
      <c r="B40" s="13" t="s">
        <v>47</v>
      </c>
      <c r="C40" s="13" t="s">
        <v>41</v>
      </c>
      <c r="D40" s="13" t="s">
        <v>42</v>
      </c>
      <c r="E40" s="13" t="s">
        <v>48</v>
      </c>
      <c r="F40" s="13" t="s">
        <v>50</v>
      </c>
      <c r="G40" s="14">
        <v>2200</v>
      </c>
      <c r="H40" s="14">
        <v>0</v>
      </c>
      <c r="I40" s="14"/>
    </row>
    <row r="41" spans="1:9" x14ac:dyDescent="0.25">
      <c r="A41" s="13" t="s">
        <v>56</v>
      </c>
      <c r="B41" s="13" t="s">
        <v>40</v>
      </c>
      <c r="C41" s="13" t="s">
        <v>41</v>
      </c>
      <c r="D41" s="13" t="s">
        <v>42</v>
      </c>
      <c r="E41" s="13" t="s">
        <v>43</v>
      </c>
      <c r="F41" s="13" t="s">
        <v>52</v>
      </c>
      <c r="G41" s="14">
        <v>160</v>
      </c>
      <c r="H41" s="14">
        <v>0</v>
      </c>
      <c r="I41" s="14"/>
    </row>
    <row r="42" spans="1:9" x14ac:dyDescent="0.25">
      <c r="A42" s="13" t="s">
        <v>56</v>
      </c>
      <c r="B42" s="13" t="s">
        <v>40</v>
      </c>
      <c r="C42" s="13" t="s">
        <v>41</v>
      </c>
      <c r="D42" s="13" t="s">
        <v>42</v>
      </c>
      <c r="E42" s="13" t="s">
        <v>43</v>
      </c>
      <c r="F42" s="13" t="s">
        <v>46</v>
      </c>
      <c r="G42" s="14">
        <v>240</v>
      </c>
      <c r="H42" s="14">
        <v>0</v>
      </c>
      <c r="I42" s="14"/>
    </row>
    <row r="43" spans="1:9" x14ac:dyDescent="0.25">
      <c r="A43" s="13" t="s">
        <v>56</v>
      </c>
      <c r="B43" s="13" t="s">
        <v>40</v>
      </c>
      <c r="C43" s="13" t="s">
        <v>41</v>
      </c>
      <c r="D43" s="13" t="s">
        <v>42</v>
      </c>
      <c r="E43" s="13" t="s">
        <v>43</v>
      </c>
      <c r="F43" s="13" t="s">
        <v>24</v>
      </c>
      <c r="G43" s="14">
        <v>534</v>
      </c>
      <c r="H43" s="14">
        <v>0</v>
      </c>
      <c r="I43" s="14"/>
    </row>
    <row r="44" spans="1:9" x14ac:dyDescent="0.25">
      <c r="A44" s="13" t="s">
        <v>56</v>
      </c>
      <c r="B44" s="13" t="s">
        <v>40</v>
      </c>
      <c r="C44" s="13" t="s">
        <v>41</v>
      </c>
      <c r="D44" s="13" t="s">
        <v>42</v>
      </c>
      <c r="E44" s="13" t="s">
        <v>43</v>
      </c>
      <c r="F44" s="13" t="s">
        <v>45</v>
      </c>
      <c r="G44" s="14">
        <v>270</v>
      </c>
      <c r="H44" s="14">
        <v>0</v>
      </c>
      <c r="I44" s="14"/>
    </row>
    <row r="45" spans="1:9" x14ac:dyDescent="0.25">
      <c r="A45" s="13" t="s">
        <v>56</v>
      </c>
      <c r="B45" s="13" t="s">
        <v>40</v>
      </c>
      <c r="C45" s="13" t="s">
        <v>41</v>
      </c>
      <c r="D45" s="13" t="s">
        <v>42</v>
      </c>
      <c r="E45" s="13" t="s">
        <v>43</v>
      </c>
      <c r="F45" s="13" t="s">
        <v>44</v>
      </c>
      <c r="G45" s="14">
        <v>210</v>
      </c>
      <c r="H45" s="14">
        <v>0</v>
      </c>
      <c r="I45" s="14"/>
    </row>
    <row r="46" spans="1:9" x14ac:dyDescent="0.25">
      <c r="A46" s="13" t="s">
        <v>57</v>
      </c>
      <c r="B46" s="13" t="s">
        <v>40</v>
      </c>
      <c r="C46" s="13" t="s">
        <v>41</v>
      </c>
      <c r="D46" s="13" t="s">
        <v>42</v>
      </c>
      <c r="E46" s="13" t="s">
        <v>43</v>
      </c>
      <c r="F46" s="13" t="s">
        <v>44</v>
      </c>
      <c r="G46" s="14">
        <v>160</v>
      </c>
      <c r="H46" s="14">
        <v>0</v>
      </c>
      <c r="I46" s="14"/>
    </row>
    <row r="47" spans="1:9" x14ac:dyDescent="0.25">
      <c r="A47" s="13" t="s">
        <v>57</v>
      </c>
      <c r="B47" s="13" t="s">
        <v>40</v>
      </c>
      <c r="C47" s="13" t="s">
        <v>41</v>
      </c>
      <c r="D47" s="13" t="s">
        <v>42</v>
      </c>
      <c r="E47" s="13" t="s">
        <v>43</v>
      </c>
      <c r="F47" s="13" t="s">
        <v>24</v>
      </c>
      <c r="G47" s="14">
        <v>104</v>
      </c>
      <c r="H47" s="14">
        <v>0</v>
      </c>
      <c r="I47" s="14"/>
    </row>
    <row r="48" spans="1:9" x14ac:dyDescent="0.25">
      <c r="A48" s="13" t="s">
        <v>57</v>
      </c>
      <c r="B48" s="13" t="s">
        <v>40</v>
      </c>
      <c r="C48" s="13" t="s">
        <v>41</v>
      </c>
      <c r="D48" s="13" t="s">
        <v>42</v>
      </c>
      <c r="E48" s="13" t="s">
        <v>43</v>
      </c>
      <c r="F48" s="13" t="s">
        <v>46</v>
      </c>
      <c r="G48" s="14">
        <v>90</v>
      </c>
      <c r="H48" s="14">
        <v>0</v>
      </c>
      <c r="I48" s="14"/>
    </row>
    <row r="49" spans="1:9" x14ac:dyDescent="0.25">
      <c r="A49" s="13" t="s">
        <v>57</v>
      </c>
      <c r="B49" s="13" t="s">
        <v>47</v>
      </c>
      <c r="C49" s="13" t="s">
        <v>41</v>
      </c>
      <c r="D49" s="13" t="s">
        <v>42</v>
      </c>
      <c r="E49" s="13" t="s">
        <v>48</v>
      </c>
      <c r="F49" s="13" t="s">
        <v>50</v>
      </c>
      <c r="G49" s="14">
        <v>240</v>
      </c>
      <c r="H49" s="14">
        <v>0</v>
      </c>
      <c r="I49" s="14"/>
    </row>
    <row r="50" spans="1:9" x14ac:dyDescent="0.25">
      <c r="A50" s="13" t="s">
        <v>57</v>
      </c>
      <c r="B50" s="13" t="s">
        <v>40</v>
      </c>
      <c r="C50" s="13" t="s">
        <v>41</v>
      </c>
      <c r="D50" s="13" t="s">
        <v>42</v>
      </c>
      <c r="E50" s="13" t="s">
        <v>43</v>
      </c>
      <c r="F50" s="13" t="s">
        <v>45</v>
      </c>
      <c r="G50" s="14">
        <v>120</v>
      </c>
      <c r="H50" s="14">
        <v>0</v>
      </c>
      <c r="I50" s="14"/>
    </row>
    <row r="51" spans="1:9" x14ac:dyDescent="0.25">
      <c r="A51" s="13" t="s">
        <v>57</v>
      </c>
      <c r="B51" s="13" t="s">
        <v>47</v>
      </c>
      <c r="C51" s="13" t="s">
        <v>41</v>
      </c>
      <c r="D51" s="13" t="s">
        <v>42</v>
      </c>
      <c r="E51" s="13" t="s">
        <v>48</v>
      </c>
      <c r="F51" s="13" t="s">
        <v>49</v>
      </c>
      <c r="G51" s="14">
        <v>168000</v>
      </c>
      <c r="H51" s="14">
        <v>0</v>
      </c>
      <c r="I51" s="14"/>
    </row>
    <row r="52" spans="1:9" x14ac:dyDescent="0.25">
      <c r="A52" s="13" t="s">
        <v>58</v>
      </c>
      <c r="B52" s="13" t="s">
        <v>40</v>
      </c>
      <c r="C52" s="13" t="s">
        <v>41</v>
      </c>
      <c r="D52" s="13" t="s">
        <v>42</v>
      </c>
      <c r="E52" s="13" t="s">
        <v>43</v>
      </c>
      <c r="F52" s="13" t="s">
        <v>44</v>
      </c>
      <c r="G52" s="14">
        <v>160</v>
      </c>
      <c r="H52" s="14">
        <v>0</v>
      </c>
      <c r="I52" s="14"/>
    </row>
    <row r="53" spans="1:9" x14ac:dyDescent="0.25">
      <c r="A53" s="13" t="s">
        <v>58</v>
      </c>
      <c r="B53" s="13" t="s">
        <v>47</v>
      </c>
      <c r="C53" s="13" t="s">
        <v>41</v>
      </c>
      <c r="D53" s="13" t="s">
        <v>42</v>
      </c>
      <c r="E53" s="13" t="s">
        <v>48</v>
      </c>
      <c r="F53" s="13" t="s">
        <v>49</v>
      </c>
      <c r="G53" s="14">
        <v>292000</v>
      </c>
      <c r="H53" s="14">
        <v>0</v>
      </c>
      <c r="I53" s="14"/>
    </row>
    <row r="54" spans="1:9" x14ac:dyDescent="0.25">
      <c r="A54" s="13" t="s">
        <v>58</v>
      </c>
      <c r="B54" s="13" t="s">
        <v>40</v>
      </c>
      <c r="C54" s="13" t="s">
        <v>41</v>
      </c>
      <c r="D54" s="13" t="s">
        <v>42</v>
      </c>
      <c r="E54" s="13" t="s">
        <v>43</v>
      </c>
      <c r="F54" s="13" t="s">
        <v>45</v>
      </c>
      <c r="G54" s="14">
        <v>120</v>
      </c>
      <c r="H54" s="14">
        <v>0</v>
      </c>
      <c r="I54" s="14"/>
    </row>
    <row r="55" spans="1:9" x14ac:dyDescent="0.25">
      <c r="A55" s="13" t="s">
        <v>58</v>
      </c>
      <c r="B55" s="13" t="s">
        <v>40</v>
      </c>
      <c r="C55" s="13" t="s">
        <v>41</v>
      </c>
      <c r="D55" s="13" t="s">
        <v>42</v>
      </c>
      <c r="E55" s="13" t="s">
        <v>43</v>
      </c>
      <c r="F55" s="13" t="s">
        <v>24</v>
      </c>
      <c r="G55" s="14">
        <v>52</v>
      </c>
      <c r="H55" s="14">
        <v>0</v>
      </c>
      <c r="I55" s="14"/>
    </row>
    <row r="56" spans="1:9" x14ac:dyDescent="0.25">
      <c r="A56" s="13" t="s">
        <v>58</v>
      </c>
      <c r="B56" s="13" t="s">
        <v>40</v>
      </c>
      <c r="C56" s="13" t="s">
        <v>41</v>
      </c>
      <c r="D56" s="13" t="s">
        <v>42</v>
      </c>
      <c r="E56" s="13" t="s">
        <v>43</v>
      </c>
      <c r="F56" s="13" t="s">
        <v>46</v>
      </c>
      <c r="G56" s="14">
        <v>90</v>
      </c>
      <c r="H56" s="14">
        <v>0</v>
      </c>
      <c r="I56" s="14"/>
    </row>
    <row r="57" spans="1:9" x14ac:dyDescent="0.25">
      <c r="A57" s="13" t="s">
        <v>58</v>
      </c>
      <c r="B57" s="13" t="s">
        <v>47</v>
      </c>
      <c r="C57" s="13" t="s">
        <v>41</v>
      </c>
      <c r="D57" s="13" t="s">
        <v>42</v>
      </c>
      <c r="E57" s="13" t="s">
        <v>48</v>
      </c>
      <c r="F57" s="13" t="s">
        <v>50</v>
      </c>
      <c r="G57" s="14">
        <v>740</v>
      </c>
      <c r="H57" s="14">
        <v>0</v>
      </c>
      <c r="I57" s="14"/>
    </row>
    <row r="58" spans="1:9" x14ac:dyDescent="0.25">
      <c r="A58" s="13" t="s">
        <v>59</v>
      </c>
      <c r="B58" s="13" t="s">
        <v>47</v>
      </c>
      <c r="C58" s="13" t="s">
        <v>41</v>
      </c>
      <c r="D58" s="13" t="s">
        <v>42</v>
      </c>
      <c r="E58" s="13" t="s">
        <v>48</v>
      </c>
      <c r="F58" s="13" t="s">
        <v>50</v>
      </c>
      <c r="G58" s="14">
        <v>14400</v>
      </c>
      <c r="H58" s="14">
        <v>0</v>
      </c>
      <c r="I58" s="14"/>
    </row>
    <row r="59" spans="1:9" x14ac:dyDescent="0.25">
      <c r="A59" s="13" t="s">
        <v>59</v>
      </c>
      <c r="B59" s="13" t="s">
        <v>40</v>
      </c>
      <c r="C59" s="13" t="s">
        <v>41</v>
      </c>
      <c r="D59" s="13" t="s">
        <v>42</v>
      </c>
      <c r="E59" s="13" t="s">
        <v>43</v>
      </c>
      <c r="F59" s="13" t="s">
        <v>44</v>
      </c>
      <c r="G59" s="14">
        <v>300</v>
      </c>
      <c r="H59" s="14">
        <v>0</v>
      </c>
      <c r="I59" s="14"/>
    </row>
    <row r="60" spans="1:9" x14ac:dyDescent="0.25">
      <c r="A60" s="13" t="s">
        <v>59</v>
      </c>
      <c r="B60" s="13" t="s">
        <v>40</v>
      </c>
      <c r="C60" s="13" t="s">
        <v>41</v>
      </c>
      <c r="D60" s="13" t="s">
        <v>42</v>
      </c>
      <c r="E60" s="13" t="s">
        <v>43</v>
      </c>
      <c r="F60" s="13" t="s">
        <v>45</v>
      </c>
      <c r="G60" s="14">
        <v>60</v>
      </c>
      <c r="H60" s="14">
        <v>0</v>
      </c>
      <c r="I60" s="14"/>
    </row>
    <row r="61" spans="1:9" x14ac:dyDescent="0.25">
      <c r="A61" s="13" t="s">
        <v>59</v>
      </c>
      <c r="B61" s="13" t="s">
        <v>40</v>
      </c>
      <c r="C61" s="13" t="s">
        <v>41</v>
      </c>
      <c r="D61" s="13" t="s">
        <v>42</v>
      </c>
      <c r="E61" s="13" t="s">
        <v>43</v>
      </c>
      <c r="F61" s="13" t="s">
        <v>24</v>
      </c>
      <c r="G61" s="14">
        <v>144</v>
      </c>
      <c r="H61" s="14">
        <v>0</v>
      </c>
      <c r="I61" s="14"/>
    </row>
    <row r="62" spans="1:9" x14ac:dyDescent="0.25">
      <c r="A62" s="13" t="s">
        <v>59</v>
      </c>
      <c r="B62" s="13" t="s">
        <v>40</v>
      </c>
      <c r="C62" s="13" t="s">
        <v>41</v>
      </c>
      <c r="D62" s="13" t="s">
        <v>42</v>
      </c>
      <c r="E62" s="13" t="s">
        <v>43</v>
      </c>
      <c r="F62" s="13" t="s">
        <v>46</v>
      </c>
      <c r="G62" s="14">
        <v>110</v>
      </c>
      <c r="H62" s="14">
        <v>0</v>
      </c>
      <c r="I62" s="14"/>
    </row>
    <row r="63" spans="1:9" x14ac:dyDescent="0.25">
      <c r="A63" s="13" t="s">
        <v>59</v>
      </c>
      <c r="B63" s="13" t="s">
        <v>40</v>
      </c>
      <c r="C63" s="13" t="s">
        <v>41</v>
      </c>
      <c r="D63" s="13" t="s">
        <v>42</v>
      </c>
      <c r="E63" s="13" t="s">
        <v>43</v>
      </c>
      <c r="F63" s="13" t="s">
        <v>52</v>
      </c>
      <c r="G63" s="14">
        <v>0</v>
      </c>
      <c r="H63" s="14">
        <v>0</v>
      </c>
      <c r="I63" s="14"/>
    </row>
    <row r="64" spans="1:9" x14ac:dyDescent="0.25">
      <c r="A64" s="13" t="s">
        <v>59</v>
      </c>
      <c r="B64" s="13" t="s">
        <v>47</v>
      </c>
      <c r="C64" s="13" t="s">
        <v>41</v>
      </c>
      <c r="D64" s="13" t="s">
        <v>42</v>
      </c>
      <c r="E64" s="13" t="s">
        <v>48</v>
      </c>
      <c r="F64" s="13" t="s">
        <v>49</v>
      </c>
      <c r="G64" s="14">
        <v>2880000</v>
      </c>
      <c r="H64" s="14">
        <v>0</v>
      </c>
      <c r="I64" s="14"/>
    </row>
    <row r="65" spans="1:9" x14ac:dyDescent="0.25">
      <c r="A65" s="13" t="s">
        <v>60</v>
      </c>
      <c r="B65" s="13" t="s">
        <v>47</v>
      </c>
      <c r="C65" s="13" t="s">
        <v>41</v>
      </c>
      <c r="D65" s="13" t="s">
        <v>42</v>
      </c>
      <c r="E65" s="13" t="s">
        <v>48</v>
      </c>
      <c r="F65" s="13" t="s">
        <v>50</v>
      </c>
      <c r="G65" s="14">
        <v>12500</v>
      </c>
      <c r="H65" s="14">
        <v>0</v>
      </c>
      <c r="I65" s="14"/>
    </row>
    <row r="66" spans="1:9" x14ac:dyDescent="0.25">
      <c r="A66" s="13" t="s">
        <v>60</v>
      </c>
      <c r="B66" s="13" t="s">
        <v>40</v>
      </c>
      <c r="C66" s="13" t="s">
        <v>41</v>
      </c>
      <c r="D66" s="13" t="s">
        <v>42</v>
      </c>
      <c r="E66" s="13" t="s">
        <v>43</v>
      </c>
      <c r="F66" s="13" t="s">
        <v>44</v>
      </c>
      <c r="G66" s="14">
        <v>120</v>
      </c>
      <c r="H66" s="14">
        <v>0</v>
      </c>
      <c r="I66" s="14"/>
    </row>
    <row r="67" spans="1:9" x14ac:dyDescent="0.25">
      <c r="A67" s="13" t="s">
        <v>60</v>
      </c>
      <c r="B67" s="13" t="s">
        <v>47</v>
      </c>
      <c r="C67" s="13" t="s">
        <v>41</v>
      </c>
      <c r="D67" s="13" t="s">
        <v>42</v>
      </c>
      <c r="E67" s="13" t="s">
        <v>48</v>
      </c>
      <c r="F67" s="13" t="s">
        <v>49</v>
      </c>
      <c r="G67" s="14">
        <v>857000</v>
      </c>
      <c r="H67" s="14">
        <v>0</v>
      </c>
      <c r="I67" s="14"/>
    </row>
    <row r="68" spans="1:9" x14ac:dyDescent="0.25">
      <c r="A68" s="13" t="s">
        <v>60</v>
      </c>
      <c r="B68" s="13" t="s">
        <v>40</v>
      </c>
      <c r="C68" s="13" t="s">
        <v>41</v>
      </c>
      <c r="D68" s="13" t="s">
        <v>42</v>
      </c>
      <c r="E68" s="13" t="s">
        <v>43</v>
      </c>
      <c r="F68" s="13" t="s">
        <v>45</v>
      </c>
      <c r="G68" s="14">
        <v>120</v>
      </c>
      <c r="H68" s="14">
        <v>0</v>
      </c>
      <c r="I68" s="14"/>
    </row>
    <row r="69" spans="1:9" x14ac:dyDescent="0.25">
      <c r="A69" s="13" t="s">
        <v>60</v>
      </c>
      <c r="B69" s="13" t="s">
        <v>40</v>
      </c>
      <c r="C69" s="13" t="s">
        <v>41</v>
      </c>
      <c r="D69" s="13" t="s">
        <v>42</v>
      </c>
      <c r="E69" s="13" t="s">
        <v>43</v>
      </c>
      <c r="F69" s="13" t="s">
        <v>52</v>
      </c>
      <c r="G69" s="14">
        <v>160</v>
      </c>
      <c r="H69" s="14">
        <v>0</v>
      </c>
      <c r="I69" s="14"/>
    </row>
    <row r="70" spans="1:9" x14ac:dyDescent="0.25">
      <c r="A70" s="13" t="s">
        <v>60</v>
      </c>
      <c r="B70" s="13" t="s">
        <v>40</v>
      </c>
      <c r="C70" s="13" t="s">
        <v>41</v>
      </c>
      <c r="D70" s="13" t="s">
        <v>42</v>
      </c>
      <c r="E70" s="13" t="s">
        <v>43</v>
      </c>
      <c r="F70" s="13" t="s">
        <v>46</v>
      </c>
      <c r="G70" s="14">
        <v>200</v>
      </c>
      <c r="H70" s="14">
        <v>0</v>
      </c>
      <c r="I70" s="14"/>
    </row>
    <row r="71" spans="1:9" x14ac:dyDescent="0.25">
      <c r="A71" s="13" t="s">
        <v>60</v>
      </c>
      <c r="B71" s="13" t="s">
        <v>40</v>
      </c>
      <c r="C71" s="13" t="s">
        <v>41</v>
      </c>
      <c r="D71" s="13" t="s">
        <v>42</v>
      </c>
      <c r="E71" s="13" t="s">
        <v>43</v>
      </c>
      <c r="F71" s="13" t="s">
        <v>24</v>
      </c>
      <c r="G71" s="14">
        <v>200</v>
      </c>
      <c r="H71" s="14">
        <v>0</v>
      </c>
      <c r="I71" s="14"/>
    </row>
    <row r="72" spans="1:9" x14ac:dyDescent="0.25">
      <c r="A72" s="13" t="s">
        <v>61</v>
      </c>
      <c r="B72" s="13" t="s">
        <v>62</v>
      </c>
      <c r="C72" s="13" t="s">
        <v>22</v>
      </c>
      <c r="D72" s="13" t="s">
        <v>63</v>
      </c>
      <c r="E72" s="13" t="s">
        <v>16</v>
      </c>
      <c r="F72" s="13" t="s">
        <v>34</v>
      </c>
      <c r="G72" s="14">
        <v>1085.9999999999966</v>
      </c>
      <c r="H72" s="14">
        <v>0</v>
      </c>
      <c r="I72" s="14"/>
    </row>
    <row r="73" spans="1:9" x14ac:dyDescent="0.25">
      <c r="A73" s="13" t="s">
        <v>61</v>
      </c>
      <c r="B73" s="13" t="s">
        <v>62</v>
      </c>
      <c r="C73" s="13" t="s">
        <v>22</v>
      </c>
      <c r="D73" s="13" t="s">
        <v>63</v>
      </c>
      <c r="E73" s="13" t="s">
        <v>16</v>
      </c>
      <c r="F73" s="13" t="s">
        <v>64</v>
      </c>
      <c r="G73" s="14">
        <v>0</v>
      </c>
      <c r="H73" s="14">
        <v>0</v>
      </c>
      <c r="I73" s="14"/>
    </row>
    <row r="74" spans="1:9" x14ac:dyDescent="0.25">
      <c r="A74" s="13" t="s">
        <v>61</v>
      </c>
      <c r="B74" s="13" t="s">
        <v>65</v>
      </c>
      <c r="C74" s="13" t="s">
        <v>22</v>
      </c>
      <c r="D74" s="13" t="s">
        <v>63</v>
      </c>
      <c r="E74" s="13" t="s">
        <v>16</v>
      </c>
      <c r="F74" s="13" t="s">
        <v>34</v>
      </c>
      <c r="G74" s="14">
        <v>3385.9999999999945</v>
      </c>
      <c r="H74" s="14">
        <v>0</v>
      </c>
      <c r="I74" s="14"/>
    </row>
    <row r="75" spans="1:9" x14ac:dyDescent="0.25">
      <c r="A75" s="13" t="s">
        <v>61</v>
      </c>
      <c r="B75" s="13" t="s">
        <v>65</v>
      </c>
      <c r="C75" s="13" t="s">
        <v>22</v>
      </c>
      <c r="D75" s="13" t="s">
        <v>63</v>
      </c>
      <c r="E75" s="13" t="s">
        <v>16</v>
      </c>
      <c r="F75" s="13" t="s">
        <v>64</v>
      </c>
      <c r="G75" s="14">
        <v>256</v>
      </c>
      <c r="H75" s="14">
        <v>0</v>
      </c>
      <c r="I75" s="14"/>
    </row>
    <row r="76" spans="1:9" x14ac:dyDescent="0.25">
      <c r="A76" s="13" t="s">
        <v>66</v>
      </c>
      <c r="B76" s="13" t="s">
        <v>65</v>
      </c>
      <c r="C76" s="13" t="s">
        <v>22</v>
      </c>
      <c r="D76" s="13" t="s">
        <v>63</v>
      </c>
      <c r="E76" s="13" t="s">
        <v>16</v>
      </c>
      <c r="F76" s="13" t="s">
        <v>34</v>
      </c>
      <c r="G76" s="14">
        <v>4975.9999999999918</v>
      </c>
      <c r="H76" s="14">
        <v>0</v>
      </c>
      <c r="I76" s="14"/>
    </row>
    <row r="77" spans="1:9" x14ac:dyDescent="0.25">
      <c r="A77" s="13" t="s">
        <v>66</v>
      </c>
      <c r="B77" s="13" t="s">
        <v>65</v>
      </c>
      <c r="C77" s="13" t="s">
        <v>22</v>
      </c>
      <c r="D77" s="13" t="s">
        <v>63</v>
      </c>
      <c r="E77" s="13" t="s">
        <v>16</v>
      </c>
      <c r="F77" s="13" t="s">
        <v>64</v>
      </c>
      <c r="G77" s="14">
        <v>256</v>
      </c>
      <c r="H77" s="14">
        <v>0</v>
      </c>
      <c r="I77" s="14"/>
    </row>
    <row r="78" spans="1:9" x14ac:dyDescent="0.25">
      <c r="A78" s="13" t="s">
        <v>67</v>
      </c>
      <c r="B78" s="13" t="s">
        <v>65</v>
      </c>
      <c r="C78" s="13" t="s">
        <v>22</v>
      </c>
      <c r="D78" s="13" t="s">
        <v>63</v>
      </c>
      <c r="E78" s="13" t="s">
        <v>16</v>
      </c>
      <c r="F78" s="13" t="s">
        <v>64</v>
      </c>
      <c r="G78" s="14">
        <v>128</v>
      </c>
      <c r="H78" s="14">
        <v>0</v>
      </c>
      <c r="I78" s="14"/>
    </row>
    <row r="79" spans="1:9" x14ac:dyDescent="0.25">
      <c r="A79" s="13" t="s">
        <v>67</v>
      </c>
      <c r="B79" s="13" t="s">
        <v>65</v>
      </c>
      <c r="C79" s="13" t="s">
        <v>22</v>
      </c>
      <c r="D79" s="13" t="s">
        <v>63</v>
      </c>
      <c r="E79" s="13" t="s">
        <v>16</v>
      </c>
      <c r="F79" s="13" t="s">
        <v>34</v>
      </c>
      <c r="G79" s="14">
        <v>3539.9999999999923</v>
      </c>
      <c r="H79" s="14">
        <v>0</v>
      </c>
      <c r="I79" s="14"/>
    </row>
    <row r="80" spans="1:9" x14ac:dyDescent="0.25">
      <c r="A80" s="13" t="s">
        <v>68</v>
      </c>
      <c r="B80" s="13" t="s">
        <v>65</v>
      </c>
      <c r="C80" s="13" t="s">
        <v>22</v>
      </c>
      <c r="D80" s="13" t="s">
        <v>63</v>
      </c>
      <c r="E80" s="13" t="s">
        <v>16</v>
      </c>
      <c r="F80" s="13" t="s">
        <v>34</v>
      </c>
      <c r="G80" s="14">
        <v>2889.9999999999964</v>
      </c>
      <c r="H80" s="14">
        <v>0</v>
      </c>
      <c r="I80" s="14"/>
    </row>
    <row r="81" spans="1:9" x14ac:dyDescent="0.25">
      <c r="A81" s="13" t="s">
        <v>68</v>
      </c>
      <c r="B81" s="13" t="s">
        <v>65</v>
      </c>
      <c r="C81" s="13" t="s">
        <v>22</v>
      </c>
      <c r="D81" s="13" t="s">
        <v>63</v>
      </c>
      <c r="E81" s="13" t="s">
        <v>16</v>
      </c>
      <c r="F81" s="13" t="s">
        <v>64</v>
      </c>
      <c r="G81" s="14">
        <v>128</v>
      </c>
      <c r="H81" s="14">
        <v>0</v>
      </c>
      <c r="I81" s="14"/>
    </row>
    <row r="82" spans="1:9" x14ac:dyDescent="0.25">
      <c r="A82" s="13" t="s">
        <v>69</v>
      </c>
      <c r="B82" s="13" t="s">
        <v>65</v>
      </c>
      <c r="C82" s="13" t="s">
        <v>22</v>
      </c>
      <c r="D82" s="13" t="s">
        <v>63</v>
      </c>
      <c r="E82" s="13" t="s">
        <v>16</v>
      </c>
      <c r="F82" s="13" t="s">
        <v>34</v>
      </c>
      <c r="G82" s="14">
        <v>4333.9999999999955</v>
      </c>
      <c r="H82" s="14">
        <v>0</v>
      </c>
      <c r="I82" s="14"/>
    </row>
    <row r="83" spans="1:9" x14ac:dyDescent="0.25">
      <c r="A83" s="13" t="s">
        <v>69</v>
      </c>
      <c r="B83" s="13" t="s">
        <v>65</v>
      </c>
      <c r="C83" s="13" t="s">
        <v>22</v>
      </c>
      <c r="D83" s="13" t="s">
        <v>63</v>
      </c>
      <c r="E83" s="13" t="s">
        <v>16</v>
      </c>
      <c r="F83" s="13" t="s">
        <v>64</v>
      </c>
      <c r="G83" s="14">
        <v>256</v>
      </c>
      <c r="H83" s="14">
        <v>0</v>
      </c>
      <c r="I83" s="14"/>
    </row>
    <row r="84" spans="1:9" x14ac:dyDescent="0.25">
      <c r="A84" s="13" t="s">
        <v>70</v>
      </c>
      <c r="B84" s="13" t="s">
        <v>71</v>
      </c>
      <c r="C84" s="13" t="s">
        <v>72</v>
      </c>
      <c r="D84" s="13" t="s">
        <v>73</v>
      </c>
      <c r="E84" s="13" t="s">
        <v>16</v>
      </c>
      <c r="F84" s="13" t="s">
        <v>74</v>
      </c>
      <c r="G84" s="14">
        <v>14502</v>
      </c>
      <c r="H84" s="14">
        <v>0</v>
      </c>
      <c r="I84" s="14"/>
    </row>
    <row r="85" spans="1:9" x14ac:dyDescent="0.25">
      <c r="A85" s="13" t="s">
        <v>70</v>
      </c>
      <c r="B85" s="13" t="s">
        <v>71</v>
      </c>
      <c r="C85" s="13" t="s">
        <v>72</v>
      </c>
      <c r="D85" s="13" t="s">
        <v>73</v>
      </c>
      <c r="E85" s="13" t="s">
        <v>16</v>
      </c>
      <c r="F85" s="13" t="s">
        <v>45</v>
      </c>
      <c r="G85" s="14">
        <v>1536</v>
      </c>
      <c r="H85" s="14">
        <v>762</v>
      </c>
      <c r="I85" s="14"/>
    </row>
    <row r="86" spans="1:9" x14ac:dyDescent="0.25">
      <c r="A86" s="13" t="s">
        <v>70</v>
      </c>
      <c r="B86" s="13" t="s">
        <v>71</v>
      </c>
      <c r="C86" s="13" t="s">
        <v>72</v>
      </c>
      <c r="D86" s="13" t="s">
        <v>73</v>
      </c>
      <c r="E86" s="13" t="s">
        <v>16</v>
      </c>
      <c r="F86" s="13" t="s">
        <v>44</v>
      </c>
      <c r="G86" s="14">
        <v>5738</v>
      </c>
      <c r="H86" s="14">
        <v>4890</v>
      </c>
      <c r="I86" s="14"/>
    </row>
    <row r="87" spans="1:9" x14ac:dyDescent="0.25">
      <c r="A87" s="13" t="s">
        <v>75</v>
      </c>
      <c r="B87" s="13" t="s">
        <v>76</v>
      </c>
      <c r="C87" s="13" t="s">
        <v>14</v>
      </c>
      <c r="D87" s="13" t="s">
        <v>77</v>
      </c>
      <c r="E87" s="13" t="s">
        <v>76</v>
      </c>
      <c r="F87" s="13" t="s">
        <v>78</v>
      </c>
      <c r="G87" s="14">
        <v>2241.9999999999995</v>
      </c>
      <c r="H87" s="14">
        <v>0</v>
      </c>
      <c r="I87" s="14"/>
    </row>
    <row r="88" spans="1:9" x14ac:dyDescent="0.25">
      <c r="A88" s="13" t="s">
        <v>75</v>
      </c>
      <c r="B88" s="13" t="s">
        <v>79</v>
      </c>
      <c r="C88" s="13" t="s">
        <v>14</v>
      </c>
      <c r="D88" s="13" t="s">
        <v>77</v>
      </c>
      <c r="E88" s="13" t="s">
        <v>79</v>
      </c>
      <c r="F88" s="13" t="s">
        <v>80</v>
      </c>
      <c r="G88" s="14">
        <v>8318.0000000000018</v>
      </c>
      <c r="H88" s="14">
        <v>0</v>
      </c>
      <c r="I88" s="14"/>
    </row>
    <row r="89" spans="1:9" x14ac:dyDescent="0.25">
      <c r="A89" s="13" t="s">
        <v>75</v>
      </c>
      <c r="B89" s="13" t="s">
        <v>79</v>
      </c>
      <c r="C89" s="13" t="s">
        <v>14</v>
      </c>
      <c r="D89" s="13" t="s">
        <v>77</v>
      </c>
      <c r="E89" s="13" t="s">
        <v>79</v>
      </c>
      <c r="F89" s="13" t="s">
        <v>81</v>
      </c>
      <c r="G89" s="14">
        <v>3065.9999999999995</v>
      </c>
      <c r="H89" s="14">
        <v>0</v>
      </c>
      <c r="I89" s="14"/>
    </row>
    <row r="90" spans="1:9" x14ac:dyDescent="0.25">
      <c r="A90" s="13" t="s">
        <v>82</v>
      </c>
      <c r="B90" s="13" t="s">
        <v>63</v>
      </c>
      <c r="C90" s="13" t="s">
        <v>22</v>
      </c>
      <c r="D90" s="13" t="s">
        <v>63</v>
      </c>
      <c r="E90" s="13" t="s">
        <v>16</v>
      </c>
      <c r="F90" s="13" t="s">
        <v>34</v>
      </c>
      <c r="G90" s="14">
        <v>2842.0000000000036</v>
      </c>
      <c r="H90" s="14">
        <v>0</v>
      </c>
      <c r="I90" s="14"/>
    </row>
    <row r="91" spans="1:9" x14ac:dyDescent="0.25">
      <c r="A91" s="13" t="s">
        <v>82</v>
      </c>
      <c r="B91" s="13" t="s">
        <v>83</v>
      </c>
      <c r="C91" s="13" t="s">
        <v>22</v>
      </c>
      <c r="D91" s="13" t="s">
        <v>32</v>
      </c>
      <c r="E91" s="13" t="s">
        <v>84</v>
      </c>
      <c r="F91" s="13" t="s">
        <v>34</v>
      </c>
      <c r="G91" s="14">
        <v>2522</v>
      </c>
      <c r="H91" s="14">
        <v>0</v>
      </c>
      <c r="I91" s="14"/>
    </row>
    <row r="92" spans="1:9" x14ac:dyDescent="0.25">
      <c r="A92" s="13" t="s">
        <v>82</v>
      </c>
      <c r="B92" s="13" t="s">
        <v>85</v>
      </c>
      <c r="C92" s="13" t="s">
        <v>22</v>
      </c>
      <c r="D92" s="13" t="s">
        <v>32</v>
      </c>
      <c r="E92" s="13" t="s">
        <v>84</v>
      </c>
      <c r="F92" s="13" t="s">
        <v>34</v>
      </c>
      <c r="G92" s="14">
        <v>1670.0000000000011</v>
      </c>
      <c r="H92" s="14">
        <v>0</v>
      </c>
      <c r="I92" s="14"/>
    </row>
    <row r="93" spans="1:9" x14ac:dyDescent="0.25">
      <c r="A93" s="13" t="s">
        <v>82</v>
      </c>
      <c r="B93" s="13" t="s">
        <v>86</v>
      </c>
      <c r="C93" s="13" t="s">
        <v>22</v>
      </c>
      <c r="D93" s="13" t="s">
        <v>32</v>
      </c>
      <c r="E93" s="13" t="s">
        <v>84</v>
      </c>
      <c r="F93" s="13" t="s">
        <v>34</v>
      </c>
      <c r="G93" s="14">
        <v>1682.0000000000007</v>
      </c>
      <c r="H93" s="14">
        <v>0</v>
      </c>
      <c r="I93" s="14"/>
    </row>
    <row r="94" spans="1:9" x14ac:dyDescent="0.25">
      <c r="A94" s="13" t="s">
        <v>82</v>
      </c>
      <c r="B94" s="13" t="s">
        <v>87</v>
      </c>
      <c r="C94" s="13" t="s">
        <v>22</v>
      </c>
      <c r="D94" s="13" t="s">
        <v>88</v>
      </c>
      <c r="E94" s="13" t="s">
        <v>16</v>
      </c>
      <c r="F94" s="13" t="s">
        <v>34</v>
      </c>
      <c r="G94" s="14">
        <v>1744</v>
      </c>
      <c r="H94" s="14">
        <v>0</v>
      </c>
      <c r="I94" s="14"/>
    </row>
    <row r="95" spans="1:9" x14ac:dyDescent="0.25">
      <c r="A95" s="13" t="s">
        <v>82</v>
      </c>
      <c r="B95" s="13" t="s">
        <v>89</v>
      </c>
      <c r="C95" s="13" t="s">
        <v>41</v>
      </c>
      <c r="D95" s="13" t="s">
        <v>90</v>
      </c>
      <c r="E95" s="13" t="s">
        <v>16</v>
      </c>
      <c r="F95" s="13" t="s">
        <v>91</v>
      </c>
      <c r="G95" s="14">
        <v>50</v>
      </c>
      <c r="H95" s="14">
        <v>0</v>
      </c>
      <c r="I95" s="14"/>
    </row>
    <row r="96" spans="1:9" x14ac:dyDescent="0.25">
      <c r="A96" s="13" t="s">
        <v>82</v>
      </c>
      <c r="B96" s="13" t="s">
        <v>89</v>
      </c>
      <c r="C96" s="13" t="s">
        <v>41</v>
      </c>
      <c r="D96" s="13" t="s">
        <v>90</v>
      </c>
      <c r="E96" s="13" t="s">
        <v>16</v>
      </c>
      <c r="F96" s="13" t="s">
        <v>45</v>
      </c>
      <c r="G96" s="14">
        <v>140</v>
      </c>
      <c r="H96" s="14">
        <v>0</v>
      </c>
      <c r="I96" s="14"/>
    </row>
    <row r="97" spans="1:9" x14ac:dyDescent="0.25">
      <c r="A97" s="13" t="s">
        <v>82</v>
      </c>
      <c r="B97" s="13" t="s">
        <v>89</v>
      </c>
      <c r="C97" s="13" t="s">
        <v>41</v>
      </c>
      <c r="D97" s="13" t="s">
        <v>90</v>
      </c>
      <c r="E97" s="13" t="s">
        <v>16</v>
      </c>
      <c r="F97" s="13" t="s">
        <v>92</v>
      </c>
      <c r="G97" s="14">
        <v>150</v>
      </c>
      <c r="H97" s="14">
        <v>0</v>
      </c>
      <c r="I97" s="14"/>
    </row>
    <row r="98" spans="1:9" x14ac:dyDescent="0.25">
      <c r="A98" s="13" t="s">
        <v>82</v>
      </c>
      <c r="B98" s="13" t="s">
        <v>93</v>
      </c>
      <c r="C98" s="13" t="s">
        <v>41</v>
      </c>
      <c r="D98" s="13" t="s">
        <v>94</v>
      </c>
      <c r="E98" s="13" t="s">
        <v>95</v>
      </c>
      <c r="F98" s="13" t="s">
        <v>95</v>
      </c>
      <c r="G98" s="14">
        <v>120.00000000000011</v>
      </c>
      <c r="H98" s="14">
        <v>0</v>
      </c>
      <c r="I98" s="14"/>
    </row>
    <row r="99" spans="1:9" x14ac:dyDescent="0.25">
      <c r="A99" s="13" t="s">
        <v>82</v>
      </c>
      <c r="B99" s="13" t="s">
        <v>93</v>
      </c>
      <c r="C99" s="13" t="s">
        <v>41</v>
      </c>
      <c r="D99" s="13" t="s">
        <v>94</v>
      </c>
      <c r="E99" s="13" t="s">
        <v>95</v>
      </c>
      <c r="F99" s="13" t="s">
        <v>96</v>
      </c>
      <c r="G99" s="14">
        <v>490</v>
      </c>
      <c r="H99" s="14">
        <v>176</v>
      </c>
      <c r="I99" s="14"/>
    </row>
    <row r="100" spans="1:9" x14ac:dyDescent="0.25">
      <c r="A100" s="13" t="s">
        <v>82</v>
      </c>
      <c r="B100" s="13" t="s">
        <v>93</v>
      </c>
      <c r="C100" s="13" t="s">
        <v>41</v>
      </c>
      <c r="D100" s="13" t="s">
        <v>94</v>
      </c>
      <c r="E100" s="13" t="s">
        <v>95</v>
      </c>
      <c r="F100" s="13" t="s">
        <v>52</v>
      </c>
      <c r="G100" s="14">
        <v>1380.0000000000005</v>
      </c>
      <c r="H100" s="14">
        <v>180</v>
      </c>
      <c r="I100" s="14"/>
    </row>
    <row r="101" spans="1:9" x14ac:dyDescent="0.25">
      <c r="A101" s="13" t="s">
        <v>82</v>
      </c>
      <c r="B101" s="13" t="s">
        <v>93</v>
      </c>
      <c r="C101" s="13" t="s">
        <v>41</v>
      </c>
      <c r="D101" s="13" t="s">
        <v>94</v>
      </c>
      <c r="E101" s="13" t="s">
        <v>95</v>
      </c>
      <c r="F101" s="13" t="s">
        <v>45</v>
      </c>
      <c r="G101" s="14">
        <v>474</v>
      </c>
      <c r="H101" s="14">
        <v>128</v>
      </c>
      <c r="I101" s="14"/>
    </row>
    <row r="102" spans="1:9" x14ac:dyDescent="0.25">
      <c r="A102" s="13" t="s">
        <v>82</v>
      </c>
      <c r="B102" s="13" t="s">
        <v>97</v>
      </c>
      <c r="C102" s="13" t="s">
        <v>98</v>
      </c>
      <c r="D102" s="13" t="s">
        <v>99</v>
      </c>
      <c r="E102" s="13" t="s">
        <v>16</v>
      </c>
      <c r="F102" s="13" t="s">
        <v>100</v>
      </c>
      <c r="G102" s="14">
        <v>1060</v>
      </c>
      <c r="H102" s="14">
        <v>600</v>
      </c>
      <c r="I102" s="14"/>
    </row>
    <row r="103" spans="1:9" x14ac:dyDescent="0.25">
      <c r="A103" s="13" t="s">
        <v>82</v>
      </c>
      <c r="B103" s="13" t="s">
        <v>101</v>
      </c>
      <c r="C103" s="13" t="s">
        <v>72</v>
      </c>
      <c r="D103" s="13" t="s">
        <v>102</v>
      </c>
      <c r="E103" s="13" t="s">
        <v>103</v>
      </c>
      <c r="F103" s="13" t="s">
        <v>74</v>
      </c>
      <c r="G103" s="14">
        <v>1200</v>
      </c>
      <c r="H103" s="14">
        <v>0</v>
      </c>
      <c r="I103" s="14"/>
    </row>
    <row r="104" spans="1:9" x14ac:dyDescent="0.25">
      <c r="A104" s="13" t="s">
        <v>82</v>
      </c>
      <c r="B104" s="13" t="s">
        <v>104</v>
      </c>
      <c r="C104" s="13" t="s">
        <v>72</v>
      </c>
      <c r="D104" s="13" t="s">
        <v>73</v>
      </c>
      <c r="E104" s="13" t="s">
        <v>16</v>
      </c>
      <c r="F104" s="13" t="s">
        <v>45</v>
      </c>
      <c r="G104" s="14">
        <v>120</v>
      </c>
      <c r="H104" s="14">
        <v>0</v>
      </c>
      <c r="I104" s="14"/>
    </row>
    <row r="105" spans="1:9" x14ac:dyDescent="0.25">
      <c r="A105" s="13" t="s">
        <v>82</v>
      </c>
      <c r="B105" s="13" t="s">
        <v>104</v>
      </c>
      <c r="C105" s="13" t="s">
        <v>72</v>
      </c>
      <c r="D105" s="13" t="s">
        <v>102</v>
      </c>
      <c r="E105" s="13" t="s">
        <v>103</v>
      </c>
      <c r="F105" s="13" t="s">
        <v>45</v>
      </c>
      <c r="G105" s="14">
        <v>220</v>
      </c>
      <c r="H105" s="14">
        <v>0</v>
      </c>
      <c r="I105" s="14"/>
    </row>
    <row r="106" spans="1:9" x14ac:dyDescent="0.25">
      <c r="A106" s="13" t="s">
        <v>82</v>
      </c>
      <c r="B106" s="13" t="s">
        <v>104</v>
      </c>
      <c r="C106" s="13" t="s">
        <v>72</v>
      </c>
      <c r="D106" s="13" t="s">
        <v>105</v>
      </c>
      <c r="E106" s="13" t="s">
        <v>16</v>
      </c>
      <c r="F106" s="13" t="s">
        <v>106</v>
      </c>
      <c r="G106" s="14">
        <v>100</v>
      </c>
      <c r="H106" s="14">
        <v>0</v>
      </c>
      <c r="I106" s="14"/>
    </row>
    <row r="107" spans="1:9" x14ac:dyDescent="0.25">
      <c r="A107" s="13" t="s">
        <v>82</v>
      </c>
      <c r="B107" s="13" t="s">
        <v>104</v>
      </c>
      <c r="C107" s="13" t="s">
        <v>72</v>
      </c>
      <c r="D107" s="13" t="s">
        <v>105</v>
      </c>
      <c r="E107" s="13" t="s">
        <v>16</v>
      </c>
      <c r="F107" s="13" t="s">
        <v>45</v>
      </c>
      <c r="G107" s="14">
        <v>40</v>
      </c>
      <c r="H107" s="14">
        <v>0</v>
      </c>
      <c r="I107" s="14"/>
    </row>
    <row r="108" spans="1:9" x14ac:dyDescent="0.25">
      <c r="A108" s="13" t="s">
        <v>82</v>
      </c>
      <c r="B108" s="13" t="s">
        <v>104</v>
      </c>
      <c r="C108" s="13" t="s">
        <v>72</v>
      </c>
      <c r="D108" s="13" t="s">
        <v>107</v>
      </c>
      <c r="E108" s="13" t="s">
        <v>16</v>
      </c>
      <c r="F108" s="13" t="s">
        <v>106</v>
      </c>
      <c r="G108" s="14">
        <v>100</v>
      </c>
      <c r="H108" s="14">
        <v>0</v>
      </c>
      <c r="I108" s="14"/>
    </row>
    <row r="109" spans="1:9" x14ac:dyDescent="0.25">
      <c r="A109" s="13" t="s">
        <v>82</v>
      </c>
      <c r="B109" s="13" t="s">
        <v>104</v>
      </c>
      <c r="C109" s="13" t="s">
        <v>72</v>
      </c>
      <c r="D109" s="13" t="s">
        <v>107</v>
      </c>
      <c r="E109" s="13" t="s">
        <v>16</v>
      </c>
      <c r="F109" s="13" t="s">
        <v>45</v>
      </c>
      <c r="G109" s="14">
        <v>40</v>
      </c>
      <c r="H109" s="14">
        <v>0</v>
      </c>
      <c r="I109" s="14"/>
    </row>
    <row r="110" spans="1:9" x14ac:dyDescent="0.25">
      <c r="A110" s="13" t="s">
        <v>82</v>
      </c>
      <c r="B110" s="13" t="s">
        <v>108</v>
      </c>
      <c r="C110" s="13" t="s">
        <v>72</v>
      </c>
      <c r="D110" s="13" t="s">
        <v>102</v>
      </c>
      <c r="E110" s="13" t="s">
        <v>109</v>
      </c>
      <c r="F110" s="13" t="s">
        <v>74</v>
      </c>
      <c r="G110" s="14">
        <v>160</v>
      </c>
      <c r="H110" s="14">
        <v>0</v>
      </c>
      <c r="I110" s="14"/>
    </row>
    <row r="111" spans="1:9" x14ac:dyDescent="0.25">
      <c r="A111" s="13" t="s">
        <v>82</v>
      </c>
      <c r="B111" s="13" t="s">
        <v>110</v>
      </c>
      <c r="C111" s="13" t="s">
        <v>14</v>
      </c>
      <c r="D111" s="13" t="s">
        <v>29</v>
      </c>
      <c r="E111" s="13" t="s">
        <v>30</v>
      </c>
      <c r="F111" s="13" t="s">
        <v>111</v>
      </c>
      <c r="G111" s="14">
        <v>200</v>
      </c>
      <c r="H111" s="14">
        <v>0</v>
      </c>
      <c r="I111" s="14"/>
    </row>
    <row r="112" spans="1:9" x14ac:dyDescent="0.25">
      <c r="A112" s="13" t="s">
        <v>82</v>
      </c>
      <c r="B112" s="13" t="s">
        <v>89</v>
      </c>
      <c r="C112" s="13" t="s">
        <v>41</v>
      </c>
      <c r="D112" s="13" t="s">
        <v>90</v>
      </c>
      <c r="E112" s="13" t="s">
        <v>16</v>
      </c>
      <c r="F112" s="13" t="s">
        <v>44</v>
      </c>
      <c r="G112" s="14">
        <v>150</v>
      </c>
      <c r="H112" s="14">
        <v>150</v>
      </c>
      <c r="I112" s="14"/>
    </row>
    <row r="113" spans="1:9" x14ac:dyDescent="0.25">
      <c r="A113" s="13" t="s">
        <v>82</v>
      </c>
      <c r="B113" s="13" t="s">
        <v>110</v>
      </c>
      <c r="C113" s="13" t="s">
        <v>14</v>
      </c>
      <c r="D113" s="13" t="s">
        <v>29</v>
      </c>
      <c r="E113" s="13" t="s">
        <v>112</v>
      </c>
      <c r="F113" s="13" t="s">
        <v>113</v>
      </c>
      <c r="G113" s="14">
        <v>5820.0000000000027</v>
      </c>
      <c r="H113" s="14">
        <v>3970</v>
      </c>
      <c r="I113" s="14"/>
    </row>
    <row r="114" spans="1:9" x14ac:dyDescent="0.25">
      <c r="A114" s="13" t="s">
        <v>82</v>
      </c>
      <c r="B114" s="13" t="s">
        <v>110</v>
      </c>
      <c r="C114" s="13" t="s">
        <v>14</v>
      </c>
      <c r="D114" s="13" t="s">
        <v>29</v>
      </c>
      <c r="E114" s="13" t="s">
        <v>30</v>
      </c>
      <c r="F114" s="13" t="s">
        <v>31</v>
      </c>
      <c r="G114" s="14">
        <v>480</v>
      </c>
      <c r="H114" s="14">
        <v>0</v>
      </c>
      <c r="I114" s="14"/>
    </row>
    <row r="115" spans="1:9" x14ac:dyDescent="0.25">
      <c r="A115" s="13" t="s">
        <v>82</v>
      </c>
      <c r="B115" s="13" t="s">
        <v>101</v>
      </c>
      <c r="C115" s="13" t="s">
        <v>72</v>
      </c>
      <c r="D115" s="13" t="s">
        <v>73</v>
      </c>
      <c r="E115" s="13" t="s">
        <v>16</v>
      </c>
      <c r="F115" s="13" t="s">
        <v>74</v>
      </c>
      <c r="G115" s="14">
        <v>480</v>
      </c>
      <c r="H115" s="14">
        <v>0</v>
      </c>
      <c r="I115" s="14"/>
    </row>
    <row r="116" spans="1:9" x14ac:dyDescent="0.25">
      <c r="A116" s="13" t="s">
        <v>82</v>
      </c>
      <c r="B116" s="13" t="s">
        <v>101</v>
      </c>
      <c r="C116" s="13" t="s">
        <v>72</v>
      </c>
      <c r="D116" s="13" t="s">
        <v>73</v>
      </c>
      <c r="E116" s="13" t="s">
        <v>16</v>
      </c>
      <c r="F116" s="13" t="s">
        <v>44</v>
      </c>
      <c r="G116" s="14">
        <v>1619.9999999999998</v>
      </c>
      <c r="H116" s="14">
        <v>560</v>
      </c>
      <c r="I116" s="14"/>
    </row>
    <row r="117" spans="1:9" x14ac:dyDescent="0.25">
      <c r="A117" s="13" t="s">
        <v>82</v>
      </c>
      <c r="B117" s="13" t="s">
        <v>101</v>
      </c>
      <c r="C117" s="13" t="s">
        <v>72</v>
      </c>
      <c r="D117" s="13" t="s">
        <v>102</v>
      </c>
      <c r="E117" s="13" t="s">
        <v>103</v>
      </c>
      <c r="F117" s="13" t="s">
        <v>44</v>
      </c>
      <c r="G117" s="14">
        <v>2710</v>
      </c>
      <c r="H117" s="14">
        <v>1190</v>
      </c>
      <c r="I117" s="14"/>
    </row>
    <row r="118" spans="1:9" x14ac:dyDescent="0.25">
      <c r="A118" s="13" t="s">
        <v>82</v>
      </c>
      <c r="B118" s="13" t="s">
        <v>93</v>
      </c>
      <c r="C118" s="13" t="s">
        <v>41</v>
      </c>
      <c r="D118" s="13" t="s">
        <v>94</v>
      </c>
      <c r="E118" s="13" t="s">
        <v>95</v>
      </c>
      <c r="F118" s="13" t="s">
        <v>114</v>
      </c>
      <c r="G118" s="14">
        <v>489.99999999999983</v>
      </c>
      <c r="H118" s="14">
        <v>0</v>
      </c>
      <c r="I118" s="14"/>
    </row>
    <row r="119" spans="1:9" x14ac:dyDescent="0.25">
      <c r="A119" s="13" t="s">
        <v>82</v>
      </c>
      <c r="B119" s="13" t="s">
        <v>79</v>
      </c>
      <c r="C119" s="13" t="s">
        <v>14</v>
      </c>
      <c r="D119" s="13" t="s">
        <v>77</v>
      </c>
      <c r="E119" s="13" t="s">
        <v>79</v>
      </c>
      <c r="F119" s="13" t="s">
        <v>80</v>
      </c>
      <c r="G119" s="14">
        <v>60</v>
      </c>
      <c r="H119" s="14">
        <v>0</v>
      </c>
      <c r="I119" s="14"/>
    </row>
    <row r="120" spans="1:9" x14ac:dyDescent="0.25">
      <c r="A120" s="13" t="s">
        <v>82</v>
      </c>
      <c r="B120" s="13" t="s">
        <v>115</v>
      </c>
      <c r="C120" s="13" t="s">
        <v>98</v>
      </c>
      <c r="D120" s="13" t="s">
        <v>116</v>
      </c>
      <c r="E120" s="13" t="s">
        <v>117</v>
      </c>
      <c r="F120" s="13" t="s">
        <v>44</v>
      </c>
      <c r="G120" s="14">
        <v>2620</v>
      </c>
      <c r="H120" s="14">
        <v>2620</v>
      </c>
      <c r="I120" s="14"/>
    </row>
    <row r="121" spans="1:9" x14ac:dyDescent="0.25">
      <c r="A121" s="13" t="s">
        <v>82</v>
      </c>
      <c r="B121" s="13" t="s">
        <v>118</v>
      </c>
      <c r="C121" s="13" t="s">
        <v>72</v>
      </c>
      <c r="D121" s="13" t="s">
        <v>73</v>
      </c>
      <c r="E121" s="13" t="s">
        <v>16</v>
      </c>
      <c r="F121" s="13" t="s">
        <v>74</v>
      </c>
      <c r="G121" s="14">
        <v>1072</v>
      </c>
      <c r="H121" s="14">
        <v>0</v>
      </c>
      <c r="I121" s="14"/>
    </row>
    <row r="122" spans="1:9" x14ac:dyDescent="0.25">
      <c r="A122" s="13" t="s">
        <v>82</v>
      </c>
      <c r="B122" s="13" t="s">
        <v>108</v>
      </c>
      <c r="C122" s="13" t="s">
        <v>72</v>
      </c>
      <c r="D122" s="13" t="s">
        <v>102</v>
      </c>
      <c r="E122" s="13" t="s">
        <v>109</v>
      </c>
      <c r="F122" s="13" t="s">
        <v>119</v>
      </c>
      <c r="G122" s="14">
        <v>0</v>
      </c>
      <c r="H122" s="14">
        <v>0</v>
      </c>
      <c r="I122" s="14"/>
    </row>
    <row r="123" spans="1:9" x14ac:dyDescent="0.25">
      <c r="A123" s="13" t="s">
        <v>82</v>
      </c>
      <c r="B123" s="13" t="s">
        <v>108</v>
      </c>
      <c r="C123" s="13" t="s">
        <v>72</v>
      </c>
      <c r="D123" s="13" t="s">
        <v>102</v>
      </c>
      <c r="E123" s="13" t="s">
        <v>103</v>
      </c>
      <c r="F123" s="13" t="s">
        <v>74</v>
      </c>
      <c r="G123" s="14">
        <v>0</v>
      </c>
      <c r="H123" s="14">
        <v>0</v>
      </c>
      <c r="I123" s="14"/>
    </row>
    <row r="124" spans="1:9" x14ac:dyDescent="0.25">
      <c r="A124" s="13" t="s">
        <v>82</v>
      </c>
      <c r="B124" s="13" t="s">
        <v>108</v>
      </c>
      <c r="C124" s="13" t="s">
        <v>72</v>
      </c>
      <c r="D124" s="13" t="s">
        <v>102</v>
      </c>
      <c r="E124" s="13" t="s">
        <v>103</v>
      </c>
      <c r="F124" s="13" t="s">
        <v>119</v>
      </c>
      <c r="G124" s="14">
        <v>16</v>
      </c>
      <c r="H124" s="14">
        <v>0</v>
      </c>
      <c r="I124" s="14"/>
    </row>
    <row r="125" spans="1:9" x14ac:dyDescent="0.25">
      <c r="A125" s="13" t="s">
        <v>82</v>
      </c>
      <c r="B125" s="13" t="s">
        <v>89</v>
      </c>
      <c r="C125" s="13" t="s">
        <v>41</v>
      </c>
      <c r="D125" s="13" t="s">
        <v>90</v>
      </c>
      <c r="E125" s="13" t="s">
        <v>16</v>
      </c>
      <c r="F125" s="13" t="s">
        <v>52</v>
      </c>
      <c r="G125" s="14">
        <v>460</v>
      </c>
      <c r="H125" s="14">
        <v>0</v>
      </c>
      <c r="I125" s="14"/>
    </row>
    <row r="126" spans="1:9" x14ac:dyDescent="0.25">
      <c r="A126" s="13" t="s">
        <v>120</v>
      </c>
      <c r="B126" s="13" t="s">
        <v>121</v>
      </c>
      <c r="C126" s="13" t="s">
        <v>22</v>
      </c>
      <c r="D126" s="13" t="s">
        <v>122</v>
      </c>
      <c r="E126" s="13" t="s">
        <v>16</v>
      </c>
      <c r="F126" s="13" t="s">
        <v>123</v>
      </c>
      <c r="G126" s="14">
        <v>24</v>
      </c>
      <c r="H126" s="14">
        <v>0</v>
      </c>
      <c r="I126" s="14"/>
    </row>
    <row r="127" spans="1:9" x14ac:dyDescent="0.25">
      <c r="A127" s="13" t="s">
        <v>120</v>
      </c>
      <c r="B127" s="13" t="s">
        <v>124</v>
      </c>
      <c r="C127" s="13" t="s">
        <v>14</v>
      </c>
      <c r="D127" s="13" t="s">
        <v>77</v>
      </c>
      <c r="E127" s="13" t="s">
        <v>76</v>
      </c>
      <c r="F127" s="13" t="s">
        <v>124</v>
      </c>
      <c r="G127" s="14">
        <v>40732</v>
      </c>
      <c r="H127" s="14">
        <v>0</v>
      </c>
      <c r="I127" s="14"/>
    </row>
    <row r="128" spans="1:9" x14ac:dyDescent="0.25">
      <c r="A128" s="13" t="s">
        <v>120</v>
      </c>
      <c r="B128" s="13" t="s">
        <v>125</v>
      </c>
      <c r="C128" s="13" t="s">
        <v>14</v>
      </c>
      <c r="D128" s="13" t="s">
        <v>122</v>
      </c>
      <c r="E128" s="13" t="s">
        <v>16</v>
      </c>
      <c r="F128" s="13" t="s">
        <v>123</v>
      </c>
      <c r="G128" s="14">
        <v>24</v>
      </c>
      <c r="H128" s="14">
        <v>0</v>
      </c>
      <c r="I128" s="14"/>
    </row>
    <row r="129" spans="1:9" x14ac:dyDescent="0.25">
      <c r="A129" s="13" t="s">
        <v>126</v>
      </c>
      <c r="B129" s="13" t="s">
        <v>127</v>
      </c>
      <c r="C129" s="13" t="s">
        <v>98</v>
      </c>
      <c r="D129" s="13" t="s">
        <v>128</v>
      </c>
      <c r="E129" s="13" t="s">
        <v>16</v>
      </c>
      <c r="F129" s="13" t="s">
        <v>129</v>
      </c>
      <c r="G129" s="14">
        <v>8879.9999999999945</v>
      </c>
      <c r="H129" s="14">
        <v>4512</v>
      </c>
      <c r="I129" s="14"/>
    </row>
    <row r="130" spans="1:9" x14ac:dyDescent="0.25">
      <c r="A130" s="13" t="s">
        <v>126</v>
      </c>
      <c r="B130" s="13" t="s">
        <v>130</v>
      </c>
      <c r="C130" s="13" t="s">
        <v>98</v>
      </c>
      <c r="D130" s="13" t="s">
        <v>131</v>
      </c>
      <c r="E130" s="13" t="s">
        <v>16</v>
      </c>
      <c r="F130" s="13" t="s">
        <v>132</v>
      </c>
      <c r="G130" s="14">
        <v>1920</v>
      </c>
      <c r="H130" s="14">
        <v>244</v>
      </c>
      <c r="I130" s="14"/>
    </row>
    <row r="131" spans="1:9" x14ac:dyDescent="0.25">
      <c r="A131" s="13" t="s">
        <v>126</v>
      </c>
      <c r="B131" s="13" t="s">
        <v>130</v>
      </c>
      <c r="C131" s="13" t="s">
        <v>98</v>
      </c>
      <c r="D131" s="13" t="s">
        <v>131</v>
      </c>
      <c r="E131" s="13" t="s">
        <v>16</v>
      </c>
      <c r="F131" s="13" t="s">
        <v>133</v>
      </c>
      <c r="G131" s="14">
        <v>1991.9999999999986</v>
      </c>
      <c r="H131" s="14">
        <v>108</v>
      </c>
      <c r="I131" s="14"/>
    </row>
    <row r="132" spans="1:9" x14ac:dyDescent="0.25">
      <c r="A132" s="13" t="s">
        <v>134</v>
      </c>
      <c r="B132" s="13" t="s">
        <v>135</v>
      </c>
      <c r="C132" s="13" t="s">
        <v>14</v>
      </c>
      <c r="D132" s="13" t="s">
        <v>15</v>
      </c>
      <c r="E132" s="13" t="s">
        <v>16</v>
      </c>
      <c r="F132" s="13" t="s">
        <v>136</v>
      </c>
      <c r="G132" s="14">
        <v>11826.000000000002</v>
      </c>
      <c r="H132" s="14">
        <v>0</v>
      </c>
      <c r="I132" s="14"/>
    </row>
    <row r="133" spans="1:9" x14ac:dyDescent="0.25">
      <c r="A133" s="13" t="s">
        <v>134</v>
      </c>
      <c r="B133" s="13" t="s">
        <v>137</v>
      </c>
      <c r="C133" s="13" t="s">
        <v>14</v>
      </c>
      <c r="D133" s="13" t="s">
        <v>29</v>
      </c>
      <c r="E133" s="13" t="s">
        <v>30</v>
      </c>
      <c r="F133" s="13" t="s">
        <v>31</v>
      </c>
      <c r="G133" s="14">
        <v>0</v>
      </c>
      <c r="H133" s="14">
        <v>0</v>
      </c>
      <c r="I133" s="14"/>
    </row>
    <row r="134" spans="1:9" x14ac:dyDescent="0.25">
      <c r="A134" s="13" t="s">
        <v>134</v>
      </c>
      <c r="B134" s="13" t="s">
        <v>138</v>
      </c>
      <c r="C134" s="13" t="s">
        <v>14</v>
      </c>
      <c r="D134" s="13" t="s">
        <v>29</v>
      </c>
      <c r="E134" s="13" t="s">
        <v>30</v>
      </c>
      <c r="F134" s="13" t="s">
        <v>31</v>
      </c>
      <c r="G134" s="14">
        <v>4</v>
      </c>
      <c r="H134" s="14">
        <v>0</v>
      </c>
      <c r="I134" s="14"/>
    </row>
    <row r="135" spans="1:9" x14ac:dyDescent="0.25">
      <c r="A135" s="13" t="s">
        <v>134</v>
      </c>
      <c r="B135" s="13" t="s">
        <v>110</v>
      </c>
      <c r="C135" s="13" t="s">
        <v>14</v>
      </c>
      <c r="D135" s="13" t="s">
        <v>29</v>
      </c>
      <c r="E135" s="13" t="s">
        <v>30</v>
      </c>
      <c r="F135" s="13" t="s">
        <v>31</v>
      </c>
      <c r="G135" s="14">
        <v>3.9999999999999996</v>
      </c>
      <c r="H135" s="14">
        <v>0</v>
      </c>
      <c r="I135" s="14"/>
    </row>
    <row r="136" spans="1:9" x14ac:dyDescent="0.25">
      <c r="A136" s="13" t="s">
        <v>134</v>
      </c>
      <c r="B136" s="13" t="s">
        <v>137</v>
      </c>
      <c r="C136" s="13" t="s">
        <v>14</v>
      </c>
      <c r="D136" s="13" t="s">
        <v>29</v>
      </c>
      <c r="E136" s="13" t="s">
        <v>112</v>
      </c>
      <c r="F136" s="13" t="s">
        <v>139</v>
      </c>
      <c r="G136" s="14">
        <v>28.000000000000004</v>
      </c>
      <c r="H136" s="14">
        <v>0</v>
      </c>
      <c r="I136" s="14"/>
    </row>
    <row r="137" spans="1:9" x14ac:dyDescent="0.25">
      <c r="A137" s="13" t="s">
        <v>134</v>
      </c>
      <c r="B137" s="13" t="s">
        <v>104</v>
      </c>
      <c r="C137" s="13" t="s">
        <v>72</v>
      </c>
      <c r="D137" s="13" t="s">
        <v>102</v>
      </c>
      <c r="E137" s="13" t="s">
        <v>103</v>
      </c>
      <c r="F137" s="13" t="s">
        <v>45</v>
      </c>
      <c r="G137" s="14">
        <v>140</v>
      </c>
      <c r="H137" s="14">
        <v>0</v>
      </c>
      <c r="I137" s="14"/>
    </row>
    <row r="138" spans="1:9" x14ac:dyDescent="0.25">
      <c r="A138" s="13" t="s">
        <v>134</v>
      </c>
      <c r="B138" s="13" t="s">
        <v>101</v>
      </c>
      <c r="C138" s="13" t="s">
        <v>72</v>
      </c>
      <c r="D138" s="13" t="s">
        <v>102</v>
      </c>
      <c r="E138" s="13" t="s">
        <v>103</v>
      </c>
      <c r="F138" s="13" t="s">
        <v>74</v>
      </c>
      <c r="G138" s="14">
        <v>1160</v>
      </c>
      <c r="H138" s="14">
        <v>0</v>
      </c>
      <c r="I138" s="14"/>
    </row>
    <row r="139" spans="1:9" x14ac:dyDescent="0.25">
      <c r="A139" s="13" t="s">
        <v>134</v>
      </c>
      <c r="B139" s="13" t="s">
        <v>79</v>
      </c>
      <c r="C139" s="13" t="s">
        <v>14</v>
      </c>
      <c r="D139" s="13" t="s">
        <v>77</v>
      </c>
      <c r="E139" s="13" t="s">
        <v>79</v>
      </c>
      <c r="F139" s="13" t="s">
        <v>80</v>
      </c>
      <c r="G139" s="14">
        <v>300</v>
      </c>
      <c r="H139" s="14">
        <v>0</v>
      </c>
      <c r="I139" s="14"/>
    </row>
    <row r="140" spans="1:9" x14ac:dyDescent="0.25">
      <c r="A140" s="13" t="s">
        <v>134</v>
      </c>
      <c r="B140" s="13" t="s">
        <v>140</v>
      </c>
      <c r="C140" s="13" t="s">
        <v>14</v>
      </c>
      <c r="D140" s="13" t="s">
        <v>29</v>
      </c>
      <c r="E140" s="13" t="s">
        <v>30</v>
      </c>
      <c r="F140" s="13" t="s">
        <v>31</v>
      </c>
      <c r="G140" s="14">
        <v>4</v>
      </c>
      <c r="H140" s="14">
        <v>0</v>
      </c>
      <c r="I140" s="14"/>
    </row>
    <row r="141" spans="1:9" x14ac:dyDescent="0.25">
      <c r="A141" s="13" t="s">
        <v>134</v>
      </c>
      <c r="B141" s="13" t="s">
        <v>110</v>
      </c>
      <c r="C141" s="13" t="s">
        <v>14</v>
      </c>
      <c r="D141" s="13" t="s">
        <v>29</v>
      </c>
      <c r="E141" s="13" t="s">
        <v>112</v>
      </c>
      <c r="F141" s="13" t="s">
        <v>113</v>
      </c>
      <c r="G141" s="14">
        <v>1088</v>
      </c>
      <c r="H141" s="14">
        <v>0</v>
      </c>
      <c r="I141" s="14"/>
    </row>
    <row r="142" spans="1:9" x14ac:dyDescent="0.25">
      <c r="A142" s="13" t="s">
        <v>134</v>
      </c>
      <c r="B142" s="13" t="s">
        <v>141</v>
      </c>
      <c r="C142" s="13" t="s">
        <v>14</v>
      </c>
      <c r="D142" s="13" t="s">
        <v>29</v>
      </c>
      <c r="E142" s="13" t="s">
        <v>142</v>
      </c>
      <c r="F142" s="13" t="s">
        <v>143</v>
      </c>
      <c r="G142" s="14">
        <v>144.00000000000006</v>
      </c>
      <c r="H142" s="14">
        <v>0</v>
      </c>
      <c r="I142" s="14"/>
    </row>
    <row r="143" spans="1:9" x14ac:dyDescent="0.25">
      <c r="A143" s="13" t="s">
        <v>134</v>
      </c>
      <c r="B143" s="13" t="s">
        <v>141</v>
      </c>
      <c r="C143" s="13" t="s">
        <v>14</v>
      </c>
      <c r="D143" s="13" t="s">
        <v>29</v>
      </c>
      <c r="E143" s="13" t="s">
        <v>144</v>
      </c>
      <c r="F143" s="13" t="s">
        <v>145</v>
      </c>
      <c r="G143" s="14">
        <v>11792</v>
      </c>
      <c r="H143" s="14">
        <v>0</v>
      </c>
      <c r="I143" s="14"/>
    </row>
    <row r="144" spans="1:9" x14ac:dyDescent="0.25">
      <c r="A144" s="13" t="s">
        <v>134</v>
      </c>
      <c r="B144" s="13" t="s">
        <v>146</v>
      </c>
      <c r="C144" s="13" t="s">
        <v>14</v>
      </c>
      <c r="D144" s="13" t="s">
        <v>29</v>
      </c>
      <c r="E144" s="13" t="s">
        <v>144</v>
      </c>
      <c r="F144" s="13" t="s">
        <v>145</v>
      </c>
      <c r="G144" s="14">
        <v>314</v>
      </c>
      <c r="H144" s="14">
        <v>0</v>
      </c>
      <c r="I144" s="14"/>
    </row>
    <row r="145" spans="1:9" x14ac:dyDescent="0.25">
      <c r="A145" s="13" t="s">
        <v>134</v>
      </c>
      <c r="B145" s="13" t="s">
        <v>147</v>
      </c>
      <c r="C145" s="13" t="s">
        <v>14</v>
      </c>
      <c r="D145" s="13" t="s">
        <v>29</v>
      </c>
      <c r="E145" s="13" t="s">
        <v>112</v>
      </c>
      <c r="F145" s="13" t="s">
        <v>148</v>
      </c>
      <c r="G145" s="14">
        <v>464.00000000000006</v>
      </c>
      <c r="H145" s="14">
        <v>0</v>
      </c>
      <c r="I145" s="14"/>
    </row>
    <row r="146" spans="1:9" x14ac:dyDescent="0.25">
      <c r="A146" s="13" t="s">
        <v>134</v>
      </c>
      <c r="B146" s="13" t="s">
        <v>149</v>
      </c>
      <c r="C146" s="13" t="s">
        <v>14</v>
      </c>
      <c r="D146" s="13" t="s">
        <v>29</v>
      </c>
      <c r="E146" s="13" t="s">
        <v>144</v>
      </c>
      <c r="F146" s="13" t="s">
        <v>150</v>
      </c>
      <c r="G146" s="14">
        <v>2589.9999999999991</v>
      </c>
      <c r="H146" s="14">
        <v>0</v>
      </c>
      <c r="I146" s="14"/>
    </row>
    <row r="147" spans="1:9" x14ac:dyDescent="0.25">
      <c r="A147" s="13" t="s">
        <v>134</v>
      </c>
      <c r="B147" s="13" t="s">
        <v>151</v>
      </c>
      <c r="C147" s="13" t="s">
        <v>14</v>
      </c>
      <c r="D147" s="13" t="s">
        <v>15</v>
      </c>
      <c r="E147" s="13" t="s">
        <v>16</v>
      </c>
      <c r="F147" s="13" t="s">
        <v>152</v>
      </c>
      <c r="G147" s="14">
        <v>0</v>
      </c>
      <c r="H147" s="14">
        <v>0</v>
      </c>
      <c r="I147" s="14"/>
    </row>
    <row r="148" spans="1:9" x14ac:dyDescent="0.25">
      <c r="A148" s="13" t="s">
        <v>134</v>
      </c>
      <c r="B148" s="13" t="s">
        <v>104</v>
      </c>
      <c r="C148" s="13" t="s">
        <v>72</v>
      </c>
      <c r="D148" s="13" t="s">
        <v>102</v>
      </c>
      <c r="E148" s="13" t="s">
        <v>103</v>
      </c>
      <c r="F148" s="13" t="s">
        <v>106</v>
      </c>
      <c r="G148" s="14">
        <v>60</v>
      </c>
      <c r="H148" s="14">
        <v>0</v>
      </c>
      <c r="I148" s="14"/>
    </row>
    <row r="149" spans="1:9" x14ac:dyDescent="0.25">
      <c r="A149" s="13" t="s">
        <v>134</v>
      </c>
      <c r="B149" s="13" t="s">
        <v>101</v>
      </c>
      <c r="C149" s="13" t="s">
        <v>72</v>
      </c>
      <c r="D149" s="13" t="s">
        <v>102</v>
      </c>
      <c r="E149" s="13" t="s">
        <v>103</v>
      </c>
      <c r="F149" s="13" t="s">
        <v>44</v>
      </c>
      <c r="G149" s="14">
        <v>2330</v>
      </c>
      <c r="H149" s="14">
        <v>0</v>
      </c>
      <c r="I149" s="14"/>
    </row>
    <row r="150" spans="1:9" x14ac:dyDescent="0.25">
      <c r="A150" s="13" t="s">
        <v>134</v>
      </c>
      <c r="B150" s="13" t="s">
        <v>125</v>
      </c>
      <c r="C150" s="13" t="s">
        <v>14</v>
      </c>
      <c r="D150" s="13" t="s">
        <v>122</v>
      </c>
      <c r="E150" s="13" t="s">
        <v>16</v>
      </c>
      <c r="F150" s="13" t="s">
        <v>123</v>
      </c>
      <c r="G150" s="14">
        <v>72</v>
      </c>
      <c r="H150" s="14">
        <v>0</v>
      </c>
      <c r="I150" s="14"/>
    </row>
    <row r="151" spans="1:9" x14ac:dyDescent="0.25">
      <c r="A151" s="13" t="s">
        <v>134</v>
      </c>
      <c r="B151" s="13" t="s">
        <v>93</v>
      </c>
      <c r="C151" s="13" t="s">
        <v>41</v>
      </c>
      <c r="D151" s="13" t="s">
        <v>94</v>
      </c>
      <c r="E151" s="13" t="s">
        <v>95</v>
      </c>
      <c r="F151" s="13" t="s">
        <v>52</v>
      </c>
      <c r="G151" s="14">
        <v>0</v>
      </c>
      <c r="H151" s="14">
        <v>0</v>
      </c>
      <c r="I151" s="14"/>
    </row>
    <row r="152" spans="1:9" x14ac:dyDescent="0.25">
      <c r="A152" s="13" t="s">
        <v>134</v>
      </c>
      <c r="B152" s="13" t="s">
        <v>93</v>
      </c>
      <c r="C152" s="13" t="s">
        <v>41</v>
      </c>
      <c r="D152" s="13" t="s">
        <v>94</v>
      </c>
      <c r="E152" s="13" t="s">
        <v>95</v>
      </c>
      <c r="F152" s="13" t="s">
        <v>95</v>
      </c>
      <c r="G152" s="14">
        <v>0</v>
      </c>
      <c r="H152" s="14">
        <v>0</v>
      </c>
      <c r="I152" s="14"/>
    </row>
    <row r="153" spans="1:9" x14ac:dyDescent="0.25">
      <c r="A153" s="13" t="s">
        <v>134</v>
      </c>
      <c r="B153" s="13" t="s">
        <v>93</v>
      </c>
      <c r="C153" s="13" t="s">
        <v>41</v>
      </c>
      <c r="D153" s="13" t="s">
        <v>94</v>
      </c>
      <c r="E153" s="13" t="s">
        <v>95</v>
      </c>
      <c r="F153" s="13" t="s">
        <v>45</v>
      </c>
      <c r="G153" s="14">
        <v>0</v>
      </c>
      <c r="H153" s="14">
        <v>0</v>
      </c>
      <c r="I153" s="14"/>
    </row>
    <row r="154" spans="1:9" x14ac:dyDescent="0.25">
      <c r="A154" s="13" t="s">
        <v>134</v>
      </c>
      <c r="B154" s="13" t="s">
        <v>93</v>
      </c>
      <c r="C154" s="13" t="s">
        <v>41</v>
      </c>
      <c r="D154" s="13" t="s">
        <v>94</v>
      </c>
      <c r="E154" s="13" t="s">
        <v>95</v>
      </c>
      <c r="F154" s="13" t="s">
        <v>96</v>
      </c>
      <c r="G154" s="14">
        <v>0</v>
      </c>
      <c r="H154" s="14">
        <v>0</v>
      </c>
      <c r="I154" s="14"/>
    </row>
    <row r="155" spans="1:9" x14ac:dyDescent="0.25">
      <c r="A155" s="13" t="s">
        <v>134</v>
      </c>
      <c r="B155" s="13" t="s">
        <v>140</v>
      </c>
      <c r="C155" s="13" t="s">
        <v>14</v>
      </c>
      <c r="D155" s="13" t="s">
        <v>29</v>
      </c>
      <c r="E155" s="13" t="s">
        <v>112</v>
      </c>
      <c r="F155" s="13" t="s">
        <v>153</v>
      </c>
      <c r="G155" s="14">
        <v>2066</v>
      </c>
      <c r="H155" s="14">
        <v>0</v>
      </c>
      <c r="I155" s="14"/>
    </row>
    <row r="156" spans="1:9" x14ac:dyDescent="0.25">
      <c r="A156" s="13" t="s">
        <v>134</v>
      </c>
      <c r="B156" s="13" t="s">
        <v>138</v>
      </c>
      <c r="C156" s="13" t="s">
        <v>14</v>
      </c>
      <c r="D156" s="13" t="s">
        <v>29</v>
      </c>
      <c r="E156" s="13" t="s">
        <v>112</v>
      </c>
      <c r="F156" s="13" t="s">
        <v>139</v>
      </c>
      <c r="G156" s="14">
        <v>2423.9999999999995</v>
      </c>
      <c r="H156" s="14">
        <v>0</v>
      </c>
      <c r="I156" s="14"/>
    </row>
    <row r="157" spans="1:9" x14ac:dyDescent="0.25">
      <c r="A157" s="13" t="s">
        <v>134</v>
      </c>
      <c r="B157" s="13" t="s">
        <v>101</v>
      </c>
      <c r="C157" s="13" t="s">
        <v>72</v>
      </c>
      <c r="D157" s="13" t="s">
        <v>105</v>
      </c>
      <c r="E157" s="13" t="s">
        <v>16</v>
      </c>
      <c r="F157" s="13" t="s">
        <v>44</v>
      </c>
      <c r="G157" s="14">
        <v>0</v>
      </c>
      <c r="H157" s="14">
        <v>0</v>
      </c>
      <c r="I157" s="14"/>
    </row>
    <row r="158" spans="1:9" x14ac:dyDescent="0.25">
      <c r="A158" s="13" t="s">
        <v>154</v>
      </c>
      <c r="B158" s="13" t="s">
        <v>40</v>
      </c>
      <c r="C158" s="13" t="s">
        <v>41</v>
      </c>
      <c r="D158" s="13" t="s">
        <v>42</v>
      </c>
      <c r="E158" s="13" t="s">
        <v>43</v>
      </c>
      <c r="F158" s="13" t="s">
        <v>46</v>
      </c>
      <c r="G158" s="14">
        <v>144</v>
      </c>
      <c r="H158" s="14">
        <v>0</v>
      </c>
      <c r="I158" s="14"/>
    </row>
    <row r="159" spans="1:9" x14ac:dyDescent="0.25">
      <c r="A159" s="13" t="s">
        <v>154</v>
      </c>
      <c r="B159" s="13" t="s">
        <v>47</v>
      </c>
      <c r="C159" s="13" t="s">
        <v>41</v>
      </c>
      <c r="D159" s="13" t="s">
        <v>42</v>
      </c>
      <c r="E159" s="13" t="s">
        <v>48</v>
      </c>
      <c r="F159" s="13" t="s">
        <v>49</v>
      </c>
      <c r="G159" s="14">
        <v>0</v>
      </c>
      <c r="H159" s="14">
        <v>0</v>
      </c>
      <c r="I159" s="14"/>
    </row>
    <row r="160" spans="1:9" x14ac:dyDescent="0.25">
      <c r="A160" s="13" t="s">
        <v>154</v>
      </c>
      <c r="B160" s="13" t="s">
        <v>155</v>
      </c>
      <c r="C160" s="13" t="s">
        <v>41</v>
      </c>
      <c r="D160" s="13" t="s">
        <v>90</v>
      </c>
      <c r="E160" s="13" t="s">
        <v>16</v>
      </c>
      <c r="F160" s="13" t="s">
        <v>52</v>
      </c>
      <c r="G160" s="14">
        <v>0</v>
      </c>
      <c r="H160" s="14">
        <v>0</v>
      </c>
      <c r="I160" s="14"/>
    </row>
    <row r="161" spans="1:9" x14ac:dyDescent="0.25">
      <c r="A161" s="13" t="s">
        <v>154</v>
      </c>
      <c r="B161" s="13" t="s">
        <v>93</v>
      </c>
      <c r="C161" s="13" t="s">
        <v>41</v>
      </c>
      <c r="D161" s="13" t="s">
        <v>94</v>
      </c>
      <c r="E161" s="13" t="s">
        <v>95</v>
      </c>
      <c r="F161" s="13" t="s">
        <v>52</v>
      </c>
      <c r="G161" s="14">
        <v>700</v>
      </c>
      <c r="H161" s="14">
        <v>0</v>
      </c>
      <c r="I161" s="14"/>
    </row>
    <row r="162" spans="1:9" x14ac:dyDescent="0.25">
      <c r="A162" s="13" t="s">
        <v>154</v>
      </c>
      <c r="B162" s="13" t="s">
        <v>156</v>
      </c>
      <c r="C162" s="13" t="s">
        <v>41</v>
      </c>
      <c r="D162" s="13" t="s">
        <v>94</v>
      </c>
      <c r="E162" s="13" t="s">
        <v>157</v>
      </c>
      <c r="F162" s="13" t="s">
        <v>52</v>
      </c>
      <c r="G162" s="14">
        <v>120</v>
      </c>
      <c r="H162" s="14">
        <v>90</v>
      </c>
      <c r="I162" s="14"/>
    </row>
    <row r="163" spans="1:9" x14ac:dyDescent="0.25">
      <c r="A163" s="13" t="s">
        <v>158</v>
      </c>
      <c r="B163" s="13" t="s">
        <v>141</v>
      </c>
      <c r="C163" s="13" t="s">
        <v>14</v>
      </c>
      <c r="D163" s="13" t="s">
        <v>29</v>
      </c>
      <c r="E163" s="13" t="s">
        <v>142</v>
      </c>
      <c r="F163" s="13" t="s">
        <v>143</v>
      </c>
      <c r="G163" s="14">
        <v>892</v>
      </c>
      <c r="H163" s="14">
        <v>0</v>
      </c>
      <c r="I163" s="14"/>
    </row>
    <row r="164" spans="1:9" x14ac:dyDescent="0.25">
      <c r="A164" s="13" t="s">
        <v>158</v>
      </c>
      <c r="B164" s="13" t="s">
        <v>135</v>
      </c>
      <c r="C164" s="13" t="s">
        <v>14</v>
      </c>
      <c r="D164" s="13" t="s">
        <v>15</v>
      </c>
      <c r="E164" s="13" t="s">
        <v>16</v>
      </c>
      <c r="F164" s="13" t="s">
        <v>136</v>
      </c>
      <c r="G164" s="14">
        <v>169886</v>
      </c>
      <c r="H164" s="14">
        <v>0</v>
      </c>
      <c r="I164" s="14"/>
    </row>
    <row r="165" spans="1:9" x14ac:dyDescent="0.25">
      <c r="A165" s="13" t="s">
        <v>158</v>
      </c>
      <c r="B165" s="13" t="s">
        <v>159</v>
      </c>
      <c r="C165" s="13" t="s">
        <v>14</v>
      </c>
      <c r="D165" s="13" t="s">
        <v>29</v>
      </c>
      <c r="E165" s="13" t="s">
        <v>30</v>
      </c>
      <c r="F165" s="13" t="s">
        <v>31</v>
      </c>
      <c r="G165" s="14">
        <v>8</v>
      </c>
      <c r="H165" s="14">
        <v>0</v>
      </c>
      <c r="I165" s="14"/>
    </row>
    <row r="166" spans="1:9" x14ac:dyDescent="0.25">
      <c r="A166" s="13" t="s">
        <v>158</v>
      </c>
      <c r="B166" s="13" t="s">
        <v>138</v>
      </c>
      <c r="C166" s="13" t="s">
        <v>14</v>
      </c>
      <c r="D166" s="13" t="s">
        <v>29</v>
      </c>
      <c r="E166" s="13" t="s">
        <v>30</v>
      </c>
      <c r="F166" s="13" t="s">
        <v>31</v>
      </c>
      <c r="G166" s="14">
        <v>7.9999999999999991</v>
      </c>
      <c r="H166" s="14">
        <v>0</v>
      </c>
      <c r="I166" s="14"/>
    </row>
    <row r="167" spans="1:9" x14ac:dyDescent="0.25">
      <c r="A167" s="13" t="s">
        <v>158</v>
      </c>
      <c r="B167" s="13" t="s">
        <v>160</v>
      </c>
      <c r="C167" s="13" t="s">
        <v>14</v>
      </c>
      <c r="D167" s="13" t="s">
        <v>29</v>
      </c>
      <c r="E167" s="13" t="s">
        <v>30</v>
      </c>
      <c r="F167" s="13" t="s">
        <v>161</v>
      </c>
      <c r="G167" s="14">
        <v>120</v>
      </c>
      <c r="H167" s="14">
        <v>0</v>
      </c>
      <c r="I167" s="14"/>
    </row>
    <row r="168" spans="1:9" x14ac:dyDescent="0.25">
      <c r="A168" s="13" t="s">
        <v>158</v>
      </c>
      <c r="B168" s="13" t="s">
        <v>149</v>
      </c>
      <c r="C168" s="13" t="s">
        <v>14</v>
      </c>
      <c r="D168" s="13" t="s">
        <v>29</v>
      </c>
      <c r="E168" s="13" t="s">
        <v>30</v>
      </c>
      <c r="F168" s="13" t="s">
        <v>161</v>
      </c>
      <c r="G168" s="14">
        <v>119.99999999999999</v>
      </c>
      <c r="H168" s="14">
        <v>0</v>
      </c>
      <c r="I168" s="14"/>
    </row>
    <row r="169" spans="1:9" x14ac:dyDescent="0.25">
      <c r="A169" s="13" t="s">
        <v>158</v>
      </c>
      <c r="B169" s="13" t="s">
        <v>121</v>
      </c>
      <c r="C169" s="13" t="s">
        <v>22</v>
      </c>
      <c r="D169" s="13" t="s">
        <v>122</v>
      </c>
      <c r="E169" s="13" t="s">
        <v>16</v>
      </c>
      <c r="F169" s="13" t="s">
        <v>123</v>
      </c>
      <c r="G169" s="14">
        <v>24</v>
      </c>
      <c r="H169" s="14">
        <v>0</v>
      </c>
      <c r="I169" s="14"/>
    </row>
    <row r="170" spans="1:9" x14ac:dyDescent="0.25">
      <c r="A170" s="13" t="s">
        <v>158</v>
      </c>
      <c r="B170" s="13" t="s">
        <v>160</v>
      </c>
      <c r="C170" s="13" t="s">
        <v>14</v>
      </c>
      <c r="D170" s="13" t="s">
        <v>29</v>
      </c>
      <c r="E170" s="13" t="s">
        <v>144</v>
      </c>
      <c r="F170" s="13" t="s">
        <v>150</v>
      </c>
      <c r="G170" s="14">
        <v>4879.9999999999991</v>
      </c>
      <c r="H170" s="14">
        <v>0</v>
      </c>
      <c r="I170" s="14"/>
    </row>
    <row r="171" spans="1:9" x14ac:dyDescent="0.25">
      <c r="A171" s="13" t="s">
        <v>158</v>
      </c>
      <c r="B171" s="13" t="s">
        <v>159</v>
      </c>
      <c r="C171" s="13" t="s">
        <v>14</v>
      </c>
      <c r="D171" s="13" t="s">
        <v>29</v>
      </c>
      <c r="E171" s="13" t="s">
        <v>112</v>
      </c>
      <c r="F171" s="13" t="s">
        <v>153</v>
      </c>
      <c r="G171" s="14">
        <v>2170</v>
      </c>
      <c r="H171" s="14">
        <v>0</v>
      </c>
      <c r="I171" s="14"/>
    </row>
    <row r="172" spans="1:9" x14ac:dyDescent="0.25">
      <c r="A172" s="13" t="s">
        <v>158</v>
      </c>
      <c r="B172" s="13" t="s">
        <v>138</v>
      </c>
      <c r="C172" s="13" t="s">
        <v>14</v>
      </c>
      <c r="D172" s="13" t="s">
        <v>29</v>
      </c>
      <c r="E172" s="13" t="s">
        <v>112</v>
      </c>
      <c r="F172" s="13" t="s">
        <v>139</v>
      </c>
      <c r="G172" s="14">
        <v>5615.9999999999964</v>
      </c>
      <c r="H172" s="14">
        <v>0</v>
      </c>
      <c r="I172" s="14"/>
    </row>
    <row r="173" spans="1:9" x14ac:dyDescent="0.25">
      <c r="A173" s="13" t="s">
        <v>158</v>
      </c>
      <c r="B173" s="13" t="s">
        <v>141</v>
      </c>
      <c r="C173" s="13" t="s">
        <v>14</v>
      </c>
      <c r="D173" s="13" t="s">
        <v>29</v>
      </c>
      <c r="E173" s="13" t="s">
        <v>144</v>
      </c>
      <c r="F173" s="13" t="s">
        <v>145</v>
      </c>
      <c r="G173" s="14">
        <v>16930</v>
      </c>
      <c r="H173" s="14">
        <v>0</v>
      </c>
      <c r="I173" s="14"/>
    </row>
    <row r="174" spans="1:9" x14ac:dyDescent="0.25">
      <c r="A174" s="13" t="s">
        <v>158</v>
      </c>
      <c r="B174" s="13" t="s">
        <v>149</v>
      </c>
      <c r="C174" s="13" t="s">
        <v>14</v>
      </c>
      <c r="D174" s="13" t="s">
        <v>29</v>
      </c>
      <c r="E174" s="13" t="s">
        <v>144</v>
      </c>
      <c r="F174" s="13" t="s">
        <v>150</v>
      </c>
      <c r="G174" s="14">
        <v>1366.0000000000007</v>
      </c>
      <c r="H174" s="14">
        <v>0</v>
      </c>
      <c r="I174" s="14"/>
    </row>
    <row r="175" spans="1:9" x14ac:dyDescent="0.25">
      <c r="A175" s="13" t="s">
        <v>158</v>
      </c>
      <c r="B175" s="13" t="s">
        <v>125</v>
      </c>
      <c r="C175" s="13" t="s">
        <v>14</v>
      </c>
      <c r="D175" s="13" t="s">
        <v>122</v>
      </c>
      <c r="E175" s="13" t="s">
        <v>16</v>
      </c>
      <c r="F175" s="13" t="s">
        <v>123</v>
      </c>
      <c r="G175" s="14">
        <v>0</v>
      </c>
      <c r="H175" s="14">
        <v>0</v>
      </c>
      <c r="I175" s="14"/>
    </row>
    <row r="176" spans="1:9" x14ac:dyDescent="0.25">
      <c r="A176" s="13" t="s">
        <v>162</v>
      </c>
      <c r="B176" s="13" t="s">
        <v>163</v>
      </c>
      <c r="C176" s="13" t="s">
        <v>22</v>
      </c>
      <c r="D176" s="13" t="s">
        <v>32</v>
      </c>
      <c r="E176" s="13" t="s">
        <v>33</v>
      </c>
      <c r="F176" s="13" t="s">
        <v>34</v>
      </c>
      <c r="G176" s="14">
        <v>2644</v>
      </c>
      <c r="H176" s="14">
        <v>0</v>
      </c>
      <c r="I176" s="14"/>
    </row>
    <row r="177" spans="1:9" x14ac:dyDescent="0.25">
      <c r="A177" s="13" t="s">
        <v>162</v>
      </c>
      <c r="B177" s="13" t="s">
        <v>164</v>
      </c>
      <c r="C177" s="13" t="s">
        <v>22</v>
      </c>
      <c r="D177" s="13" t="s">
        <v>32</v>
      </c>
      <c r="E177" s="13" t="s">
        <v>33</v>
      </c>
      <c r="F177" s="13" t="s">
        <v>34</v>
      </c>
      <c r="G177" s="14">
        <v>2108</v>
      </c>
      <c r="H177" s="14">
        <v>0</v>
      </c>
      <c r="I177" s="14"/>
    </row>
    <row r="178" spans="1:9" x14ac:dyDescent="0.25">
      <c r="A178" s="13" t="s">
        <v>162</v>
      </c>
      <c r="B178" s="13" t="s">
        <v>165</v>
      </c>
      <c r="C178" s="13" t="s">
        <v>22</v>
      </c>
      <c r="D178" s="13" t="s">
        <v>32</v>
      </c>
      <c r="E178" s="13" t="s">
        <v>33</v>
      </c>
      <c r="F178" s="13" t="s">
        <v>34</v>
      </c>
      <c r="G178" s="14">
        <v>2236.0000000000005</v>
      </c>
      <c r="H178" s="14">
        <v>0</v>
      </c>
      <c r="I178" s="14"/>
    </row>
    <row r="179" spans="1:9" x14ac:dyDescent="0.25">
      <c r="A179" s="13" t="s">
        <v>162</v>
      </c>
      <c r="B179" s="13" t="s">
        <v>166</v>
      </c>
      <c r="C179" s="13" t="s">
        <v>22</v>
      </c>
      <c r="D179" s="13" t="s">
        <v>32</v>
      </c>
      <c r="E179" s="13" t="s">
        <v>33</v>
      </c>
      <c r="F179" s="13" t="s">
        <v>34</v>
      </c>
      <c r="G179" s="14">
        <v>727.99999999999898</v>
      </c>
      <c r="H179" s="14">
        <v>0</v>
      </c>
      <c r="I179" s="14"/>
    </row>
    <row r="180" spans="1:9" x14ac:dyDescent="0.25">
      <c r="A180" s="13" t="s">
        <v>162</v>
      </c>
      <c r="B180" s="13" t="s">
        <v>167</v>
      </c>
      <c r="C180" s="13" t="s">
        <v>22</v>
      </c>
      <c r="D180" s="13" t="s">
        <v>32</v>
      </c>
      <c r="E180" s="13" t="s">
        <v>33</v>
      </c>
      <c r="F180" s="13" t="s">
        <v>34</v>
      </c>
      <c r="G180" s="14">
        <v>100.00000000000003</v>
      </c>
      <c r="H180" s="14">
        <v>0</v>
      </c>
      <c r="I180" s="14"/>
    </row>
    <row r="181" spans="1:9" x14ac:dyDescent="0.25">
      <c r="A181" s="13" t="s">
        <v>162</v>
      </c>
      <c r="B181" s="13" t="s">
        <v>168</v>
      </c>
      <c r="C181" s="13" t="s">
        <v>22</v>
      </c>
      <c r="D181" s="13" t="s">
        <v>32</v>
      </c>
      <c r="E181" s="13" t="s">
        <v>33</v>
      </c>
      <c r="F181" s="13" t="s">
        <v>34</v>
      </c>
      <c r="G181" s="14">
        <v>1587.9999999999995</v>
      </c>
      <c r="H181" s="14">
        <v>0</v>
      </c>
      <c r="I181" s="14"/>
    </row>
    <row r="182" spans="1:9" x14ac:dyDescent="0.25">
      <c r="A182" s="13" t="s">
        <v>162</v>
      </c>
      <c r="B182" s="13" t="s">
        <v>169</v>
      </c>
      <c r="C182" s="13" t="s">
        <v>22</v>
      </c>
      <c r="D182" s="13" t="s">
        <v>32</v>
      </c>
      <c r="E182" s="13" t="s">
        <v>33</v>
      </c>
      <c r="F182" s="13" t="s">
        <v>34</v>
      </c>
      <c r="G182" s="14">
        <v>2022</v>
      </c>
      <c r="H182" s="14">
        <v>0</v>
      </c>
      <c r="I182" s="14"/>
    </row>
    <row r="183" spans="1:9" x14ac:dyDescent="0.25">
      <c r="A183" s="13" t="s">
        <v>162</v>
      </c>
      <c r="B183" s="13" t="s">
        <v>170</v>
      </c>
      <c r="C183" s="13" t="s">
        <v>22</v>
      </c>
      <c r="D183" s="13" t="s">
        <v>32</v>
      </c>
      <c r="E183" s="13" t="s">
        <v>33</v>
      </c>
      <c r="F183" s="13" t="s">
        <v>34</v>
      </c>
      <c r="G183" s="14">
        <v>1886</v>
      </c>
      <c r="H183" s="14">
        <v>0</v>
      </c>
      <c r="I183" s="14"/>
    </row>
    <row r="184" spans="1:9" x14ac:dyDescent="0.25">
      <c r="A184" s="13" t="s">
        <v>162</v>
      </c>
      <c r="B184" s="13" t="s">
        <v>171</v>
      </c>
      <c r="C184" s="13" t="s">
        <v>22</v>
      </c>
      <c r="D184" s="13" t="s">
        <v>32</v>
      </c>
      <c r="E184" s="13" t="s">
        <v>33</v>
      </c>
      <c r="F184" s="13" t="s">
        <v>34</v>
      </c>
      <c r="G184" s="14">
        <v>2947.9999999999995</v>
      </c>
      <c r="H184" s="14">
        <v>0</v>
      </c>
      <c r="I184" s="14"/>
    </row>
    <row r="185" spans="1:9" x14ac:dyDescent="0.25">
      <c r="A185" s="13" t="s">
        <v>162</v>
      </c>
      <c r="B185" s="13" t="s">
        <v>172</v>
      </c>
      <c r="C185" s="13" t="s">
        <v>22</v>
      </c>
      <c r="D185" s="13" t="s">
        <v>32</v>
      </c>
      <c r="E185" s="13" t="s">
        <v>33</v>
      </c>
      <c r="F185" s="13" t="s">
        <v>34</v>
      </c>
      <c r="G185" s="14">
        <v>2603.9999999999991</v>
      </c>
      <c r="H185" s="14">
        <v>0</v>
      </c>
      <c r="I185" s="14"/>
    </row>
    <row r="186" spans="1:9" x14ac:dyDescent="0.25">
      <c r="A186" s="13" t="s">
        <v>162</v>
      </c>
      <c r="B186" s="13" t="s">
        <v>173</v>
      </c>
      <c r="C186" s="13" t="s">
        <v>22</v>
      </c>
      <c r="D186" s="13" t="s">
        <v>32</v>
      </c>
      <c r="E186" s="13" t="s">
        <v>33</v>
      </c>
      <c r="F186" s="13" t="s">
        <v>34</v>
      </c>
      <c r="G186" s="14">
        <v>1939.9999999999986</v>
      </c>
      <c r="H186" s="14">
        <v>0</v>
      </c>
      <c r="I186" s="14"/>
    </row>
    <row r="187" spans="1:9" x14ac:dyDescent="0.25">
      <c r="A187" s="13" t="s">
        <v>162</v>
      </c>
      <c r="B187" s="13" t="s">
        <v>174</v>
      </c>
      <c r="C187" s="13" t="s">
        <v>22</v>
      </c>
      <c r="D187" s="13" t="s">
        <v>32</v>
      </c>
      <c r="E187" s="13" t="s">
        <v>33</v>
      </c>
      <c r="F187" s="13" t="s">
        <v>34</v>
      </c>
      <c r="G187" s="14">
        <v>2176.0000000000009</v>
      </c>
      <c r="H187" s="14">
        <v>0</v>
      </c>
      <c r="I187" s="14"/>
    </row>
    <row r="188" spans="1:9" x14ac:dyDescent="0.25">
      <c r="A188" s="13" t="s">
        <v>162</v>
      </c>
      <c r="B188" s="13" t="s">
        <v>175</v>
      </c>
      <c r="C188" s="13" t="s">
        <v>22</v>
      </c>
      <c r="D188" s="13" t="s">
        <v>23</v>
      </c>
      <c r="E188" s="13" t="s">
        <v>16</v>
      </c>
      <c r="F188" s="13" t="s">
        <v>46</v>
      </c>
      <c r="G188" s="14">
        <v>1212</v>
      </c>
      <c r="H188" s="14">
        <v>0</v>
      </c>
      <c r="I188" s="14"/>
    </row>
    <row r="189" spans="1:9" x14ac:dyDescent="0.25">
      <c r="A189" s="13" t="s">
        <v>162</v>
      </c>
      <c r="B189" s="13" t="s">
        <v>86</v>
      </c>
      <c r="C189" s="13" t="s">
        <v>22</v>
      </c>
      <c r="D189" s="13" t="s">
        <v>32</v>
      </c>
      <c r="E189" s="13" t="s">
        <v>84</v>
      </c>
      <c r="F189" s="13" t="s">
        <v>34</v>
      </c>
      <c r="G189" s="14">
        <v>2898.0000000000005</v>
      </c>
      <c r="H189" s="14">
        <v>0</v>
      </c>
      <c r="I189" s="14"/>
    </row>
    <row r="190" spans="1:9" x14ac:dyDescent="0.25">
      <c r="A190" s="13" t="s">
        <v>162</v>
      </c>
      <c r="B190" s="13" t="s">
        <v>83</v>
      </c>
      <c r="C190" s="13" t="s">
        <v>22</v>
      </c>
      <c r="D190" s="13" t="s">
        <v>32</v>
      </c>
      <c r="E190" s="13" t="s">
        <v>84</v>
      </c>
      <c r="F190" s="13" t="s">
        <v>34</v>
      </c>
      <c r="G190" s="14">
        <v>3282</v>
      </c>
      <c r="H190" s="14">
        <v>0</v>
      </c>
      <c r="I190" s="14"/>
    </row>
    <row r="191" spans="1:9" x14ac:dyDescent="0.25">
      <c r="A191" s="13" t="s">
        <v>162</v>
      </c>
      <c r="B191" s="13" t="s">
        <v>176</v>
      </c>
      <c r="C191" s="13" t="s">
        <v>22</v>
      </c>
      <c r="D191" s="13" t="s">
        <v>32</v>
      </c>
      <c r="E191" s="13" t="s">
        <v>33</v>
      </c>
      <c r="F191" s="13" t="s">
        <v>34</v>
      </c>
      <c r="G191" s="14">
        <v>255.99999999999997</v>
      </c>
      <c r="H191" s="14">
        <v>0</v>
      </c>
      <c r="I191" s="14"/>
    </row>
    <row r="192" spans="1:9" x14ac:dyDescent="0.25">
      <c r="A192" s="13" t="s">
        <v>162</v>
      </c>
      <c r="B192" s="13" t="s">
        <v>85</v>
      </c>
      <c r="C192" s="13" t="s">
        <v>22</v>
      </c>
      <c r="D192" s="13" t="s">
        <v>32</v>
      </c>
      <c r="E192" s="13" t="s">
        <v>84</v>
      </c>
      <c r="F192" s="13" t="s">
        <v>34</v>
      </c>
      <c r="G192" s="14">
        <v>1768</v>
      </c>
      <c r="H192" s="14">
        <v>0</v>
      </c>
      <c r="I192" s="14"/>
    </row>
    <row r="193" spans="1:9" x14ac:dyDescent="0.25">
      <c r="A193" s="13" t="s">
        <v>162</v>
      </c>
      <c r="B193" s="13" t="s">
        <v>177</v>
      </c>
      <c r="C193" s="13" t="s">
        <v>22</v>
      </c>
      <c r="D193" s="13" t="s">
        <v>32</v>
      </c>
      <c r="E193" s="13" t="s">
        <v>84</v>
      </c>
      <c r="F193" s="13" t="s">
        <v>34</v>
      </c>
      <c r="G193" s="14">
        <v>68</v>
      </c>
      <c r="H193" s="14">
        <v>0</v>
      </c>
      <c r="I193" s="14"/>
    </row>
    <row r="194" spans="1:9" x14ac:dyDescent="0.25">
      <c r="A194" s="13" t="s">
        <v>162</v>
      </c>
      <c r="B194" s="13" t="s">
        <v>177</v>
      </c>
      <c r="C194" s="13" t="s">
        <v>22</v>
      </c>
      <c r="D194" s="13" t="s">
        <v>32</v>
      </c>
      <c r="E194" s="13" t="s">
        <v>84</v>
      </c>
      <c r="F194" s="13" t="s">
        <v>178</v>
      </c>
      <c r="G194" s="14">
        <v>1236.0000000000002</v>
      </c>
      <c r="H194" s="14">
        <v>0</v>
      </c>
      <c r="I194" s="14"/>
    </row>
    <row r="195" spans="1:9" x14ac:dyDescent="0.25">
      <c r="A195" s="13" t="s">
        <v>162</v>
      </c>
      <c r="B195" s="13" t="s">
        <v>87</v>
      </c>
      <c r="C195" s="13" t="s">
        <v>22</v>
      </c>
      <c r="D195" s="13" t="s">
        <v>88</v>
      </c>
      <c r="E195" s="13" t="s">
        <v>16</v>
      </c>
      <c r="F195" s="13" t="s">
        <v>34</v>
      </c>
      <c r="G195" s="14">
        <v>4467.9999999999964</v>
      </c>
      <c r="H195" s="14">
        <v>0</v>
      </c>
      <c r="I195" s="14"/>
    </row>
    <row r="196" spans="1:9" x14ac:dyDescent="0.25">
      <c r="A196" s="13" t="s">
        <v>162</v>
      </c>
      <c r="B196" s="13" t="s">
        <v>175</v>
      </c>
      <c r="C196" s="13" t="s">
        <v>22</v>
      </c>
      <c r="D196" s="13" t="s">
        <v>32</v>
      </c>
      <c r="E196" s="13" t="s">
        <v>37</v>
      </c>
      <c r="F196" s="13" t="s">
        <v>38</v>
      </c>
      <c r="G196" s="14">
        <v>540</v>
      </c>
      <c r="H196" s="14">
        <v>0</v>
      </c>
      <c r="I196" s="14"/>
    </row>
    <row r="197" spans="1:9" x14ac:dyDescent="0.25">
      <c r="A197" s="13" t="s">
        <v>162</v>
      </c>
      <c r="B197" s="13" t="s">
        <v>179</v>
      </c>
      <c r="C197" s="13" t="s">
        <v>22</v>
      </c>
      <c r="D197" s="13" t="s">
        <v>32</v>
      </c>
      <c r="E197" s="13" t="s">
        <v>180</v>
      </c>
      <c r="F197" s="13" t="s">
        <v>34</v>
      </c>
      <c r="G197" s="14">
        <v>412</v>
      </c>
      <c r="H197" s="14">
        <v>0</v>
      </c>
      <c r="I197" s="14"/>
    </row>
    <row r="198" spans="1:9" x14ac:dyDescent="0.25">
      <c r="A198" s="13" t="s">
        <v>162</v>
      </c>
      <c r="B198" s="13" t="s">
        <v>181</v>
      </c>
      <c r="C198" s="13" t="s">
        <v>22</v>
      </c>
      <c r="D198" s="13" t="s">
        <v>32</v>
      </c>
      <c r="E198" s="13" t="s">
        <v>33</v>
      </c>
      <c r="F198" s="13" t="s">
        <v>182</v>
      </c>
      <c r="G198" s="14">
        <v>2104.0000000000041</v>
      </c>
      <c r="H198" s="14">
        <v>0</v>
      </c>
      <c r="I198" s="14"/>
    </row>
    <row r="199" spans="1:9" x14ac:dyDescent="0.25">
      <c r="A199" s="13" t="s">
        <v>162</v>
      </c>
      <c r="B199" s="13" t="s">
        <v>183</v>
      </c>
      <c r="C199" s="13" t="s">
        <v>22</v>
      </c>
      <c r="D199" s="13" t="s">
        <v>32</v>
      </c>
      <c r="E199" s="13" t="s">
        <v>33</v>
      </c>
      <c r="F199" s="13" t="s">
        <v>182</v>
      </c>
      <c r="G199" s="14">
        <v>2948.0000000000014</v>
      </c>
      <c r="H199" s="14">
        <v>0</v>
      </c>
      <c r="I199" s="14"/>
    </row>
    <row r="200" spans="1:9" x14ac:dyDescent="0.25">
      <c r="A200" s="13" t="s">
        <v>162</v>
      </c>
      <c r="B200" s="13" t="s">
        <v>184</v>
      </c>
      <c r="C200" s="13" t="s">
        <v>22</v>
      </c>
      <c r="D200" s="13" t="s">
        <v>32</v>
      </c>
      <c r="E200" s="13" t="s">
        <v>33</v>
      </c>
      <c r="F200" s="13" t="s">
        <v>182</v>
      </c>
      <c r="G200" s="14">
        <v>3898</v>
      </c>
      <c r="H200" s="14">
        <v>0</v>
      </c>
      <c r="I200" s="14"/>
    </row>
    <row r="201" spans="1:9" x14ac:dyDescent="0.25">
      <c r="A201" s="13" t="s">
        <v>162</v>
      </c>
      <c r="B201" s="13" t="s">
        <v>185</v>
      </c>
      <c r="C201" s="13" t="s">
        <v>22</v>
      </c>
      <c r="D201" s="13" t="s">
        <v>32</v>
      </c>
      <c r="E201" s="13" t="s">
        <v>84</v>
      </c>
      <c r="F201" s="13" t="s">
        <v>34</v>
      </c>
      <c r="G201" s="14">
        <v>0</v>
      </c>
      <c r="H201" s="14">
        <v>0</v>
      </c>
      <c r="I201" s="14"/>
    </row>
    <row r="202" spans="1:9" x14ac:dyDescent="0.25">
      <c r="A202" s="13" t="s">
        <v>162</v>
      </c>
      <c r="B202" s="13" t="s">
        <v>185</v>
      </c>
      <c r="C202" s="13" t="s">
        <v>22</v>
      </c>
      <c r="D202" s="13" t="s">
        <v>32</v>
      </c>
      <c r="E202" s="13" t="s">
        <v>33</v>
      </c>
      <c r="F202" s="13" t="s">
        <v>34</v>
      </c>
      <c r="G202" s="14">
        <v>0</v>
      </c>
      <c r="H202" s="14">
        <v>0</v>
      </c>
      <c r="I202" s="14"/>
    </row>
    <row r="203" spans="1:9" x14ac:dyDescent="0.25">
      <c r="A203" s="13" t="s">
        <v>162</v>
      </c>
      <c r="B203" s="13" t="s">
        <v>186</v>
      </c>
      <c r="C203" s="13" t="s">
        <v>22</v>
      </c>
      <c r="D203" s="13" t="s">
        <v>32</v>
      </c>
      <c r="E203" s="13" t="s">
        <v>33</v>
      </c>
      <c r="F203" s="13" t="s">
        <v>34</v>
      </c>
      <c r="G203" s="14">
        <v>0</v>
      </c>
      <c r="H203" s="14">
        <v>0</v>
      </c>
      <c r="I203" s="14"/>
    </row>
    <row r="204" spans="1:9" x14ac:dyDescent="0.25">
      <c r="A204" s="13" t="s">
        <v>162</v>
      </c>
      <c r="B204" s="13" t="s">
        <v>36</v>
      </c>
      <c r="C204" s="13" t="s">
        <v>22</v>
      </c>
      <c r="D204" s="13" t="s">
        <v>32</v>
      </c>
      <c r="E204" s="13" t="s">
        <v>37</v>
      </c>
      <c r="F204" s="13" t="s">
        <v>38</v>
      </c>
      <c r="G204" s="14">
        <v>2</v>
      </c>
      <c r="H204" s="14">
        <v>0</v>
      </c>
      <c r="I204" s="14"/>
    </row>
    <row r="205" spans="1:9" x14ac:dyDescent="0.25">
      <c r="A205" s="13" t="s">
        <v>162</v>
      </c>
      <c r="B205" s="13" t="s">
        <v>63</v>
      </c>
      <c r="C205" s="13" t="s">
        <v>22</v>
      </c>
      <c r="D205" s="13" t="s">
        <v>63</v>
      </c>
      <c r="E205" s="13" t="s">
        <v>16</v>
      </c>
      <c r="F205" s="13" t="s">
        <v>34</v>
      </c>
      <c r="G205" s="14">
        <v>14968</v>
      </c>
      <c r="H205" s="14">
        <v>0</v>
      </c>
      <c r="I205" s="14"/>
    </row>
    <row r="206" spans="1:9" x14ac:dyDescent="0.25">
      <c r="A206" s="13" t="s">
        <v>162</v>
      </c>
      <c r="B206" s="13" t="s">
        <v>187</v>
      </c>
      <c r="C206" s="13" t="s">
        <v>22</v>
      </c>
      <c r="D206" s="13" t="s">
        <v>32</v>
      </c>
      <c r="E206" s="13" t="s">
        <v>37</v>
      </c>
      <c r="F206" s="13" t="s">
        <v>38</v>
      </c>
      <c r="G206" s="14">
        <v>60195.999999999971</v>
      </c>
      <c r="H206" s="14">
        <v>0</v>
      </c>
      <c r="I206" s="14"/>
    </row>
    <row r="207" spans="1:9" x14ac:dyDescent="0.25">
      <c r="A207" s="13" t="s">
        <v>162</v>
      </c>
      <c r="B207" s="13" t="s">
        <v>188</v>
      </c>
      <c r="C207" s="13" t="s">
        <v>22</v>
      </c>
      <c r="D207" s="13" t="s">
        <v>32</v>
      </c>
      <c r="E207" s="13" t="s">
        <v>37</v>
      </c>
      <c r="F207" s="13" t="s">
        <v>38</v>
      </c>
      <c r="G207" s="14">
        <v>11979.999999999996</v>
      </c>
      <c r="H207" s="14">
        <v>0</v>
      </c>
      <c r="I207" s="14"/>
    </row>
    <row r="208" spans="1:9" x14ac:dyDescent="0.25">
      <c r="A208" s="13" t="s">
        <v>162</v>
      </c>
      <c r="B208" s="13" t="s">
        <v>189</v>
      </c>
      <c r="C208" s="13" t="s">
        <v>22</v>
      </c>
      <c r="D208" s="13" t="s">
        <v>32</v>
      </c>
      <c r="E208" s="13" t="s">
        <v>37</v>
      </c>
      <c r="F208" s="13" t="s">
        <v>38</v>
      </c>
      <c r="G208" s="14">
        <v>4492.0000000000045</v>
      </c>
      <c r="H208" s="14">
        <v>0</v>
      </c>
      <c r="I208" s="14"/>
    </row>
    <row r="209" spans="1:9" x14ac:dyDescent="0.25">
      <c r="A209" s="13" t="s">
        <v>190</v>
      </c>
      <c r="B209" s="13" t="s">
        <v>104</v>
      </c>
      <c r="C209" s="13" t="s">
        <v>72</v>
      </c>
      <c r="D209" s="13" t="s">
        <v>102</v>
      </c>
      <c r="E209" s="13" t="s">
        <v>103</v>
      </c>
      <c r="F209" s="13" t="s">
        <v>45</v>
      </c>
      <c r="G209" s="14">
        <v>112</v>
      </c>
      <c r="H209" s="14">
        <v>0</v>
      </c>
      <c r="I209" s="14"/>
    </row>
    <row r="210" spans="1:9" x14ac:dyDescent="0.25">
      <c r="A210" s="13" t="s">
        <v>190</v>
      </c>
      <c r="B210" s="13" t="s">
        <v>101</v>
      </c>
      <c r="C210" s="13" t="s">
        <v>72</v>
      </c>
      <c r="D210" s="13" t="s">
        <v>102</v>
      </c>
      <c r="E210" s="13" t="s">
        <v>103</v>
      </c>
      <c r="F210" s="13" t="s">
        <v>44</v>
      </c>
      <c r="G210" s="14">
        <v>488</v>
      </c>
      <c r="H210" s="14">
        <v>250</v>
      </c>
      <c r="I210" s="14"/>
    </row>
    <row r="211" spans="1:9" x14ac:dyDescent="0.25">
      <c r="A211" s="13" t="s">
        <v>190</v>
      </c>
      <c r="B211" s="13" t="s">
        <v>104</v>
      </c>
      <c r="C211" s="13" t="s">
        <v>72</v>
      </c>
      <c r="D211" s="13" t="s">
        <v>102</v>
      </c>
      <c r="E211" s="13" t="s">
        <v>103</v>
      </c>
      <c r="F211" s="13" t="s">
        <v>106</v>
      </c>
      <c r="G211" s="14">
        <v>60</v>
      </c>
      <c r="H211" s="14">
        <v>0</v>
      </c>
      <c r="I211" s="14"/>
    </row>
    <row r="212" spans="1:9" x14ac:dyDescent="0.25">
      <c r="A212" s="13" t="s">
        <v>190</v>
      </c>
      <c r="B212" s="13" t="s">
        <v>71</v>
      </c>
      <c r="C212" s="13" t="s">
        <v>72</v>
      </c>
      <c r="D212" s="13" t="s">
        <v>102</v>
      </c>
      <c r="E212" s="13" t="s">
        <v>103</v>
      </c>
      <c r="F212" s="13" t="s">
        <v>74</v>
      </c>
      <c r="G212" s="14">
        <v>2260</v>
      </c>
      <c r="H212" s="14">
        <v>0</v>
      </c>
      <c r="I212" s="14"/>
    </row>
    <row r="213" spans="1:9" x14ac:dyDescent="0.25">
      <c r="A213" s="13" t="s">
        <v>190</v>
      </c>
      <c r="B213" s="13" t="s">
        <v>71</v>
      </c>
      <c r="C213" s="13" t="s">
        <v>72</v>
      </c>
      <c r="D213" s="13" t="s">
        <v>102</v>
      </c>
      <c r="E213" s="13" t="s">
        <v>103</v>
      </c>
      <c r="F213" s="13" t="s">
        <v>45</v>
      </c>
      <c r="G213" s="14">
        <v>1144</v>
      </c>
      <c r="H213" s="14">
        <v>756</v>
      </c>
      <c r="I213" s="14"/>
    </row>
    <row r="214" spans="1:9" x14ac:dyDescent="0.25">
      <c r="A214" s="13" t="s">
        <v>190</v>
      </c>
      <c r="B214" s="13" t="s">
        <v>71</v>
      </c>
      <c r="C214" s="13" t="s">
        <v>72</v>
      </c>
      <c r="D214" s="13" t="s">
        <v>102</v>
      </c>
      <c r="E214" s="13" t="s">
        <v>109</v>
      </c>
      <c r="F214" s="13" t="s">
        <v>45</v>
      </c>
      <c r="G214" s="14">
        <v>80</v>
      </c>
      <c r="H214" s="14">
        <v>60</v>
      </c>
      <c r="I214" s="14"/>
    </row>
    <row r="215" spans="1:9" x14ac:dyDescent="0.25">
      <c r="A215" s="13" t="s">
        <v>190</v>
      </c>
      <c r="B215" s="13" t="s">
        <v>71</v>
      </c>
      <c r="C215" s="13" t="s">
        <v>72</v>
      </c>
      <c r="D215" s="13" t="s">
        <v>102</v>
      </c>
      <c r="E215" s="13" t="s">
        <v>109</v>
      </c>
      <c r="F215" s="13" t="s">
        <v>74</v>
      </c>
      <c r="G215" s="14">
        <v>80</v>
      </c>
      <c r="H215" s="14">
        <v>0</v>
      </c>
      <c r="I215" s="14"/>
    </row>
    <row r="216" spans="1:9" x14ac:dyDescent="0.25">
      <c r="A216" s="13" t="s">
        <v>190</v>
      </c>
      <c r="B216" s="13" t="s">
        <v>101</v>
      </c>
      <c r="C216" s="13" t="s">
        <v>72</v>
      </c>
      <c r="D216" s="13" t="s">
        <v>102</v>
      </c>
      <c r="E216" s="13" t="s">
        <v>191</v>
      </c>
      <c r="F216" s="13" t="s">
        <v>44</v>
      </c>
      <c r="G216" s="14">
        <v>12</v>
      </c>
      <c r="H216" s="14">
        <v>0</v>
      </c>
      <c r="I216" s="14"/>
    </row>
    <row r="217" spans="1:9" x14ac:dyDescent="0.25">
      <c r="A217" s="13" t="s">
        <v>190</v>
      </c>
      <c r="B217" s="13" t="s">
        <v>71</v>
      </c>
      <c r="C217" s="13" t="s">
        <v>72</v>
      </c>
      <c r="D217" s="13" t="s">
        <v>102</v>
      </c>
      <c r="E217" s="13" t="s">
        <v>103</v>
      </c>
      <c r="F217" s="13" t="s">
        <v>44</v>
      </c>
      <c r="G217" s="14">
        <v>2162</v>
      </c>
      <c r="H217" s="14">
        <v>1622</v>
      </c>
      <c r="I217" s="14"/>
    </row>
    <row r="218" spans="1:9" x14ac:dyDescent="0.25">
      <c r="A218" s="13" t="s">
        <v>190</v>
      </c>
      <c r="B218" s="13" t="s">
        <v>71</v>
      </c>
      <c r="C218" s="13" t="s">
        <v>72</v>
      </c>
      <c r="D218" s="13" t="s">
        <v>102</v>
      </c>
      <c r="E218" s="13" t="s">
        <v>109</v>
      </c>
      <c r="F218" s="13" t="s">
        <v>44</v>
      </c>
      <c r="G218" s="14">
        <v>196</v>
      </c>
      <c r="H218" s="14">
        <v>150</v>
      </c>
      <c r="I218" s="14"/>
    </row>
    <row r="219" spans="1:9" x14ac:dyDescent="0.25">
      <c r="A219" s="13" t="s">
        <v>192</v>
      </c>
      <c r="B219" s="13" t="s">
        <v>192</v>
      </c>
      <c r="C219" s="13" t="s">
        <v>98</v>
      </c>
      <c r="D219" s="13" t="s">
        <v>193</v>
      </c>
      <c r="E219" s="13" t="s">
        <v>194</v>
      </c>
      <c r="F219" s="13" t="s">
        <v>45</v>
      </c>
      <c r="G219" s="14">
        <v>1600</v>
      </c>
      <c r="H219" s="14">
        <v>0</v>
      </c>
      <c r="I219" s="14"/>
    </row>
    <row r="220" spans="1:9" x14ac:dyDescent="0.25">
      <c r="A220" s="13" t="s">
        <v>192</v>
      </c>
      <c r="B220" s="13" t="s">
        <v>192</v>
      </c>
      <c r="C220" s="13" t="s">
        <v>98</v>
      </c>
      <c r="D220" s="13" t="s">
        <v>193</v>
      </c>
      <c r="E220" s="13" t="s">
        <v>194</v>
      </c>
      <c r="F220" s="13" t="s">
        <v>46</v>
      </c>
      <c r="G220" s="14">
        <v>1600</v>
      </c>
      <c r="H220" s="14">
        <v>0</v>
      </c>
      <c r="I220" s="14"/>
    </row>
    <row r="221" spans="1:9" x14ac:dyDescent="0.25">
      <c r="A221" s="13" t="s">
        <v>192</v>
      </c>
      <c r="B221" s="13" t="s">
        <v>195</v>
      </c>
      <c r="C221" s="13" t="s">
        <v>72</v>
      </c>
      <c r="D221" s="13" t="s">
        <v>196</v>
      </c>
      <c r="E221" s="13" t="s">
        <v>16</v>
      </c>
      <c r="F221" s="13" t="s">
        <v>197</v>
      </c>
      <c r="G221" s="14">
        <v>1600</v>
      </c>
      <c r="H221" s="14">
        <v>0</v>
      </c>
      <c r="I221" s="14"/>
    </row>
    <row r="222" spans="1:9" x14ac:dyDescent="0.25">
      <c r="A222" s="13" t="s">
        <v>198</v>
      </c>
      <c r="B222" s="13" t="s">
        <v>125</v>
      </c>
      <c r="C222" s="13" t="s">
        <v>14</v>
      </c>
      <c r="D222" s="13" t="s">
        <v>122</v>
      </c>
      <c r="E222" s="13" t="s">
        <v>16</v>
      </c>
      <c r="F222" s="13" t="s">
        <v>123</v>
      </c>
      <c r="G222" s="14">
        <v>66</v>
      </c>
      <c r="H222" s="14">
        <v>0</v>
      </c>
      <c r="I222" s="14"/>
    </row>
    <row r="223" spans="1:9" x14ac:dyDescent="0.25">
      <c r="A223" s="13" t="s">
        <v>198</v>
      </c>
      <c r="B223" s="13" t="s">
        <v>124</v>
      </c>
      <c r="C223" s="13" t="s">
        <v>14</v>
      </c>
      <c r="D223" s="13" t="s">
        <v>77</v>
      </c>
      <c r="E223" s="13" t="s">
        <v>76</v>
      </c>
      <c r="F223" s="13" t="s">
        <v>124</v>
      </c>
      <c r="G223" s="14">
        <v>45464</v>
      </c>
      <c r="H223" s="14">
        <v>0</v>
      </c>
      <c r="I223" s="14"/>
    </row>
    <row r="224" spans="1:9" x14ac:dyDescent="0.25">
      <c r="A224" s="13" t="s">
        <v>198</v>
      </c>
      <c r="B224" s="13" t="s">
        <v>121</v>
      </c>
      <c r="C224" s="13" t="s">
        <v>22</v>
      </c>
      <c r="D224" s="13" t="s">
        <v>122</v>
      </c>
      <c r="E224" s="13" t="s">
        <v>16</v>
      </c>
      <c r="F224" s="13" t="s">
        <v>123</v>
      </c>
      <c r="G224" s="14">
        <v>24</v>
      </c>
      <c r="H224" s="14">
        <v>0</v>
      </c>
      <c r="I224" s="14"/>
    </row>
    <row r="225" spans="1:9" x14ac:dyDescent="0.25">
      <c r="A225" s="13" t="s">
        <v>199</v>
      </c>
      <c r="B225" s="13" t="s">
        <v>130</v>
      </c>
      <c r="C225" s="13" t="s">
        <v>98</v>
      </c>
      <c r="D225" s="13" t="s">
        <v>131</v>
      </c>
      <c r="E225" s="13" t="s">
        <v>16</v>
      </c>
      <c r="F225" s="13" t="s">
        <v>133</v>
      </c>
      <c r="G225" s="14">
        <v>768</v>
      </c>
      <c r="H225" s="14">
        <v>48</v>
      </c>
      <c r="I225" s="14"/>
    </row>
    <row r="226" spans="1:9" x14ac:dyDescent="0.25">
      <c r="A226" s="13" t="s">
        <v>199</v>
      </c>
      <c r="B226" s="13" t="s">
        <v>130</v>
      </c>
      <c r="C226" s="13" t="s">
        <v>98</v>
      </c>
      <c r="D226" s="13" t="s">
        <v>131</v>
      </c>
      <c r="E226" s="13" t="s">
        <v>16</v>
      </c>
      <c r="F226" s="13" t="s">
        <v>132</v>
      </c>
      <c r="G226" s="14">
        <v>2940</v>
      </c>
      <c r="H226" s="14">
        <v>1716</v>
      </c>
      <c r="I226" s="14"/>
    </row>
    <row r="227" spans="1:9" x14ac:dyDescent="0.25">
      <c r="A227" s="13" t="s">
        <v>199</v>
      </c>
      <c r="B227" s="13" t="s">
        <v>127</v>
      </c>
      <c r="C227" s="13" t="s">
        <v>98</v>
      </c>
      <c r="D227" s="13" t="s">
        <v>128</v>
      </c>
      <c r="E227" s="13" t="s">
        <v>16</v>
      </c>
      <c r="F227" s="13" t="s">
        <v>129</v>
      </c>
      <c r="G227" s="14">
        <v>11.999999999999996</v>
      </c>
      <c r="H227" s="14">
        <v>0</v>
      </c>
      <c r="I227" s="14"/>
    </row>
    <row r="228" spans="1:9" x14ac:dyDescent="0.25">
      <c r="A228" s="13" t="s">
        <v>200</v>
      </c>
      <c r="B228" s="13" t="s">
        <v>89</v>
      </c>
      <c r="C228" s="13" t="s">
        <v>41</v>
      </c>
      <c r="D228" s="13" t="s">
        <v>90</v>
      </c>
      <c r="E228" s="13" t="s">
        <v>16</v>
      </c>
      <c r="F228" s="13" t="s">
        <v>91</v>
      </c>
      <c r="G228" s="14">
        <v>54</v>
      </c>
      <c r="H228" s="14">
        <v>0</v>
      </c>
      <c r="I228" s="14"/>
    </row>
    <row r="229" spans="1:9" x14ac:dyDescent="0.25">
      <c r="A229" s="13" t="s">
        <v>200</v>
      </c>
      <c r="B229" s="13" t="s">
        <v>89</v>
      </c>
      <c r="C229" s="13" t="s">
        <v>41</v>
      </c>
      <c r="D229" s="13" t="s">
        <v>90</v>
      </c>
      <c r="E229" s="13" t="s">
        <v>16</v>
      </c>
      <c r="F229" s="13" t="s">
        <v>92</v>
      </c>
      <c r="G229" s="14">
        <v>120</v>
      </c>
      <c r="H229" s="14">
        <v>0</v>
      </c>
      <c r="I229" s="14"/>
    </row>
    <row r="230" spans="1:9" x14ac:dyDescent="0.25">
      <c r="A230" s="13" t="s">
        <v>200</v>
      </c>
      <c r="B230" s="13" t="s">
        <v>89</v>
      </c>
      <c r="C230" s="13" t="s">
        <v>41</v>
      </c>
      <c r="D230" s="13" t="s">
        <v>90</v>
      </c>
      <c r="E230" s="13" t="s">
        <v>16</v>
      </c>
      <c r="F230" s="13" t="s">
        <v>45</v>
      </c>
      <c r="G230" s="14">
        <v>210</v>
      </c>
      <c r="H230" s="14">
        <v>0</v>
      </c>
      <c r="I230" s="14"/>
    </row>
    <row r="231" spans="1:9" x14ac:dyDescent="0.25">
      <c r="A231" s="13" t="s">
        <v>200</v>
      </c>
      <c r="B231" s="13" t="s">
        <v>93</v>
      </c>
      <c r="C231" s="13" t="s">
        <v>41</v>
      </c>
      <c r="D231" s="13" t="s">
        <v>94</v>
      </c>
      <c r="E231" s="13" t="s">
        <v>95</v>
      </c>
      <c r="F231" s="13" t="s">
        <v>52</v>
      </c>
      <c r="G231" s="14">
        <v>1964</v>
      </c>
      <c r="H231" s="14">
        <v>0</v>
      </c>
      <c r="I231" s="14"/>
    </row>
    <row r="232" spans="1:9" x14ac:dyDescent="0.25">
      <c r="A232" s="13" t="s">
        <v>200</v>
      </c>
      <c r="B232" s="13" t="s">
        <v>93</v>
      </c>
      <c r="C232" s="13" t="s">
        <v>41</v>
      </c>
      <c r="D232" s="13" t="s">
        <v>94</v>
      </c>
      <c r="E232" s="13" t="s">
        <v>95</v>
      </c>
      <c r="F232" s="13" t="s">
        <v>95</v>
      </c>
      <c r="G232" s="14">
        <v>396</v>
      </c>
      <c r="H232" s="14">
        <v>0</v>
      </c>
      <c r="I232" s="14"/>
    </row>
    <row r="233" spans="1:9" x14ac:dyDescent="0.25">
      <c r="A233" s="13" t="s">
        <v>200</v>
      </c>
      <c r="B233" s="13" t="s">
        <v>93</v>
      </c>
      <c r="C233" s="13" t="s">
        <v>41</v>
      </c>
      <c r="D233" s="13" t="s">
        <v>94</v>
      </c>
      <c r="E233" s="13" t="s">
        <v>95</v>
      </c>
      <c r="F233" s="13" t="s">
        <v>45</v>
      </c>
      <c r="G233" s="14">
        <v>772</v>
      </c>
      <c r="H233" s="14">
        <v>0</v>
      </c>
      <c r="I233" s="14"/>
    </row>
    <row r="234" spans="1:9" x14ac:dyDescent="0.25">
      <c r="A234" s="13" t="s">
        <v>200</v>
      </c>
      <c r="B234" s="13" t="s">
        <v>93</v>
      </c>
      <c r="C234" s="13" t="s">
        <v>41</v>
      </c>
      <c r="D234" s="13" t="s">
        <v>94</v>
      </c>
      <c r="E234" s="13" t="s">
        <v>95</v>
      </c>
      <c r="F234" s="13" t="s">
        <v>96</v>
      </c>
      <c r="G234" s="14">
        <v>660</v>
      </c>
      <c r="H234" s="14">
        <v>0</v>
      </c>
      <c r="I234" s="14"/>
    </row>
    <row r="235" spans="1:9" x14ac:dyDescent="0.25">
      <c r="A235" s="13" t="s">
        <v>200</v>
      </c>
      <c r="B235" s="13" t="s">
        <v>201</v>
      </c>
      <c r="C235" s="13" t="s">
        <v>14</v>
      </c>
      <c r="D235" s="13" t="s">
        <v>29</v>
      </c>
      <c r="E235" s="13" t="s">
        <v>144</v>
      </c>
      <c r="F235" s="13" t="s">
        <v>150</v>
      </c>
      <c r="G235" s="14">
        <v>2492.0000000000009</v>
      </c>
      <c r="H235" s="14">
        <v>0</v>
      </c>
      <c r="I235" s="14"/>
    </row>
    <row r="236" spans="1:9" x14ac:dyDescent="0.25">
      <c r="A236" s="13" t="s">
        <v>200</v>
      </c>
      <c r="B236" s="13" t="s">
        <v>160</v>
      </c>
      <c r="C236" s="13" t="s">
        <v>14</v>
      </c>
      <c r="D236" s="13" t="s">
        <v>29</v>
      </c>
      <c r="E236" s="13" t="s">
        <v>144</v>
      </c>
      <c r="F236" s="13" t="s">
        <v>150</v>
      </c>
      <c r="G236" s="14">
        <v>2172</v>
      </c>
      <c r="H236" s="14">
        <v>0</v>
      </c>
      <c r="I236" s="14"/>
    </row>
    <row r="237" spans="1:9" x14ac:dyDescent="0.25">
      <c r="A237" s="13" t="s">
        <v>200</v>
      </c>
      <c r="B237" s="13" t="s">
        <v>149</v>
      </c>
      <c r="C237" s="13" t="s">
        <v>14</v>
      </c>
      <c r="D237" s="13" t="s">
        <v>29</v>
      </c>
      <c r="E237" s="13" t="s">
        <v>144</v>
      </c>
      <c r="F237" s="13" t="s">
        <v>150</v>
      </c>
      <c r="G237" s="14">
        <v>2382</v>
      </c>
      <c r="H237" s="14">
        <v>0</v>
      </c>
      <c r="I237" s="14"/>
    </row>
    <row r="238" spans="1:9" x14ac:dyDescent="0.25">
      <c r="A238" s="13" t="s">
        <v>200</v>
      </c>
      <c r="B238" s="13" t="s">
        <v>135</v>
      </c>
      <c r="C238" s="13" t="s">
        <v>14</v>
      </c>
      <c r="D238" s="13" t="s">
        <v>15</v>
      </c>
      <c r="E238" s="13" t="s">
        <v>16</v>
      </c>
      <c r="F238" s="13" t="s">
        <v>136</v>
      </c>
      <c r="G238" s="14">
        <v>304584</v>
      </c>
      <c r="H238" s="14">
        <v>0</v>
      </c>
      <c r="I238" s="14"/>
    </row>
    <row r="239" spans="1:9" x14ac:dyDescent="0.25">
      <c r="A239" s="13" t="s">
        <v>200</v>
      </c>
      <c r="B239" s="13" t="s">
        <v>110</v>
      </c>
      <c r="C239" s="13" t="s">
        <v>14</v>
      </c>
      <c r="D239" s="13" t="s">
        <v>29</v>
      </c>
      <c r="E239" s="13" t="s">
        <v>112</v>
      </c>
      <c r="F239" s="13" t="s">
        <v>113</v>
      </c>
      <c r="G239" s="14">
        <v>1032</v>
      </c>
      <c r="H239" s="14">
        <v>110</v>
      </c>
      <c r="I239" s="14"/>
    </row>
    <row r="240" spans="1:9" x14ac:dyDescent="0.25">
      <c r="A240" s="13" t="s">
        <v>200</v>
      </c>
      <c r="B240" s="13" t="s">
        <v>195</v>
      </c>
      <c r="C240" s="13" t="s">
        <v>72</v>
      </c>
      <c r="D240" s="13" t="s">
        <v>196</v>
      </c>
      <c r="E240" s="13" t="s">
        <v>16</v>
      </c>
      <c r="F240" s="13" t="s">
        <v>202</v>
      </c>
      <c r="G240" s="14">
        <v>80</v>
      </c>
      <c r="H240" s="14">
        <v>0</v>
      </c>
      <c r="I240" s="14"/>
    </row>
    <row r="241" spans="1:9" x14ac:dyDescent="0.25">
      <c r="A241" s="13" t="s">
        <v>200</v>
      </c>
      <c r="B241" s="13" t="s">
        <v>195</v>
      </c>
      <c r="C241" s="13" t="s">
        <v>72</v>
      </c>
      <c r="D241" s="13" t="s">
        <v>196</v>
      </c>
      <c r="E241" s="13" t="s">
        <v>16</v>
      </c>
      <c r="F241" s="13" t="s">
        <v>203</v>
      </c>
      <c r="G241" s="14">
        <v>3614</v>
      </c>
      <c r="H241" s="14">
        <v>800</v>
      </c>
      <c r="I241" s="14"/>
    </row>
    <row r="242" spans="1:9" x14ac:dyDescent="0.25">
      <c r="A242" s="13" t="s">
        <v>200</v>
      </c>
      <c r="B242" s="13" t="s">
        <v>79</v>
      </c>
      <c r="C242" s="13" t="s">
        <v>14</v>
      </c>
      <c r="D242" s="13" t="s">
        <v>77</v>
      </c>
      <c r="E242" s="13" t="s">
        <v>79</v>
      </c>
      <c r="F242" s="13" t="s">
        <v>80</v>
      </c>
      <c r="G242" s="14">
        <v>394.00000000000011</v>
      </c>
      <c r="H242" s="14">
        <v>0</v>
      </c>
      <c r="I242" s="14"/>
    </row>
    <row r="243" spans="1:9" x14ac:dyDescent="0.25">
      <c r="A243" s="13" t="s">
        <v>200</v>
      </c>
      <c r="B243" s="13" t="s">
        <v>79</v>
      </c>
      <c r="C243" s="13" t="s">
        <v>14</v>
      </c>
      <c r="D243" s="13" t="s">
        <v>77</v>
      </c>
      <c r="E243" s="13" t="s">
        <v>79</v>
      </c>
      <c r="F243" s="13" t="s">
        <v>81</v>
      </c>
      <c r="G243" s="14">
        <v>312.00000000000006</v>
      </c>
      <c r="H243" s="14">
        <v>0</v>
      </c>
      <c r="I243" s="14"/>
    </row>
    <row r="244" spans="1:9" x14ac:dyDescent="0.25">
      <c r="A244" s="13" t="s">
        <v>200</v>
      </c>
      <c r="B244" s="13" t="s">
        <v>137</v>
      </c>
      <c r="C244" s="13" t="s">
        <v>14</v>
      </c>
      <c r="D244" s="13" t="s">
        <v>29</v>
      </c>
      <c r="E244" s="13" t="s">
        <v>112</v>
      </c>
      <c r="F244" s="13" t="s">
        <v>139</v>
      </c>
      <c r="G244" s="14">
        <v>119.99999999999997</v>
      </c>
      <c r="H244" s="14">
        <v>120</v>
      </c>
      <c r="I244" s="14"/>
    </row>
    <row r="245" spans="1:9" x14ac:dyDescent="0.25">
      <c r="A245" s="13" t="s">
        <v>200</v>
      </c>
      <c r="B245" s="13" t="s">
        <v>138</v>
      </c>
      <c r="C245" s="13" t="s">
        <v>14</v>
      </c>
      <c r="D245" s="13" t="s">
        <v>29</v>
      </c>
      <c r="E245" s="13" t="s">
        <v>30</v>
      </c>
      <c r="F245" s="13" t="s">
        <v>31</v>
      </c>
      <c r="G245" s="14">
        <v>3.9999999999999996</v>
      </c>
      <c r="H245" s="14">
        <v>0</v>
      </c>
      <c r="I245" s="14"/>
    </row>
    <row r="246" spans="1:9" x14ac:dyDescent="0.25">
      <c r="A246" s="13" t="s">
        <v>200</v>
      </c>
      <c r="B246" s="13" t="s">
        <v>160</v>
      </c>
      <c r="C246" s="13" t="s">
        <v>14</v>
      </c>
      <c r="D246" s="13" t="s">
        <v>29</v>
      </c>
      <c r="E246" s="13" t="s">
        <v>30</v>
      </c>
      <c r="F246" s="13" t="s">
        <v>161</v>
      </c>
      <c r="G246" s="14">
        <v>3.9999999999999996</v>
      </c>
      <c r="H246" s="14">
        <v>0</v>
      </c>
      <c r="I246" s="14"/>
    </row>
    <row r="247" spans="1:9" x14ac:dyDescent="0.25">
      <c r="A247" s="13" t="s">
        <v>200</v>
      </c>
      <c r="B247" s="13" t="s">
        <v>159</v>
      </c>
      <c r="C247" s="13" t="s">
        <v>14</v>
      </c>
      <c r="D247" s="13" t="s">
        <v>29</v>
      </c>
      <c r="E247" s="13" t="s">
        <v>30</v>
      </c>
      <c r="F247" s="13" t="s">
        <v>31</v>
      </c>
      <c r="G247" s="14">
        <v>4</v>
      </c>
      <c r="H247" s="14">
        <v>0</v>
      </c>
      <c r="I247" s="14"/>
    </row>
    <row r="248" spans="1:9" x14ac:dyDescent="0.25">
      <c r="A248" s="13" t="s">
        <v>200</v>
      </c>
      <c r="B248" s="13" t="s">
        <v>110</v>
      </c>
      <c r="C248" s="13" t="s">
        <v>14</v>
      </c>
      <c r="D248" s="13" t="s">
        <v>29</v>
      </c>
      <c r="E248" s="13" t="s">
        <v>30</v>
      </c>
      <c r="F248" s="13" t="s">
        <v>31</v>
      </c>
      <c r="G248" s="14">
        <v>3.9999999999999996</v>
      </c>
      <c r="H248" s="14">
        <v>0</v>
      </c>
      <c r="I248" s="14"/>
    </row>
    <row r="249" spans="1:9" x14ac:dyDescent="0.25">
      <c r="A249" s="13" t="s">
        <v>200</v>
      </c>
      <c r="B249" s="13" t="s">
        <v>195</v>
      </c>
      <c r="C249" s="13" t="s">
        <v>72</v>
      </c>
      <c r="D249" s="13" t="s">
        <v>196</v>
      </c>
      <c r="E249" s="13" t="s">
        <v>16</v>
      </c>
      <c r="F249" s="13" t="s">
        <v>45</v>
      </c>
      <c r="G249" s="14">
        <v>240</v>
      </c>
      <c r="H249" s="14">
        <v>30</v>
      </c>
      <c r="I249" s="14"/>
    </row>
    <row r="250" spans="1:9" x14ac:dyDescent="0.25">
      <c r="A250" s="13" t="s">
        <v>200</v>
      </c>
      <c r="B250" s="13" t="s">
        <v>159</v>
      </c>
      <c r="C250" s="13" t="s">
        <v>14</v>
      </c>
      <c r="D250" s="13" t="s">
        <v>29</v>
      </c>
      <c r="E250" s="13" t="s">
        <v>112</v>
      </c>
      <c r="F250" s="13" t="s">
        <v>153</v>
      </c>
      <c r="G250" s="14">
        <v>1319.9999999999998</v>
      </c>
      <c r="H250" s="14">
        <v>426</v>
      </c>
      <c r="I250" s="14"/>
    </row>
    <row r="251" spans="1:9" x14ac:dyDescent="0.25">
      <c r="A251" s="13" t="s">
        <v>200</v>
      </c>
      <c r="B251" s="13" t="s">
        <v>138</v>
      </c>
      <c r="C251" s="13" t="s">
        <v>14</v>
      </c>
      <c r="D251" s="13" t="s">
        <v>29</v>
      </c>
      <c r="E251" s="13" t="s">
        <v>112</v>
      </c>
      <c r="F251" s="13" t="s">
        <v>139</v>
      </c>
      <c r="G251" s="14">
        <v>3440</v>
      </c>
      <c r="H251" s="14">
        <v>342</v>
      </c>
      <c r="I251" s="14"/>
    </row>
    <row r="252" spans="1:9" x14ac:dyDescent="0.25">
      <c r="A252" s="13" t="s">
        <v>200</v>
      </c>
      <c r="B252" s="13" t="s">
        <v>151</v>
      </c>
      <c r="C252" s="13" t="s">
        <v>14</v>
      </c>
      <c r="D252" s="13" t="s">
        <v>15</v>
      </c>
      <c r="E252" s="13" t="s">
        <v>16</v>
      </c>
      <c r="F252" s="13" t="s">
        <v>152</v>
      </c>
      <c r="G252" s="14">
        <v>378</v>
      </c>
      <c r="H252" s="14">
        <v>0</v>
      </c>
      <c r="I252" s="14"/>
    </row>
    <row r="253" spans="1:9" x14ac:dyDescent="0.25">
      <c r="A253" s="13" t="s">
        <v>200</v>
      </c>
      <c r="B253" s="13" t="s">
        <v>89</v>
      </c>
      <c r="C253" s="13" t="s">
        <v>41</v>
      </c>
      <c r="D253" s="13" t="s">
        <v>90</v>
      </c>
      <c r="E253" s="13" t="s">
        <v>16</v>
      </c>
      <c r="F253" s="13" t="s">
        <v>44</v>
      </c>
      <c r="G253" s="14">
        <v>80</v>
      </c>
      <c r="H253" s="14">
        <v>20</v>
      </c>
      <c r="I253" s="14"/>
    </row>
    <row r="254" spans="1:9" x14ac:dyDescent="0.25">
      <c r="A254" s="13" t="s">
        <v>200</v>
      </c>
      <c r="B254" s="13" t="s">
        <v>89</v>
      </c>
      <c r="C254" s="13" t="s">
        <v>41</v>
      </c>
      <c r="D254" s="13" t="s">
        <v>90</v>
      </c>
      <c r="E254" s="13" t="s">
        <v>16</v>
      </c>
      <c r="F254" s="13" t="s">
        <v>52</v>
      </c>
      <c r="G254" s="14">
        <v>440</v>
      </c>
      <c r="H254" s="14">
        <v>0</v>
      </c>
      <c r="I254" s="14"/>
    </row>
    <row r="255" spans="1:9" x14ac:dyDescent="0.25">
      <c r="A255" s="13" t="s">
        <v>200</v>
      </c>
      <c r="B255" s="13" t="s">
        <v>195</v>
      </c>
      <c r="C255" s="13" t="s">
        <v>72</v>
      </c>
      <c r="D255" s="13" t="s">
        <v>196</v>
      </c>
      <c r="E255" s="13" t="s">
        <v>16</v>
      </c>
      <c r="F255" s="13" t="s">
        <v>197</v>
      </c>
      <c r="G255" s="14">
        <v>4870</v>
      </c>
      <c r="H255" s="14">
        <v>0</v>
      </c>
      <c r="I255" s="14"/>
    </row>
    <row r="256" spans="1:9" x14ac:dyDescent="0.25">
      <c r="A256" s="13" t="s">
        <v>200</v>
      </c>
      <c r="B256" s="13" t="s">
        <v>140</v>
      </c>
      <c r="C256" s="13" t="s">
        <v>14</v>
      </c>
      <c r="D256" s="13" t="s">
        <v>29</v>
      </c>
      <c r="E256" s="13" t="s">
        <v>112</v>
      </c>
      <c r="F256" s="13" t="s">
        <v>153</v>
      </c>
      <c r="G256" s="14">
        <v>0</v>
      </c>
      <c r="H256" s="14">
        <v>0</v>
      </c>
      <c r="I256" s="14"/>
    </row>
    <row r="257" spans="1:9" x14ac:dyDescent="0.25">
      <c r="A257" s="13" t="s">
        <v>200</v>
      </c>
      <c r="B257" s="13" t="s">
        <v>137</v>
      </c>
      <c r="C257" s="13" t="s">
        <v>14</v>
      </c>
      <c r="D257" s="13" t="s">
        <v>29</v>
      </c>
      <c r="E257" s="13" t="s">
        <v>30</v>
      </c>
      <c r="F257" s="13" t="s">
        <v>31</v>
      </c>
      <c r="G257" s="14">
        <v>2</v>
      </c>
      <c r="H257" s="14">
        <v>0</v>
      </c>
      <c r="I257" s="14"/>
    </row>
    <row r="258" spans="1:9" x14ac:dyDescent="0.25">
      <c r="A258" s="13" t="s">
        <v>200</v>
      </c>
      <c r="B258" s="13" t="s">
        <v>204</v>
      </c>
      <c r="C258" s="13" t="s">
        <v>72</v>
      </c>
      <c r="D258" s="13" t="s">
        <v>205</v>
      </c>
      <c r="E258" s="13" t="s">
        <v>16</v>
      </c>
      <c r="F258" s="13" t="s">
        <v>106</v>
      </c>
      <c r="G258" s="14">
        <v>2</v>
      </c>
      <c r="H258" s="14">
        <v>0</v>
      </c>
      <c r="I258" s="14"/>
    </row>
    <row r="259" spans="1:9" x14ac:dyDescent="0.25">
      <c r="A259" s="13" t="s">
        <v>200</v>
      </c>
      <c r="B259" s="13" t="s">
        <v>125</v>
      </c>
      <c r="C259" s="13" t="s">
        <v>14</v>
      </c>
      <c r="D259" s="13" t="s">
        <v>122</v>
      </c>
      <c r="E259" s="13" t="s">
        <v>16</v>
      </c>
      <c r="F259" s="13" t="s">
        <v>123</v>
      </c>
      <c r="G259" s="14">
        <v>228.00000000000023</v>
      </c>
      <c r="H259" s="14">
        <v>0</v>
      </c>
      <c r="I259" s="14"/>
    </row>
    <row r="260" spans="1:9" x14ac:dyDescent="0.25">
      <c r="A260" s="13" t="s">
        <v>206</v>
      </c>
      <c r="B260" s="13" t="s">
        <v>118</v>
      </c>
      <c r="C260" s="13" t="s">
        <v>72</v>
      </c>
      <c r="D260" s="13" t="s">
        <v>73</v>
      </c>
      <c r="E260" s="13" t="s">
        <v>16</v>
      </c>
      <c r="F260" s="13" t="s">
        <v>74</v>
      </c>
      <c r="G260" s="14">
        <v>1400</v>
      </c>
      <c r="H260" s="14">
        <v>0</v>
      </c>
      <c r="I260" s="14"/>
    </row>
    <row r="261" spans="1:9" x14ac:dyDescent="0.25">
      <c r="A261" s="13" t="s">
        <v>206</v>
      </c>
      <c r="B261" s="13" t="s">
        <v>104</v>
      </c>
      <c r="C261" s="13" t="s">
        <v>72</v>
      </c>
      <c r="D261" s="13" t="s">
        <v>105</v>
      </c>
      <c r="E261" s="13" t="s">
        <v>16</v>
      </c>
      <c r="F261" s="13" t="s">
        <v>45</v>
      </c>
      <c r="G261" s="14">
        <v>120</v>
      </c>
      <c r="H261" s="14">
        <v>0</v>
      </c>
      <c r="I261" s="14"/>
    </row>
    <row r="262" spans="1:9" x14ac:dyDescent="0.25">
      <c r="A262" s="13" t="s">
        <v>206</v>
      </c>
      <c r="B262" s="13" t="s">
        <v>104</v>
      </c>
      <c r="C262" s="13" t="s">
        <v>72</v>
      </c>
      <c r="D262" s="13" t="s">
        <v>102</v>
      </c>
      <c r="E262" s="13" t="s">
        <v>191</v>
      </c>
      <c r="F262" s="13" t="s">
        <v>106</v>
      </c>
      <c r="G262" s="14">
        <v>0</v>
      </c>
      <c r="H262" s="14">
        <v>0</v>
      </c>
      <c r="I262" s="14"/>
    </row>
    <row r="263" spans="1:9" x14ac:dyDescent="0.25">
      <c r="A263" s="13" t="s">
        <v>206</v>
      </c>
      <c r="B263" s="13" t="s">
        <v>104</v>
      </c>
      <c r="C263" s="13" t="s">
        <v>72</v>
      </c>
      <c r="D263" s="13" t="s">
        <v>102</v>
      </c>
      <c r="E263" s="13" t="s">
        <v>191</v>
      </c>
      <c r="F263" s="13" t="s">
        <v>45</v>
      </c>
      <c r="G263" s="14">
        <v>0</v>
      </c>
      <c r="H263" s="14">
        <v>0</v>
      </c>
      <c r="I263" s="14"/>
    </row>
    <row r="264" spans="1:9" x14ac:dyDescent="0.25">
      <c r="A264" s="13" t="s">
        <v>206</v>
      </c>
      <c r="B264" s="13" t="s">
        <v>104</v>
      </c>
      <c r="C264" s="13" t="s">
        <v>72</v>
      </c>
      <c r="D264" s="13" t="s">
        <v>102</v>
      </c>
      <c r="E264" s="13" t="s">
        <v>109</v>
      </c>
      <c r="F264" s="13" t="s">
        <v>106</v>
      </c>
      <c r="G264" s="14">
        <v>0</v>
      </c>
      <c r="H264" s="14">
        <v>0</v>
      </c>
      <c r="I264" s="14"/>
    </row>
    <row r="265" spans="1:9" x14ac:dyDescent="0.25">
      <c r="A265" s="13" t="s">
        <v>206</v>
      </c>
      <c r="B265" s="13" t="s">
        <v>104</v>
      </c>
      <c r="C265" s="13" t="s">
        <v>72</v>
      </c>
      <c r="D265" s="13" t="s">
        <v>102</v>
      </c>
      <c r="E265" s="13" t="s">
        <v>109</v>
      </c>
      <c r="F265" s="13" t="s">
        <v>45</v>
      </c>
      <c r="G265" s="14">
        <v>0</v>
      </c>
      <c r="H265" s="14">
        <v>0</v>
      </c>
      <c r="I265" s="14"/>
    </row>
    <row r="266" spans="1:9" x14ac:dyDescent="0.25">
      <c r="A266" s="13" t="s">
        <v>206</v>
      </c>
      <c r="B266" s="13" t="s">
        <v>104</v>
      </c>
      <c r="C266" s="13" t="s">
        <v>72</v>
      </c>
      <c r="D266" s="13" t="s">
        <v>205</v>
      </c>
      <c r="E266" s="13" t="s">
        <v>16</v>
      </c>
      <c r="F266" s="13" t="s">
        <v>106</v>
      </c>
      <c r="G266" s="14">
        <v>40</v>
      </c>
      <c r="H266" s="14">
        <v>0</v>
      </c>
      <c r="I266" s="14"/>
    </row>
    <row r="267" spans="1:9" x14ac:dyDescent="0.25">
      <c r="A267" s="13" t="s">
        <v>206</v>
      </c>
      <c r="B267" s="13" t="s">
        <v>104</v>
      </c>
      <c r="C267" s="13" t="s">
        <v>72</v>
      </c>
      <c r="D267" s="13" t="s">
        <v>105</v>
      </c>
      <c r="E267" s="13" t="s">
        <v>16</v>
      </c>
      <c r="F267" s="13" t="s">
        <v>106</v>
      </c>
      <c r="G267" s="14">
        <v>260</v>
      </c>
      <c r="H267" s="14">
        <v>0</v>
      </c>
      <c r="I267" s="14"/>
    </row>
    <row r="268" spans="1:9" x14ac:dyDescent="0.25">
      <c r="A268" s="13" t="s">
        <v>206</v>
      </c>
      <c r="B268" s="13" t="s">
        <v>104</v>
      </c>
      <c r="C268" s="13" t="s">
        <v>98</v>
      </c>
      <c r="D268" s="13" t="s">
        <v>116</v>
      </c>
      <c r="E268" s="13" t="s">
        <v>207</v>
      </c>
      <c r="F268" s="13" t="s">
        <v>45</v>
      </c>
      <c r="G268" s="14">
        <v>60</v>
      </c>
      <c r="H268" s="14">
        <v>0</v>
      </c>
      <c r="I268" s="14"/>
    </row>
    <row r="269" spans="1:9" x14ac:dyDescent="0.25">
      <c r="A269" s="13" t="s">
        <v>206</v>
      </c>
      <c r="B269" s="13" t="s">
        <v>208</v>
      </c>
      <c r="C269" s="13" t="s">
        <v>72</v>
      </c>
      <c r="D269" s="13" t="s">
        <v>102</v>
      </c>
      <c r="E269" s="13" t="s">
        <v>191</v>
      </c>
      <c r="F269" s="13" t="s">
        <v>74</v>
      </c>
      <c r="G269" s="14">
        <v>7760</v>
      </c>
      <c r="H269" s="14">
        <v>0</v>
      </c>
      <c r="I269" s="14"/>
    </row>
    <row r="270" spans="1:9" x14ac:dyDescent="0.25">
      <c r="A270" s="13" t="s">
        <v>206</v>
      </c>
      <c r="B270" s="13" t="s">
        <v>208</v>
      </c>
      <c r="C270" s="13" t="s">
        <v>72</v>
      </c>
      <c r="D270" s="13" t="s">
        <v>102</v>
      </c>
      <c r="E270" s="13" t="s">
        <v>103</v>
      </c>
      <c r="F270" s="13" t="s">
        <v>74</v>
      </c>
      <c r="G270" s="14">
        <v>6480</v>
      </c>
      <c r="H270" s="14">
        <v>0</v>
      </c>
      <c r="I270" s="14"/>
    </row>
    <row r="271" spans="1:9" x14ac:dyDescent="0.25">
      <c r="A271" s="13" t="s">
        <v>206</v>
      </c>
      <c r="B271" s="13" t="s">
        <v>208</v>
      </c>
      <c r="C271" s="13" t="s">
        <v>72</v>
      </c>
      <c r="D271" s="13" t="s">
        <v>102</v>
      </c>
      <c r="E271" s="13" t="s">
        <v>109</v>
      </c>
      <c r="F271" s="13" t="s">
        <v>74</v>
      </c>
      <c r="G271" s="14">
        <v>21500</v>
      </c>
      <c r="H271" s="14">
        <v>0</v>
      </c>
      <c r="I271" s="14"/>
    </row>
    <row r="272" spans="1:9" x14ac:dyDescent="0.25">
      <c r="A272" s="13" t="s">
        <v>206</v>
      </c>
      <c r="B272" s="13" t="s">
        <v>208</v>
      </c>
      <c r="C272" s="13" t="s">
        <v>72</v>
      </c>
      <c r="D272" s="13" t="s">
        <v>205</v>
      </c>
      <c r="E272" s="13" t="s">
        <v>16</v>
      </c>
      <c r="F272" s="13" t="s">
        <v>74</v>
      </c>
      <c r="G272" s="14">
        <v>5800</v>
      </c>
      <c r="H272" s="14">
        <v>0</v>
      </c>
      <c r="I272" s="14"/>
    </row>
    <row r="273" spans="1:9" x14ac:dyDescent="0.25">
      <c r="A273" s="13" t="s">
        <v>206</v>
      </c>
      <c r="B273" s="13" t="s">
        <v>208</v>
      </c>
      <c r="C273" s="13" t="s">
        <v>72</v>
      </c>
      <c r="D273" s="13" t="s">
        <v>205</v>
      </c>
      <c r="E273" s="13" t="s">
        <v>16</v>
      </c>
      <c r="F273" s="13" t="s">
        <v>45</v>
      </c>
      <c r="G273" s="14">
        <v>750</v>
      </c>
      <c r="H273" s="14">
        <v>0</v>
      </c>
      <c r="I273" s="14"/>
    </row>
    <row r="274" spans="1:9" x14ac:dyDescent="0.25">
      <c r="A274" s="13" t="s">
        <v>206</v>
      </c>
      <c r="B274" s="13" t="s">
        <v>208</v>
      </c>
      <c r="C274" s="13" t="s">
        <v>72</v>
      </c>
      <c r="D274" s="13" t="s">
        <v>205</v>
      </c>
      <c r="E274" s="13" t="s">
        <v>16</v>
      </c>
      <c r="F274" s="13" t="s">
        <v>106</v>
      </c>
      <c r="G274" s="14">
        <v>2400</v>
      </c>
      <c r="H274" s="14">
        <v>0</v>
      </c>
      <c r="I274" s="14"/>
    </row>
    <row r="275" spans="1:9" x14ac:dyDescent="0.25">
      <c r="A275" s="13" t="s">
        <v>206</v>
      </c>
      <c r="B275" s="13" t="s">
        <v>208</v>
      </c>
      <c r="C275" s="13" t="s">
        <v>72</v>
      </c>
      <c r="D275" s="13" t="s">
        <v>107</v>
      </c>
      <c r="E275" s="13" t="s">
        <v>16</v>
      </c>
      <c r="F275" s="13" t="s">
        <v>209</v>
      </c>
      <c r="G275" s="14">
        <v>10950</v>
      </c>
      <c r="H275" s="14">
        <v>0</v>
      </c>
      <c r="I275" s="14"/>
    </row>
    <row r="276" spans="1:9" x14ac:dyDescent="0.25">
      <c r="A276" s="13" t="s">
        <v>206</v>
      </c>
      <c r="B276" s="13" t="s">
        <v>208</v>
      </c>
      <c r="C276" s="13" t="s">
        <v>72</v>
      </c>
      <c r="D276" s="13" t="s">
        <v>107</v>
      </c>
      <c r="E276" s="13" t="s">
        <v>16</v>
      </c>
      <c r="F276" s="13" t="s">
        <v>45</v>
      </c>
      <c r="G276" s="14">
        <v>440</v>
      </c>
      <c r="H276" s="14">
        <v>0</v>
      </c>
      <c r="I276" s="14"/>
    </row>
    <row r="277" spans="1:9" x14ac:dyDescent="0.25">
      <c r="A277" s="13" t="s">
        <v>206</v>
      </c>
      <c r="B277" s="13" t="s">
        <v>208</v>
      </c>
      <c r="C277" s="13" t="s">
        <v>72</v>
      </c>
      <c r="D277" s="13" t="s">
        <v>107</v>
      </c>
      <c r="E277" s="13" t="s">
        <v>16</v>
      </c>
      <c r="F277" s="13" t="s">
        <v>106</v>
      </c>
      <c r="G277" s="14">
        <v>1120</v>
      </c>
      <c r="H277" s="14">
        <v>0</v>
      </c>
      <c r="I277" s="14"/>
    </row>
    <row r="278" spans="1:9" x14ac:dyDescent="0.25">
      <c r="A278" s="13" t="s">
        <v>206</v>
      </c>
      <c r="B278" s="13" t="s">
        <v>208</v>
      </c>
      <c r="C278" s="13" t="s">
        <v>72</v>
      </c>
      <c r="D278" s="13" t="s">
        <v>105</v>
      </c>
      <c r="E278" s="13" t="s">
        <v>16</v>
      </c>
      <c r="F278" s="13" t="s">
        <v>210</v>
      </c>
      <c r="G278" s="14">
        <v>900</v>
      </c>
      <c r="H278" s="14">
        <v>0</v>
      </c>
      <c r="I278" s="14"/>
    </row>
    <row r="279" spans="1:9" x14ac:dyDescent="0.25">
      <c r="A279" s="13" t="s">
        <v>206</v>
      </c>
      <c r="B279" s="13" t="s">
        <v>208</v>
      </c>
      <c r="C279" s="13" t="s">
        <v>72</v>
      </c>
      <c r="D279" s="13" t="s">
        <v>105</v>
      </c>
      <c r="E279" s="13" t="s">
        <v>16</v>
      </c>
      <c r="F279" s="13" t="s">
        <v>45</v>
      </c>
      <c r="G279" s="14">
        <v>200</v>
      </c>
      <c r="H279" s="14">
        <v>0</v>
      </c>
      <c r="I279" s="14"/>
    </row>
    <row r="280" spans="1:9" x14ac:dyDescent="0.25">
      <c r="A280" s="13" t="s">
        <v>206</v>
      </c>
      <c r="B280" s="13" t="s">
        <v>208</v>
      </c>
      <c r="C280" s="13" t="s">
        <v>72</v>
      </c>
      <c r="D280" s="13" t="s">
        <v>105</v>
      </c>
      <c r="E280" s="13" t="s">
        <v>16</v>
      </c>
      <c r="F280" s="13" t="s">
        <v>106</v>
      </c>
      <c r="G280" s="14">
        <v>440</v>
      </c>
      <c r="H280" s="14">
        <v>0</v>
      </c>
      <c r="I280" s="14"/>
    </row>
    <row r="281" spans="1:9" x14ac:dyDescent="0.25">
      <c r="A281" s="13" t="s">
        <v>206</v>
      </c>
      <c r="B281" s="13" t="s">
        <v>208</v>
      </c>
      <c r="C281" s="13" t="s">
        <v>72</v>
      </c>
      <c r="D281" s="13" t="s">
        <v>102</v>
      </c>
      <c r="E281" s="13" t="s">
        <v>109</v>
      </c>
      <c r="F281" s="13" t="s">
        <v>45</v>
      </c>
      <c r="G281" s="14">
        <v>140</v>
      </c>
      <c r="H281" s="14">
        <v>0</v>
      </c>
      <c r="I281" s="14"/>
    </row>
    <row r="282" spans="1:9" x14ac:dyDescent="0.25">
      <c r="A282" s="13" t="s">
        <v>206</v>
      </c>
      <c r="B282" s="13" t="s">
        <v>208</v>
      </c>
      <c r="C282" s="13" t="s">
        <v>72</v>
      </c>
      <c r="D282" s="13" t="s">
        <v>102</v>
      </c>
      <c r="E282" s="13" t="s">
        <v>109</v>
      </c>
      <c r="F282" s="13" t="s">
        <v>106</v>
      </c>
      <c r="G282" s="14">
        <v>160</v>
      </c>
      <c r="H282" s="14">
        <v>0</v>
      </c>
      <c r="I282" s="14"/>
    </row>
    <row r="283" spans="1:9" x14ac:dyDescent="0.25">
      <c r="A283" s="13" t="s">
        <v>206</v>
      </c>
      <c r="B283" s="13" t="s">
        <v>208</v>
      </c>
      <c r="C283" s="13" t="s">
        <v>72</v>
      </c>
      <c r="D283" s="13" t="s">
        <v>102</v>
      </c>
      <c r="E283" s="13" t="s">
        <v>191</v>
      </c>
      <c r="F283" s="13" t="s">
        <v>45</v>
      </c>
      <c r="G283" s="14">
        <v>80</v>
      </c>
      <c r="H283" s="14">
        <v>0</v>
      </c>
      <c r="I283" s="14"/>
    </row>
    <row r="284" spans="1:9" x14ac:dyDescent="0.25">
      <c r="A284" s="13" t="s">
        <v>206</v>
      </c>
      <c r="B284" s="13" t="s">
        <v>208</v>
      </c>
      <c r="C284" s="13" t="s">
        <v>72</v>
      </c>
      <c r="D284" s="13" t="s">
        <v>102</v>
      </c>
      <c r="E284" s="13" t="s">
        <v>103</v>
      </c>
      <c r="F284" s="13" t="s">
        <v>45</v>
      </c>
      <c r="G284" s="14">
        <v>80</v>
      </c>
      <c r="H284" s="14">
        <v>0</v>
      </c>
      <c r="I284" s="14"/>
    </row>
    <row r="285" spans="1:9" x14ac:dyDescent="0.25">
      <c r="A285" s="13" t="s">
        <v>206</v>
      </c>
      <c r="B285" s="13" t="s">
        <v>208</v>
      </c>
      <c r="C285" s="13" t="s">
        <v>72</v>
      </c>
      <c r="D285" s="13" t="s">
        <v>73</v>
      </c>
      <c r="E285" s="13" t="s">
        <v>16</v>
      </c>
      <c r="F285" s="13" t="s">
        <v>45</v>
      </c>
      <c r="G285" s="14">
        <v>40</v>
      </c>
      <c r="H285" s="14">
        <v>0</v>
      </c>
      <c r="I285" s="14"/>
    </row>
    <row r="286" spans="1:9" x14ac:dyDescent="0.25">
      <c r="A286" s="13" t="s">
        <v>206</v>
      </c>
      <c r="B286" s="13" t="s">
        <v>208</v>
      </c>
      <c r="C286" s="13" t="s">
        <v>72</v>
      </c>
      <c r="D286" s="13" t="s">
        <v>73</v>
      </c>
      <c r="E286" s="13" t="s">
        <v>16</v>
      </c>
      <c r="F286" s="13" t="s">
        <v>106</v>
      </c>
      <c r="G286" s="14">
        <v>30</v>
      </c>
      <c r="H286" s="14">
        <v>0</v>
      </c>
      <c r="I286" s="14"/>
    </row>
    <row r="287" spans="1:9" x14ac:dyDescent="0.25">
      <c r="A287" s="13" t="s">
        <v>206</v>
      </c>
      <c r="B287" s="13" t="s">
        <v>208</v>
      </c>
      <c r="C287" s="13" t="s">
        <v>72</v>
      </c>
      <c r="D287" s="13" t="s">
        <v>73</v>
      </c>
      <c r="E287" s="13" t="s">
        <v>16</v>
      </c>
      <c r="F287" s="13" t="s">
        <v>74</v>
      </c>
      <c r="G287" s="14">
        <v>313800</v>
      </c>
      <c r="H287" s="14">
        <v>0</v>
      </c>
      <c r="I287" s="14"/>
    </row>
    <row r="288" spans="1:9" x14ac:dyDescent="0.25">
      <c r="A288" s="13" t="s">
        <v>206</v>
      </c>
      <c r="B288" s="13" t="s">
        <v>211</v>
      </c>
      <c r="C288" s="13" t="s">
        <v>72</v>
      </c>
      <c r="D288" s="13" t="s">
        <v>105</v>
      </c>
      <c r="E288" s="13" t="s">
        <v>16</v>
      </c>
      <c r="F288" s="13" t="s">
        <v>212</v>
      </c>
      <c r="G288" s="14">
        <v>6</v>
      </c>
      <c r="H288" s="14">
        <v>0</v>
      </c>
      <c r="I288" s="14"/>
    </row>
    <row r="289" spans="1:9" x14ac:dyDescent="0.25">
      <c r="A289" s="13" t="s">
        <v>206</v>
      </c>
      <c r="B289" s="13" t="s">
        <v>213</v>
      </c>
      <c r="C289" s="13" t="s">
        <v>72</v>
      </c>
      <c r="D289" s="13" t="s">
        <v>73</v>
      </c>
      <c r="E289" s="13" t="s">
        <v>16</v>
      </c>
      <c r="F289" s="13" t="s">
        <v>45</v>
      </c>
      <c r="G289" s="14">
        <v>0</v>
      </c>
      <c r="H289" s="14">
        <v>0</v>
      </c>
      <c r="I289" s="14"/>
    </row>
    <row r="290" spans="1:9" x14ac:dyDescent="0.25">
      <c r="A290" s="13" t="s">
        <v>206</v>
      </c>
      <c r="B290" s="13" t="s">
        <v>213</v>
      </c>
      <c r="C290" s="13" t="s">
        <v>72</v>
      </c>
      <c r="D290" s="13" t="s">
        <v>105</v>
      </c>
      <c r="E290" s="13" t="s">
        <v>16</v>
      </c>
      <c r="F290" s="13" t="s">
        <v>106</v>
      </c>
      <c r="G290" s="14">
        <v>0</v>
      </c>
      <c r="H290" s="14">
        <v>0</v>
      </c>
      <c r="I290" s="14"/>
    </row>
    <row r="291" spans="1:9" x14ac:dyDescent="0.25">
      <c r="A291" s="13" t="s">
        <v>206</v>
      </c>
      <c r="B291" s="13" t="s">
        <v>213</v>
      </c>
      <c r="C291" s="13" t="s">
        <v>72</v>
      </c>
      <c r="D291" s="13" t="s">
        <v>105</v>
      </c>
      <c r="E291" s="13" t="s">
        <v>16</v>
      </c>
      <c r="F291" s="13" t="s">
        <v>45</v>
      </c>
      <c r="G291" s="14">
        <v>0</v>
      </c>
      <c r="H291" s="14">
        <v>0</v>
      </c>
      <c r="I291" s="14"/>
    </row>
    <row r="292" spans="1:9" x14ac:dyDescent="0.25">
      <c r="A292" s="13" t="s">
        <v>206</v>
      </c>
      <c r="B292" s="13" t="s">
        <v>213</v>
      </c>
      <c r="C292" s="13" t="s">
        <v>72</v>
      </c>
      <c r="D292" s="13" t="s">
        <v>105</v>
      </c>
      <c r="E292" s="13" t="s">
        <v>16</v>
      </c>
      <c r="F292" s="13" t="s">
        <v>119</v>
      </c>
      <c r="G292" s="14">
        <v>0</v>
      </c>
      <c r="H292" s="14">
        <v>0</v>
      </c>
      <c r="I292" s="14"/>
    </row>
    <row r="293" spans="1:9" x14ac:dyDescent="0.25">
      <c r="A293" s="13" t="s">
        <v>206</v>
      </c>
      <c r="B293" s="13" t="s">
        <v>213</v>
      </c>
      <c r="C293" s="13" t="s">
        <v>72</v>
      </c>
      <c r="D293" s="13" t="s">
        <v>102</v>
      </c>
      <c r="E293" s="13" t="s">
        <v>103</v>
      </c>
      <c r="F293" s="13" t="s">
        <v>45</v>
      </c>
      <c r="G293" s="14">
        <v>0</v>
      </c>
      <c r="H293" s="14">
        <v>0</v>
      </c>
      <c r="I293" s="14"/>
    </row>
    <row r="294" spans="1:9" x14ac:dyDescent="0.25">
      <c r="A294" s="13" t="s">
        <v>206</v>
      </c>
      <c r="B294" s="13" t="s">
        <v>213</v>
      </c>
      <c r="C294" s="13" t="s">
        <v>72</v>
      </c>
      <c r="D294" s="13" t="s">
        <v>102</v>
      </c>
      <c r="E294" s="13" t="s">
        <v>109</v>
      </c>
      <c r="F294" s="13" t="s">
        <v>45</v>
      </c>
      <c r="G294" s="14">
        <v>0</v>
      </c>
      <c r="H294" s="14">
        <v>0</v>
      </c>
      <c r="I294" s="14"/>
    </row>
    <row r="295" spans="1:9" x14ac:dyDescent="0.25">
      <c r="A295" s="13" t="s">
        <v>214</v>
      </c>
      <c r="B295" s="13" t="s">
        <v>214</v>
      </c>
      <c r="C295" s="13" t="s">
        <v>14</v>
      </c>
      <c r="D295" s="13" t="s">
        <v>15</v>
      </c>
      <c r="E295" s="13" t="s">
        <v>16</v>
      </c>
      <c r="F295" s="13" t="s">
        <v>215</v>
      </c>
      <c r="G295" s="14">
        <v>162400</v>
      </c>
      <c r="H295" s="14">
        <v>0</v>
      </c>
      <c r="I295" s="14"/>
    </row>
    <row r="296" spans="1:9" x14ac:dyDescent="0.25">
      <c r="A296" s="13" t="s">
        <v>216</v>
      </c>
      <c r="B296" s="13" t="s">
        <v>217</v>
      </c>
      <c r="C296" s="13" t="s">
        <v>14</v>
      </c>
      <c r="D296" s="13" t="s">
        <v>29</v>
      </c>
      <c r="E296" s="13" t="s">
        <v>30</v>
      </c>
      <c r="F296" s="13" t="s">
        <v>31</v>
      </c>
      <c r="G296" s="14">
        <v>6</v>
      </c>
      <c r="H296" s="14">
        <v>0</v>
      </c>
      <c r="I296" s="14"/>
    </row>
    <row r="297" spans="1:9" x14ac:dyDescent="0.25">
      <c r="A297" s="13" t="s">
        <v>216</v>
      </c>
      <c r="B297" s="13" t="s">
        <v>218</v>
      </c>
      <c r="C297" s="13" t="s">
        <v>14</v>
      </c>
      <c r="D297" s="13" t="s">
        <v>29</v>
      </c>
      <c r="E297" s="13" t="s">
        <v>144</v>
      </c>
      <c r="F297" s="13" t="s">
        <v>150</v>
      </c>
      <c r="G297" s="14">
        <v>1702</v>
      </c>
      <c r="H297" s="14">
        <v>0</v>
      </c>
      <c r="I297" s="14"/>
    </row>
    <row r="298" spans="1:9" x14ac:dyDescent="0.25">
      <c r="A298" s="13" t="s">
        <v>219</v>
      </c>
      <c r="B298" s="13" t="s">
        <v>220</v>
      </c>
      <c r="C298" s="13" t="s">
        <v>14</v>
      </c>
      <c r="D298" s="13" t="s">
        <v>29</v>
      </c>
      <c r="E298" s="13" t="s">
        <v>112</v>
      </c>
      <c r="F298" s="13" t="s">
        <v>153</v>
      </c>
      <c r="G298" s="14">
        <v>1254.0000000000002</v>
      </c>
      <c r="H298" s="14">
        <v>0</v>
      </c>
      <c r="I298" s="14"/>
    </row>
    <row r="299" spans="1:9" x14ac:dyDescent="0.25">
      <c r="A299" s="13" t="s">
        <v>219</v>
      </c>
      <c r="B299" s="13" t="s">
        <v>220</v>
      </c>
      <c r="C299" s="13" t="s">
        <v>14</v>
      </c>
      <c r="D299" s="13" t="s">
        <v>29</v>
      </c>
      <c r="E299" s="13" t="s">
        <v>30</v>
      </c>
      <c r="F299" s="13" t="s">
        <v>31</v>
      </c>
      <c r="G299" s="14">
        <v>4</v>
      </c>
      <c r="H299" s="14">
        <v>0</v>
      </c>
      <c r="I299" s="14"/>
    </row>
    <row r="300" spans="1:9" x14ac:dyDescent="0.25">
      <c r="A300" s="13" t="s">
        <v>219</v>
      </c>
      <c r="B300" s="13" t="s">
        <v>138</v>
      </c>
      <c r="C300" s="13" t="s">
        <v>14</v>
      </c>
      <c r="D300" s="13" t="s">
        <v>29</v>
      </c>
      <c r="E300" s="13" t="s">
        <v>30</v>
      </c>
      <c r="F300" s="13" t="s">
        <v>111</v>
      </c>
      <c r="G300" s="14">
        <v>80</v>
      </c>
      <c r="H300" s="14">
        <v>0</v>
      </c>
      <c r="I300" s="14"/>
    </row>
    <row r="301" spans="1:9" x14ac:dyDescent="0.25">
      <c r="A301" s="13" t="s">
        <v>219</v>
      </c>
      <c r="B301" s="13" t="s">
        <v>138</v>
      </c>
      <c r="C301" s="13" t="s">
        <v>14</v>
      </c>
      <c r="D301" s="13" t="s">
        <v>29</v>
      </c>
      <c r="E301" s="13" t="s">
        <v>30</v>
      </c>
      <c r="F301" s="13" t="s">
        <v>31</v>
      </c>
      <c r="G301" s="14">
        <v>80</v>
      </c>
      <c r="H301" s="14">
        <v>0</v>
      </c>
      <c r="I301" s="14"/>
    </row>
    <row r="302" spans="1:9" x14ac:dyDescent="0.25">
      <c r="A302" s="13" t="s">
        <v>219</v>
      </c>
      <c r="B302" s="13" t="s">
        <v>141</v>
      </c>
      <c r="C302" s="13" t="s">
        <v>14</v>
      </c>
      <c r="D302" s="13" t="s">
        <v>29</v>
      </c>
      <c r="E302" s="13" t="s">
        <v>144</v>
      </c>
      <c r="F302" s="13" t="s">
        <v>145</v>
      </c>
      <c r="G302" s="14">
        <v>11166.000000000002</v>
      </c>
      <c r="H302" s="14">
        <v>0</v>
      </c>
      <c r="I302" s="14"/>
    </row>
    <row r="303" spans="1:9" x14ac:dyDescent="0.25">
      <c r="A303" s="13" t="s">
        <v>219</v>
      </c>
      <c r="B303" s="13" t="s">
        <v>160</v>
      </c>
      <c r="C303" s="13" t="s">
        <v>14</v>
      </c>
      <c r="D303" s="13" t="s">
        <v>29</v>
      </c>
      <c r="E303" s="13" t="s">
        <v>144</v>
      </c>
      <c r="F303" s="13" t="s">
        <v>150</v>
      </c>
      <c r="G303" s="14">
        <v>7112.0000000000009</v>
      </c>
      <c r="H303" s="14">
        <v>0</v>
      </c>
      <c r="I303" s="14"/>
    </row>
    <row r="304" spans="1:9" x14ac:dyDescent="0.25">
      <c r="A304" s="13" t="s">
        <v>219</v>
      </c>
      <c r="B304" s="13" t="s">
        <v>160</v>
      </c>
      <c r="C304" s="13" t="s">
        <v>14</v>
      </c>
      <c r="D304" s="13" t="s">
        <v>29</v>
      </c>
      <c r="E304" s="13" t="s">
        <v>30</v>
      </c>
      <c r="F304" s="13" t="s">
        <v>161</v>
      </c>
      <c r="G304" s="14">
        <v>120</v>
      </c>
      <c r="H304" s="14">
        <v>0</v>
      </c>
      <c r="I304" s="14"/>
    </row>
    <row r="305" spans="1:9" x14ac:dyDescent="0.25">
      <c r="A305" s="13" t="s">
        <v>219</v>
      </c>
      <c r="B305" s="13" t="s">
        <v>221</v>
      </c>
      <c r="C305" s="13" t="s">
        <v>14</v>
      </c>
      <c r="D305" s="13" t="s">
        <v>29</v>
      </c>
      <c r="E305" s="13" t="s">
        <v>144</v>
      </c>
      <c r="F305" s="13" t="s">
        <v>150</v>
      </c>
      <c r="G305" s="14">
        <v>2212</v>
      </c>
      <c r="H305" s="14">
        <v>0</v>
      </c>
      <c r="I305" s="14"/>
    </row>
    <row r="306" spans="1:9" x14ac:dyDescent="0.25">
      <c r="A306" s="13" t="s">
        <v>219</v>
      </c>
      <c r="B306" s="13" t="s">
        <v>221</v>
      </c>
      <c r="C306" s="13" t="s">
        <v>14</v>
      </c>
      <c r="D306" s="13" t="s">
        <v>29</v>
      </c>
      <c r="E306" s="13" t="s">
        <v>30</v>
      </c>
      <c r="F306" s="13" t="s">
        <v>161</v>
      </c>
      <c r="G306" s="14">
        <v>120</v>
      </c>
      <c r="H306" s="14">
        <v>0</v>
      </c>
      <c r="I306" s="14"/>
    </row>
    <row r="307" spans="1:9" x14ac:dyDescent="0.25">
      <c r="A307" s="13" t="s">
        <v>219</v>
      </c>
      <c r="B307" s="13" t="s">
        <v>149</v>
      </c>
      <c r="C307" s="13" t="s">
        <v>14</v>
      </c>
      <c r="D307" s="13" t="s">
        <v>29</v>
      </c>
      <c r="E307" s="13" t="s">
        <v>144</v>
      </c>
      <c r="F307" s="13" t="s">
        <v>150</v>
      </c>
      <c r="G307" s="14">
        <v>970.00000000000023</v>
      </c>
      <c r="H307" s="14">
        <v>0</v>
      </c>
      <c r="I307" s="14"/>
    </row>
    <row r="308" spans="1:9" x14ac:dyDescent="0.25">
      <c r="A308" s="13" t="s">
        <v>219</v>
      </c>
      <c r="B308" s="13" t="s">
        <v>149</v>
      </c>
      <c r="C308" s="13" t="s">
        <v>14</v>
      </c>
      <c r="D308" s="13" t="s">
        <v>29</v>
      </c>
      <c r="E308" s="13" t="s">
        <v>30</v>
      </c>
      <c r="F308" s="13" t="s">
        <v>161</v>
      </c>
      <c r="G308" s="14">
        <v>40</v>
      </c>
      <c r="H308" s="14">
        <v>0</v>
      </c>
      <c r="I308" s="14"/>
    </row>
    <row r="309" spans="1:9" x14ac:dyDescent="0.25">
      <c r="A309" s="13" t="s">
        <v>219</v>
      </c>
      <c r="B309" s="13" t="s">
        <v>135</v>
      </c>
      <c r="C309" s="13" t="s">
        <v>14</v>
      </c>
      <c r="D309" s="13" t="s">
        <v>15</v>
      </c>
      <c r="E309" s="13" t="s">
        <v>16</v>
      </c>
      <c r="F309" s="13" t="s">
        <v>136</v>
      </c>
      <c r="G309" s="14">
        <v>22678.000000000004</v>
      </c>
      <c r="H309" s="14">
        <v>0</v>
      </c>
      <c r="I309" s="14"/>
    </row>
    <row r="310" spans="1:9" x14ac:dyDescent="0.25">
      <c r="A310" s="13" t="s">
        <v>219</v>
      </c>
      <c r="B310" s="13" t="s">
        <v>93</v>
      </c>
      <c r="C310" s="13" t="s">
        <v>41</v>
      </c>
      <c r="D310" s="13" t="s">
        <v>94</v>
      </c>
      <c r="E310" s="13" t="s">
        <v>95</v>
      </c>
      <c r="F310" s="13" t="s">
        <v>96</v>
      </c>
      <c r="G310" s="14">
        <v>260</v>
      </c>
      <c r="H310" s="14">
        <v>80</v>
      </c>
      <c r="I310" s="14"/>
    </row>
    <row r="311" spans="1:9" x14ac:dyDescent="0.25">
      <c r="A311" s="13" t="s">
        <v>219</v>
      </c>
      <c r="B311" s="13" t="s">
        <v>93</v>
      </c>
      <c r="C311" s="13" t="s">
        <v>41</v>
      </c>
      <c r="D311" s="13" t="s">
        <v>94</v>
      </c>
      <c r="E311" s="13" t="s">
        <v>95</v>
      </c>
      <c r="F311" s="13" t="s">
        <v>52</v>
      </c>
      <c r="G311" s="14">
        <v>1910</v>
      </c>
      <c r="H311" s="14">
        <v>466</v>
      </c>
      <c r="I311" s="14"/>
    </row>
    <row r="312" spans="1:9" x14ac:dyDescent="0.25">
      <c r="A312" s="13" t="s">
        <v>219</v>
      </c>
      <c r="B312" s="13" t="s">
        <v>93</v>
      </c>
      <c r="C312" s="13" t="s">
        <v>41</v>
      </c>
      <c r="D312" s="13" t="s">
        <v>94</v>
      </c>
      <c r="E312" s="13" t="s">
        <v>95</v>
      </c>
      <c r="F312" s="13" t="s">
        <v>45</v>
      </c>
      <c r="G312" s="14">
        <v>880</v>
      </c>
      <c r="H312" s="14">
        <v>404</v>
      </c>
      <c r="I312" s="14"/>
    </row>
    <row r="313" spans="1:9" x14ac:dyDescent="0.25">
      <c r="A313" s="13" t="s">
        <v>219</v>
      </c>
      <c r="B313" s="13" t="s">
        <v>93</v>
      </c>
      <c r="C313" s="13" t="s">
        <v>41</v>
      </c>
      <c r="D313" s="13" t="s">
        <v>94</v>
      </c>
      <c r="E313" s="13" t="s">
        <v>95</v>
      </c>
      <c r="F313" s="13" t="s">
        <v>95</v>
      </c>
      <c r="G313" s="14">
        <v>459.99999999999989</v>
      </c>
      <c r="H313" s="14">
        <v>0</v>
      </c>
      <c r="I313" s="14"/>
    </row>
    <row r="314" spans="1:9" x14ac:dyDescent="0.25">
      <c r="A314" s="13" t="s">
        <v>219</v>
      </c>
      <c r="B314" s="13" t="s">
        <v>156</v>
      </c>
      <c r="C314" s="13" t="s">
        <v>41</v>
      </c>
      <c r="D314" s="13" t="s">
        <v>94</v>
      </c>
      <c r="E314" s="13" t="s">
        <v>157</v>
      </c>
      <c r="F314" s="13" t="s">
        <v>45</v>
      </c>
      <c r="G314" s="14">
        <v>260</v>
      </c>
      <c r="H314" s="14">
        <v>200</v>
      </c>
      <c r="I314" s="14"/>
    </row>
    <row r="315" spans="1:9" x14ac:dyDescent="0.25">
      <c r="A315" s="13" t="s">
        <v>219</v>
      </c>
      <c r="B315" s="13" t="s">
        <v>156</v>
      </c>
      <c r="C315" s="13" t="s">
        <v>41</v>
      </c>
      <c r="D315" s="13" t="s">
        <v>94</v>
      </c>
      <c r="E315" s="13" t="s">
        <v>157</v>
      </c>
      <c r="F315" s="13" t="s">
        <v>52</v>
      </c>
      <c r="G315" s="14">
        <v>180</v>
      </c>
      <c r="H315" s="14">
        <v>126</v>
      </c>
      <c r="I315" s="14"/>
    </row>
    <row r="316" spans="1:9" x14ac:dyDescent="0.25">
      <c r="A316" s="13" t="s">
        <v>219</v>
      </c>
      <c r="B316" s="13" t="s">
        <v>156</v>
      </c>
      <c r="C316" s="13" t="s">
        <v>41</v>
      </c>
      <c r="D316" s="13" t="s">
        <v>94</v>
      </c>
      <c r="E316" s="13" t="s">
        <v>157</v>
      </c>
      <c r="F316" s="13" t="s">
        <v>157</v>
      </c>
      <c r="G316" s="14">
        <v>100</v>
      </c>
      <c r="H316" s="14">
        <v>60</v>
      </c>
      <c r="I316" s="14"/>
    </row>
    <row r="317" spans="1:9" x14ac:dyDescent="0.25">
      <c r="A317" s="13" t="s">
        <v>219</v>
      </c>
      <c r="B317" s="13" t="s">
        <v>156</v>
      </c>
      <c r="C317" s="13" t="s">
        <v>41</v>
      </c>
      <c r="D317" s="13" t="s">
        <v>94</v>
      </c>
      <c r="E317" s="13" t="s">
        <v>157</v>
      </c>
      <c r="F317" s="13" t="s">
        <v>222</v>
      </c>
      <c r="G317" s="14">
        <v>100</v>
      </c>
      <c r="H317" s="14">
        <v>0</v>
      </c>
      <c r="I317" s="14"/>
    </row>
    <row r="318" spans="1:9" x14ac:dyDescent="0.25">
      <c r="A318" s="13" t="s">
        <v>219</v>
      </c>
      <c r="B318" s="13" t="s">
        <v>155</v>
      </c>
      <c r="C318" s="13" t="s">
        <v>41</v>
      </c>
      <c r="D318" s="13" t="s">
        <v>90</v>
      </c>
      <c r="E318" s="13" t="s">
        <v>16</v>
      </c>
      <c r="F318" s="13" t="s">
        <v>52</v>
      </c>
      <c r="G318" s="14">
        <v>240</v>
      </c>
      <c r="H318" s="14">
        <v>0</v>
      </c>
      <c r="I318" s="14"/>
    </row>
    <row r="319" spans="1:9" x14ac:dyDescent="0.25">
      <c r="A319" s="13" t="s">
        <v>219</v>
      </c>
      <c r="B319" s="13" t="s">
        <v>155</v>
      </c>
      <c r="C319" s="13" t="s">
        <v>41</v>
      </c>
      <c r="D319" s="13" t="s">
        <v>90</v>
      </c>
      <c r="E319" s="13" t="s">
        <v>16</v>
      </c>
      <c r="F319" s="13" t="s">
        <v>44</v>
      </c>
      <c r="G319" s="14">
        <v>80</v>
      </c>
      <c r="H319" s="14">
        <v>0</v>
      </c>
      <c r="I319" s="14"/>
    </row>
    <row r="320" spans="1:9" x14ac:dyDescent="0.25">
      <c r="A320" s="13" t="s">
        <v>219</v>
      </c>
      <c r="B320" s="13" t="s">
        <v>155</v>
      </c>
      <c r="C320" s="13" t="s">
        <v>41</v>
      </c>
      <c r="D320" s="13" t="s">
        <v>90</v>
      </c>
      <c r="E320" s="13" t="s">
        <v>16</v>
      </c>
      <c r="F320" s="13" t="s">
        <v>91</v>
      </c>
      <c r="G320" s="14">
        <v>80</v>
      </c>
      <c r="H320" s="14">
        <v>0</v>
      </c>
      <c r="I320" s="14"/>
    </row>
    <row r="321" spans="1:9" x14ac:dyDescent="0.25">
      <c r="A321" s="13" t="s">
        <v>219</v>
      </c>
      <c r="B321" s="13" t="s">
        <v>155</v>
      </c>
      <c r="C321" s="13" t="s">
        <v>41</v>
      </c>
      <c r="D321" s="13" t="s">
        <v>90</v>
      </c>
      <c r="E321" s="13" t="s">
        <v>16</v>
      </c>
      <c r="F321" s="13" t="s">
        <v>45</v>
      </c>
      <c r="G321" s="14">
        <v>360</v>
      </c>
      <c r="H321" s="14">
        <v>0</v>
      </c>
      <c r="I321" s="14"/>
    </row>
    <row r="322" spans="1:9" x14ac:dyDescent="0.25">
      <c r="A322" s="13" t="s">
        <v>219</v>
      </c>
      <c r="B322" s="13" t="s">
        <v>223</v>
      </c>
      <c r="C322" s="13" t="s">
        <v>72</v>
      </c>
      <c r="D322" s="13" t="s">
        <v>107</v>
      </c>
      <c r="E322" s="13" t="s">
        <v>16</v>
      </c>
      <c r="F322" s="13" t="s">
        <v>106</v>
      </c>
      <c r="G322" s="14">
        <v>80</v>
      </c>
      <c r="H322" s="14">
        <v>0</v>
      </c>
      <c r="I322" s="14"/>
    </row>
    <row r="323" spans="1:9" x14ac:dyDescent="0.25">
      <c r="A323" s="13" t="s">
        <v>219</v>
      </c>
      <c r="B323" s="13" t="s">
        <v>115</v>
      </c>
      <c r="C323" s="13" t="s">
        <v>98</v>
      </c>
      <c r="D323" s="13" t="s">
        <v>116</v>
      </c>
      <c r="E323" s="13" t="s">
        <v>117</v>
      </c>
      <c r="F323" s="13" t="s">
        <v>44</v>
      </c>
      <c r="G323" s="14">
        <v>2252</v>
      </c>
      <c r="H323" s="14">
        <v>2032</v>
      </c>
      <c r="I323" s="14"/>
    </row>
    <row r="324" spans="1:9" x14ac:dyDescent="0.25">
      <c r="A324" s="13" t="s">
        <v>219</v>
      </c>
      <c r="B324" s="13" t="s">
        <v>223</v>
      </c>
      <c r="C324" s="13" t="s">
        <v>72</v>
      </c>
      <c r="D324" s="13" t="s">
        <v>107</v>
      </c>
      <c r="E324" s="13" t="s">
        <v>16</v>
      </c>
      <c r="F324" s="13" t="s">
        <v>209</v>
      </c>
      <c r="G324" s="14">
        <v>200</v>
      </c>
      <c r="H324" s="14">
        <v>0</v>
      </c>
      <c r="I324" s="14"/>
    </row>
    <row r="325" spans="1:9" x14ac:dyDescent="0.25">
      <c r="A325" s="13" t="s">
        <v>219</v>
      </c>
      <c r="B325" s="13" t="s">
        <v>223</v>
      </c>
      <c r="C325" s="13" t="s">
        <v>72</v>
      </c>
      <c r="D325" s="13" t="s">
        <v>105</v>
      </c>
      <c r="E325" s="13" t="s">
        <v>16</v>
      </c>
      <c r="F325" s="13" t="s">
        <v>210</v>
      </c>
      <c r="G325" s="14">
        <v>160</v>
      </c>
      <c r="H325" s="14">
        <v>0</v>
      </c>
      <c r="I325" s="14"/>
    </row>
    <row r="326" spans="1:9" x14ac:dyDescent="0.25">
      <c r="A326" s="13" t="s">
        <v>219</v>
      </c>
      <c r="B326" s="13" t="s">
        <v>138</v>
      </c>
      <c r="C326" s="13" t="s">
        <v>14</v>
      </c>
      <c r="D326" s="13" t="s">
        <v>29</v>
      </c>
      <c r="E326" s="13" t="s">
        <v>112</v>
      </c>
      <c r="F326" s="13" t="s">
        <v>139</v>
      </c>
      <c r="G326" s="14">
        <v>3656.0000000000005</v>
      </c>
      <c r="H326" s="14">
        <v>0</v>
      </c>
      <c r="I326" s="14"/>
    </row>
    <row r="327" spans="1:9" x14ac:dyDescent="0.25">
      <c r="A327" s="13" t="s">
        <v>219</v>
      </c>
      <c r="B327" s="13" t="s">
        <v>104</v>
      </c>
      <c r="C327" s="13" t="s">
        <v>72</v>
      </c>
      <c r="D327" s="13" t="s">
        <v>102</v>
      </c>
      <c r="E327" s="13" t="s">
        <v>103</v>
      </c>
      <c r="F327" s="13" t="s">
        <v>45</v>
      </c>
      <c r="G327" s="14">
        <v>80</v>
      </c>
      <c r="H327" s="14">
        <v>0</v>
      </c>
      <c r="I327" s="14"/>
    </row>
    <row r="328" spans="1:9" x14ac:dyDescent="0.25">
      <c r="A328" s="13" t="s">
        <v>219</v>
      </c>
      <c r="B328" s="13" t="s">
        <v>125</v>
      </c>
      <c r="C328" s="13" t="s">
        <v>14</v>
      </c>
      <c r="D328" s="13" t="s">
        <v>122</v>
      </c>
      <c r="E328" s="13" t="s">
        <v>16</v>
      </c>
      <c r="F328" s="13" t="s">
        <v>123</v>
      </c>
      <c r="G328" s="14">
        <v>804</v>
      </c>
      <c r="H328" s="14">
        <v>0</v>
      </c>
      <c r="I328" s="14"/>
    </row>
    <row r="329" spans="1:9" x14ac:dyDescent="0.25">
      <c r="A329" s="13" t="s">
        <v>219</v>
      </c>
      <c r="B329" s="13" t="s">
        <v>223</v>
      </c>
      <c r="C329" s="13" t="s">
        <v>72</v>
      </c>
      <c r="D329" s="13" t="s">
        <v>107</v>
      </c>
      <c r="E329" s="13" t="s">
        <v>16</v>
      </c>
      <c r="F329" s="13" t="s">
        <v>45</v>
      </c>
      <c r="G329" s="14">
        <v>80</v>
      </c>
      <c r="H329" s="14">
        <v>56</v>
      </c>
      <c r="I329" s="14"/>
    </row>
    <row r="330" spans="1:9" x14ac:dyDescent="0.25">
      <c r="A330" s="13" t="s">
        <v>219</v>
      </c>
      <c r="B330" s="13" t="s">
        <v>223</v>
      </c>
      <c r="C330" s="13" t="s">
        <v>72</v>
      </c>
      <c r="D330" s="13" t="s">
        <v>107</v>
      </c>
      <c r="E330" s="13" t="s">
        <v>16</v>
      </c>
      <c r="F330" s="13" t="s">
        <v>44</v>
      </c>
      <c r="G330" s="14">
        <v>260</v>
      </c>
      <c r="H330" s="14">
        <v>180</v>
      </c>
      <c r="I330" s="14"/>
    </row>
    <row r="331" spans="1:9" x14ac:dyDescent="0.25">
      <c r="A331" s="13" t="s">
        <v>224</v>
      </c>
      <c r="B331" s="13" t="s">
        <v>225</v>
      </c>
      <c r="C331" s="13" t="s">
        <v>14</v>
      </c>
      <c r="D331" s="13" t="s">
        <v>15</v>
      </c>
      <c r="E331" s="13" t="s">
        <v>16</v>
      </c>
      <c r="F331" s="13" t="s">
        <v>215</v>
      </c>
      <c r="G331" s="14">
        <v>39984</v>
      </c>
      <c r="H331" s="14">
        <v>0</v>
      </c>
      <c r="I331" s="14"/>
    </row>
    <row r="332" spans="1:9" x14ac:dyDescent="0.25">
      <c r="A332" s="13" t="s">
        <v>226</v>
      </c>
      <c r="B332" s="13" t="s">
        <v>127</v>
      </c>
      <c r="C332" s="13" t="s">
        <v>98</v>
      </c>
      <c r="D332" s="13" t="s">
        <v>128</v>
      </c>
      <c r="E332" s="13" t="s">
        <v>16</v>
      </c>
      <c r="F332" s="13" t="s">
        <v>129</v>
      </c>
      <c r="G332" s="14">
        <v>6708</v>
      </c>
      <c r="H332" s="14">
        <v>3108</v>
      </c>
      <c r="I332" s="14"/>
    </row>
    <row r="333" spans="1:9" x14ac:dyDescent="0.25">
      <c r="A333" s="13" t="s">
        <v>226</v>
      </c>
      <c r="B333" s="13" t="s">
        <v>130</v>
      </c>
      <c r="C333" s="13" t="s">
        <v>98</v>
      </c>
      <c r="D333" s="13" t="s">
        <v>131</v>
      </c>
      <c r="E333" s="13" t="s">
        <v>16</v>
      </c>
      <c r="F333" s="13" t="s">
        <v>132</v>
      </c>
      <c r="G333" s="14">
        <v>12</v>
      </c>
      <c r="H333" s="14">
        <v>0</v>
      </c>
      <c r="I333" s="14"/>
    </row>
    <row r="334" spans="1:9" x14ac:dyDescent="0.25">
      <c r="A334" s="13" t="s">
        <v>227</v>
      </c>
      <c r="B334" s="13" t="s">
        <v>63</v>
      </c>
      <c r="C334" s="13" t="s">
        <v>22</v>
      </c>
      <c r="D334" s="13" t="s">
        <v>63</v>
      </c>
      <c r="E334" s="13" t="s">
        <v>16</v>
      </c>
      <c r="F334" s="13" t="s">
        <v>34</v>
      </c>
      <c r="G334" s="14">
        <v>2638</v>
      </c>
      <c r="H334" s="14">
        <v>0</v>
      </c>
      <c r="I334" s="14"/>
    </row>
    <row r="335" spans="1:9" x14ac:dyDescent="0.25">
      <c r="A335" s="13" t="s">
        <v>227</v>
      </c>
      <c r="B335" s="13" t="s">
        <v>137</v>
      </c>
      <c r="C335" s="13" t="s">
        <v>14</v>
      </c>
      <c r="D335" s="13" t="s">
        <v>29</v>
      </c>
      <c r="E335" s="13" t="s">
        <v>112</v>
      </c>
      <c r="F335" s="13" t="s">
        <v>139</v>
      </c>
      <c r="G335" s="14">
        <v>260</v>
      </c>
      <c r="H335" s="14">
        <v>0</v>
      </c>
      <c r="I335" s="14"/>
    </row>
    <row r="336" spans="1:9" x14ac:dyDescent="0.25">
      <c r="A336" s="13" t="s">
        <v>227</v>
      </c>
      <c r="B336" s="13" t="s">
        <v>110</v>
      </c>
      <c r="C336" s="13" t="s">
        <v>14</v>
      </c>
      <c r="D336" s="13" t="s">
        <v>29</v>
      </c>
      <c r="E336" s="13" t="s">
        <v>30</v>
      </c>
      <c r="F336" s="13" t="s">
        <v>111</v>
      </c>
      <c r="G336" s="14">
        <v>4</v>
      </c>
      <c r="H336" s="14">
        <v>0</v>
      </c>
      <c r="I336" s="14"/>
    </row>
    <row r="337" spans="1:9" x14ac:dyDescent="0.25">
      <c r="A337" s="13" t="s">
        <v>227</v>
      </c>
      <c r="B337" s="13" t="s">
        <v>138</v>
      </c>
      <c r="C337" s="13" t="s">
        <v>14</v>
      </c>
      <c r="D337" s="13" t="s">
        <v>29</v>
      </c>
      <c r="E337" s="13" t="s">
        <v>30</v>
      </c>
      <c r="F337" s="13" t="s">
        <v>31</v>
      </c>
      <c r="G337" s="14">
        <v>4</v>
      </c>
      <c r="H337" s="14">
        <v>0</v>
      </c>
      <c r="I337" s="14"/>
    </row>
    <row r="338" spans="1:9" x14ac:dyDescent="0.25">
      <c r="A338" s="13" t="s">
        <v>227</v>
      </c>
      <c r="B338" s="13" t="s">
        <v>140</v>
      </c>
      <c r="C338" s="13" t="s">
        <v>14</v>
      </c>
      <c r="D338" s="13" t="s">
        <v>29</v>
      </c>
      <c r="E338" s="13" t="s">
        <v>30</v>
      </c>
      <c r="F338" s="13" t="s">
        <v>31</v>
      </c>
      <c r="G338" s="14">
        <v>4</v>
      </c>
      <c r="H338" s="14">
        <v>0</v>
      </c>
      <c r="I338" s="14"/>
    </row>
    <row r="339" spans="1:9" x14ac:dyDescent="0.25">
      <c r="A339" s="13" t="s">
        <v>227</v>
      </c>
      <c r="B339" s="13" t="s">
        <v>220</v>
      </c>
      <c r="C339" s="13" t="s">
        <v>14</v>
      </c>
      <c r="D339" s="13" t="s">
        <v>29</v>
      </c>
      <c r="E339" s="13" t="s">
        <v>30</v>
      </c>
      <c r="F339" s="13" t="s">
        <v>31</v>
      </c>
      <c r="G339" s="14">
        <v>4</v>
      </c>
      <c r="H339" s="14">
        <v>0</v>
      </c>
      <c r="I339" s="14"/>
    </row>
    <row r="340" spans="1:9" x14ac:dyDescent="0.25">
      <c r="A340" s="13" t="s">
        <v>227</v>
      </c>
      <c r="B340" s="13" t="s">
        <v>137</v>
      </c>
      <c r="C340" s="13" t="s">
        <v>14</v>
      </c>
      <c r="D340" s="13" t="s">
        <v>29</v>
      </c>
      <c r="E340" s="13" t="s">
        <v>30</v>
      </c>
      <c r="F340" s="13" t="s">
        <v>31</v>
      </c>
      <c r="G340" s="14">
        <v>42</v>
      </c>
      <c r="H340" s="14">
        <v>0</v>
      </c>
      <c r="I340" s="14"/>
    </row>
    <row r="341" spans="1:9" x14ac:dyDescent="0.25">
      <c r="A341" s="13" t="s">
        <v>227</v>
      </c>
      <c r="B341" s="13" t="s">
        <v>201</v>
      </c>
      <c r="C341" s="13" t="s">
        <v>14</v>
      </c>
      <c r="D341" s="13" t="s">
        <v>29</v>
      </c>
      <c r="E341" s="13" t="s">
        <v>30</v>
      </c>
      <c r="F341" s="13" t="s">
        <v>161</v>
      </c>
      <c r="G341" s="14">
        <v>190.00000000000003</v>
      </c>
      <c r="H341" s="14">
        <v>0</v>
      </c>
      <c r="I341" s="14"/>
    </row>
    <row r="342" spans="1:9" x14ac:dyDescent="0.25">
      <c r="A342" s="13" t="s">
        <v>227</v>
      </c>
      <c r="B342" s="13" t="s">
        <v>160</v>
      </c>
      <c r="C342" s="13" t="s">
        <v>14</v>
      </c>
      <c r="D342" s="13" t="s">
        <v>29</v>
      </c>
      <c r="E342" s="13" t="s">
        <v>30</v>
      </c>
      <c r="F342" s="13" t="s">
        <v>161</v>
      </c>
      <c r="G342" s="14">
        <v>320</v>
      </c>
      <c r="H342" s="14">
        <v>0</v>
      </c>
      <c r="I342" s="14"/>
    </row>
    <row r="343" spans="1:9" x14ac:dyDescent="0.25">
      <c r="A343" s="13" t="s">
        <v>227</v>
      </c>
      <c r="B343" s="13" t="s">
        <v>149</v>
      </c>
      <c r="C343" s="13" t="s">
        <v>14</v>
      </c>
      <c r="D343" s="13" t="s">
        <v>29</v>
      </c>
      <c r="E343" s="13" t="s">
        <v>30</v>
      </c>
      <c r="F343" s="13" t="s">
        <v>161</v>
      </c>
      <c r="G343" s="14">
        <v>98</v>
      </c>
      <c r="H343" s="14">
        <v>0</v>
      </c>
      <c r="I343" s="14"/>
    </row>
    <row r="344" spans="1:9" x14ac:dyDescent="0.25">
      <c r="A344" s="13" t="s">
        <v>227</v>
      </c>
      <c r="B344" s="13" t="s">
        <v>93</v>
      </c>
      <c r="C344" s="13" t="s">
        <v>41</v>
      </c>
      <c r="D344" s="13" t="s">
        <v>94</v>
      </c>
      <c r="E344" s="13" t="s">
        <v>95</v>
      </c>
      <c r="F344" s="13" t="s">
        <v>95</v>
      </c>
      <c r="G344" s="14">
        <v>360</v>
      </c>
      <c r="H344" s="14">
        <v>0</v>
      </c>
      <c r="I344" s="14"/>
    </row>
    <row r="345" spans="1:9" x14ac:dyDescent="0.25">
      <c r="A345" s="13" t="s">
        <v>227</v>
      </c>
      <c r="B345" s="13" t="s">
        <v>93</v>
      </c>
      <c r="C345" s="13" t="s">
        <v>41</v>
      </c>
      <c r="D345" s="13" t="s">
        <v>94</v>
      </c>
      <c r="E345" s="13" t="s">
        <v>95</v>
      </c>
      <c r="F345" s="13" t="s">
        <v>52</v>
      </c>
      <c r="G345" s="14">
        <v>1176</v>
      </c>
      <c r="H345" s="14">
        <v>0</v>
      </c>
      <c r="I345" s="14"/>
    </row>
    <row r="346" spans="1:9" x14ac:dyDescent="0.25">
      <c r="A346" s="13" t="s">
        <v>227</v>
      </c>
      <c r="B346" s="13" t="s">
        <v>93</v>
      </c>
      <c r="C346" s="13" t="s">
        <v>41</v>
      </c>
      <c r="D346" s="13" t="s">
        <v>94</v>
      </c>
      <c r="E346" s="13" t="s">
        <v>95</v>
      </c>
      <c r="F346" s="13" t="s">
        <v>114</v>
      </c>
      <c r="G346" s="14">
        <v>6</v>
      </c>
      <c r="H346" s="14">
        <v>0</v>
      </c>
      <c r="I346" s="14"/>
    </row>
    <row r="347" spans="1:9" x14ac:dyDescent="0.25">
      <c r="A347" s="13" t="s">
        <v>227</v>
      </c>
      <c r="B347" s="13" t="s">
        <v>93</v>
      </c>
      <c r="C347" s="13" t="s">
        <v>41</v>
      </c>
      <c r="D347" s="13" t="s">
        <v>94</v>
      </c>
      <c r="E347" s="13" t="s">
        <v>95</v>
      </c>
      <c r="F347" s="13" t="s">
        <v>45</v>
      </c>
      <c r="G347" s="14">
        <v>690</v>
      </c>
      <c r="H347" s="14">
        <v>132</v>
      </c>
      <c r="I347" s="14"/>
    </row>
    <row r="348" spans="1:9" x14ac:dyDescent="0.25">
      <c r="A348" s="13" t="s">
        <v>227</v>
      </c>
      <c r="B348" s="13" t="s">
        <v>93</v>
      </c>
      <c r="C348" s="13" t="s">
        <v>41</v>
      </c>
      <c r="D348" s="13" t="s">
        <v>94</v>
      </c>
      <c r="E348" s="13" t="s">
        <v>95</v>
      </c>
      <c r="F348" s="13" t="s">
        <v>96</v>
      </c>
      <c r="G348" s="14">
        <v>1979.9999999999989</v>
      </c>
      <c r="H348" s="14">
        <v>106</v>
      </c>
      <c r="I348" s="14"/>
    </row>
    <row r="349" spans="1:9" x14ac:dyDescent="0.25">
      <c r="A349" s="13" t="s">
        <v>227</v>
      </c>
      <c r="B349" s="13" t="s">
        <v>89</v>
      </c>
      <c r="C349" s="13" t="s">
        <v>41</v>
      </c>
      <c r="D349" s="13" t="s">
        <v>90</v>
      </c>
      <c r="E349" s="13" t="s">
        <v>16</v>
      </c>
      <c r="F349" s="13" t="s">
        <v>44</v>
      </c>
      <c r="G349" s="14">
        <v>60</v>
      </c>
      <c r="H349" s="14">
        <v>0</v>
      </c>
      <c r="I349" s="14"/>
    </row>
    <row r="350" spans="1:9" x14ac:dyDescent="0.25">
      <c r="A350" s="13" t="s">
        <v>227</v>
      </c>
      <c r="B350" s="13" t="s">
        <v>89</v>
      </c>
      <c r="C350" s="13" t="s">
        <v>41</v>
      </c>
      <c r="D350" s="13" t="s">
        <v>90</v>
      </c>
      <c r="E350" s="13" t="s">
        <v>16</v>
      </c>
      <c r="F350" s="13" t="s">
        <v>91</v>
      </c>
      <c r="G350" s="14">
        <v>120</v>
      </c>
      <c r="H350" s="14">
        <v>0</v>
      </c>
      <c r="I350" s="14"/>
    </row>
    <row r="351" spans="1:9" x14ac:dyDescent="0.25">
      <c r="A351" s="13" t="s">
        <v>227</v>
      </c>
      <c r="B351" s="13" t="s">
        <v>89</v>
      </c>
      <c r="C351" s="13" t="s">
        <v>41</v>
      </c>
      <c r="D351" s="13" t="s">
        <v>90</v>
      </c>
      <c r="E351" s="13" t="s">
        <v>16</v>
      </c>
      <c r="F351" s="13" t="s">
        <v>92</v>
      </c>
      <c r="G351" s="14">
        <v>300</v>
      </c>
      <c r="H351" s="14">
        <v>0</v>
      </c>
      <c r="I351" s="14"/>
    </row>
    <row r="352" spans="1:9" x14ac:dyDescent="0.25">
      <c r="A352" s="13" t="s">
        <v>227</v>
      </c>
      <c r="B352" s="13" t="s">
        <v>151</v>
      </c>
      <c r="C352" s="13" t="s">
        <v>14</v>
      </c>
      <c r="D352" s="13" t="s">
        <v>15</v>
      </c>
      <c r="E352" s="13" t="s">
        <v>16</v>
      </c>
      <c r="F352" s="13" t="s">
        <v>152</v>
      </c>
      <c r="G352" s="14">
        <v>280</v>
      </c>
      <c r="H352" s="14">
        <v>0</v>
      </c>
      <c r="I352" s="14"/>
    </row>
    <row r="353" spans="1:9" x14ac:dyDescent="0.25">
      <c r="A353" s="13" t="s">
        <v>227</v>
      </c>
      <c r="B353" s="13" t="s">
        <v>138</v>
      </c>
      <c r="C353" s="13" t="s">
        <v>14</v>
      </c>
      <c r="D353" s="13" t="s">
        <v>29</v>
      </c>
      <c r="E353" s="13" t="s">
        <v>30</v>
      </c>
      <c r="F353" s="13" t="s">
        <v>111</v>
      </c>
      <c r="G353" s="14">
        <v>4</v>
      </c>
      <c r="H353" s="14">
        <v>0</v>
      </c>
      <c r="I353" s="14"/>
    </row>
    <row r="354" spans="1:9" x14ac:dyDescent="0.25">
      <c r="A354" s="13" t="s">
        <v>227</v>
      </c>
      <c r="B354" s="13" t="s">
        <v>149</v>
      </c>
      <c r="C354" s="13" t="s">
        <v>14</v>
      </c>
      <c r="D354" s="13" t="s">
        <v>29</v>
      </c>
      <c r="E354" s="13" t="s">
        <v>144</v>
      </c>
      <c r="F354" s="13" t="s">
        <v>150</v>
      </c>
      <c r="G354" s="14">
        <v>3455.9999999999973</v>
      </c>
      <c r="H354" s="14">
        <v>0</v>
      </c>
      <c r="I354" s="14"/>
    </row>
    <row r="355" spans="1:9" x14ac:dyDescent="0.25">
      <c r="A355" s="13" t="s">
        <v>227</v>
      </c>
      <c r="B355" s="13" t="s">
        <v>110</v>
      </c>
      <c r="C355" s="13" t="s">
        <v>14</v>
      </c>
      <c r="D355" s="13" t="s">
        <v>29</v>
      </c>
      <c r="E355" s="13" t="s">
        <v>112</v>
      </c>
      <c r="F355" s="13" t="s">
        <v>113</v>
      </c>
      <c r="G355" s="14">
        <v>1436.0000000000002</v>
      </c>
      <c r="H355" s="14">
        <v>0</v>
      </c>
      <c r="I355" s="14"/>
    </row>
    <row r="356" spans="1:9" x14ac:dyDescent="0.25">
      <c r="A356" s="13" t="s">
        <v>227</v>
      </c>
      <c r="B356" s="13" t="s">
        <v>138</v>
      </c>
      <c r="C356" s="13" t="s">
        <v>14</v>
      </c>
      <c r="D356" s="13" t="s">
        <v>29</v>
      </c>
      <c r="E356" s="13" t="s">
        <v>112</v>
      </c>
      <c r="F356" s="13" t="s">
        <v>139</v>
      </c>
      <c r="G356" s="14">
        <v>6721.9999999999955</v>
      </c>
      <c r="H356" s="14">
        <v>0</v>
      </c>
      <c r="I356" s="14"/>
    </row>
    <row r="357" spans="1:9" x14ac:dyDescent="0.25">
      <c r="A357" s="13" t="s">
        <v>227</v>
      </c>
      <c r="B357" s="13" t="s">
        <v>140</v>
      </c>
      <c r="C357" s="13" t="s">
        <v>14</v>
      </c>
      <c r="D357" s="13" t="s">
        <v>29</v>
      </c>
      <c r="E357" s="13" t="s">
        <v>112</v>
      </c>
      <c r="F357" s="13" t="s">
        <v>153</v>
      </c>
      <c r="G357" s="14">
        <v>2896.0000000000014</v>
      </c>
      <c r="H357" s="14">
        <v>0</v>
      </c>
      <c r="I357" s="14"/>
    </row>
    <row r="358" spans="1:9" x14ac:dyDescent="0.25">
      <c r="A358" s="13" t="s">
        <v>227</v>
      </c>
      <c r="B358" s="13" t="s">
        <v>220</v>
      </c>
      <c r="C358" s="13" t="s">
        <v>14</v>
      </c>
      <c r="D358" s="13" t="s">
        <v>29</v>
      </c>
      <c r="E358" s="13" t="s">
        <v>112</v>
      </c>
      <c r="F358" s="13" t="s">
        <v>153</v>
      </c>
      <c r="G358" s="14">
        <v>3714.0000000000009</v>
      </c>
      <c r="H358" s="14">
        <v>0</v>
      </c>
      <c r="I358" s="14"/>
    </row>
    <row r="359" spans="1:9" x14ac:dyDescent="0.25">
      <c r="A359" s="13" t="s">
        <v>227</v>
      </c>
      <c r="B359" s="13" t="s">
        <v>201</v>
      </c>
      <c r="C359" s="13" t="s">
        <v>14</v>
      </c>
      <c r="D359" s="13" t="s">
        <v>29</v>
      </c>
      <c r="E359" s="13" t="s">
        <v>144</v>
      </c>
      <c r="F359" s="13" t="s">
        <v>150</v>
      </c>
      <c r="G359" s="14">
        <v>2619.9999999999995</v>
      </c>
      <c r="H359" s="14">
        <v>0</v>
      </c>
      <c r="I359" s="14"/>
    </row>
    <row r="360" spans="1:9" x14ac:dyDescent="0.25">
      <c r="A360" s="13" t="s">
        <v>227</v>
      </c>
      <c r="B360" s="13" t="s">
        <v>160</v>
      </c>
      <c r="C360" s="13" t="s">
        <v>14</v>
      </c>
      <c r="D360" s="13" t="s">
        <v>29</v>
      </c>
      <c r="E360" s="13" t="s">
        <v>144</v>
      </c>
      <c r="F360" s="13" t="s">
        <v>150</v>
      </c>
      <c r="G360" s="14">
        <v>4866</v>
      </c>
      <c r="H360" s="14">
        <v>0</v>
      </c>
      <c r="I360" s="14"/>
    </row>
    <row r="361" spans="1:9" x14ac:dyDescent="0.25">
      <c r="A361" s="13" t="s">
        <v>227</v>
      </c>
      <c r="B361" s="13" t="s">
        <v>89</v>
      </c>
      <c r="C361" s="13" t="s">
        <v>41</v>
      </c>
      <c r="D361" s="13" t="s">
        <v>90</v>
      </c>
      <c r="E361" s="13" t="s">
        <v>16</v>
      </c>
      <c r="F361" s="13" t="s">
        <v>45</v>
      </c>
      <c r="G361" s="14">
        <v>270</v>
      </c>
      <c r="H361" s="14">
        <v>0</v>
      </c>
      <c r="I361" s="14"/>
    </row>
    <row r="362" spans="1:9" x14ac:dyDescent="0.25">
      <c r="A362" s="13" t="s">
        <v>227</v>
      </c>
      <c r="B362" s="13" t="s">
        <v>89</v>
      </c>
      <c r="C362" s="13" t="s">
        <v>41</v>
      </c>
      <c r="D362" s="13" t="s">
        <v>90</v>
      </c>
      <c r="E362" s="13" t="s">
        <v>16</v>
      </c>
      <c r="F362" s="13" t="s">
        <v>52</v>
      </c>
      <c r="G362" s="14">
        <v>660</v>
      </c>
      <c r="H362" s="14">
        <v>0</v>
      </c>
      <c r="I362" s="14"/>
    </row>
    <row r="363" spans="1:9" x14ac:dyDescent="0.25">
      <c r="A363" s="13" t="s">
        <v>227</v>
      </c>
      <c r="B363" s="13" t="s">
        <v>125</v>
      </c>
      <c r="C363" s="13" t="s">
        <v>14</v>
      </c>
      <c r="D363" s="13" t="s">
        <v>122</v>
      </c>
      <c r="E363" s="13" t="s">
        <v>16</v>
      </c>
      <c r="F363" s="13" t="s">
        <v>123</v>
      </c>
      <c r="G363" s="14">
        <v>40</v>
      </c>
      <c r="H363" s="14">
        <v>0</v>
      </c>
      <c r="I363" s="14"/>
    </row>
    <row r="364" spans="1:9" x14ac:dyDescent="0.25">
      <c r="A364" s="13" t="s">
        <v>228</v>
      </c>
      <c r="B364" s="13" t="s">
        <v>137</v>
      </c>
      <c r="C364" s="13" t="s">
        <v>14</v>
      </c>
      <c r="D364" s="13" t="s">
        <v>29</v>
      </c>
      <c r="E364" s="13" t="s">
        <v>30</v>
      </c>
      <c r="F364" s="13" t="s">
        <v>31</v>
      </c>
      <c r="G364" s="14">
        <v>2</v>
      </c>
      <c r="H364" s="14">
        <v>0</v>
      </c>
      <c r="I364" s="14"/>
    </row>
    <row r="365" spans="1:9" x14ac:dyDescent="0.25">
      <c r="A365" s="13" t="s">
        <v>228</v>
      </c>
      <c r="B365" s="13" t="s">
        <v>137</v>
      </c>
      <c r="C365" s="13" t="s">
        <v>14</v>
      </c>
      <c r="D365" s="13" t="s">
        <v>29</v>
      </c>
      <c r="E365" s="13" t="s">
        <v>112</v>
      </c>
      <c r="F365" s="13" t="s">
        <v>139</v>
      </c>
      <c r="G365" s="14">
        <v>200</v>
      </c>
      <c r="H365" s="14">
        <v>0</v>
      </c>
      <c r="I365" s="14"/>
    </row>
    <row r="366" spans="1:9" x14ac:dyDescent="0.25">
      <c r="A366" s="13" t="s">
        <v>228</v>
      </c>
      <c r="B366" s="13" t="s">
        <v>89</v>
      </c>
      <c r="C366" s="13" t="s">
        <v>41</v>
      </c>
      <c r="D366" s="13" t="s">
        <v>90</v>
      </c>
      <c r="E366" s="13" t="s">
        <v>16</v>
      </c>
      <c r="F366" s="13" t="s">
        <v>92</v>
      </c>
      <c r="G366" s="14">
        <v>400</v>
      </c>
      <c r="H366" s="14">
        <v>0</v>
      </c>
      <c r="I366" s="14"/>
    </row>
    <row r="367" spans="1:9" x14ac:dyDescent="0.25">
      <c r="A367" s="13" t="s">
        <v>228</v>
      </c>
      <c r="B367" s="13" t="s">
        <v>93</v>
      </c>
      <c r="C367" s="13" t="s">
        <v>41</v>
      </c>
      <c r="D367" s="13" t="s">
        <v>94</v>
      </c>
      <c r="E367" s="13" t="s">
        <v>95</v>
      </c>
      <c r="F367" s="13" t="s">
        <v>114</v>
      </c>
      <c r="G367" s="14">
        <v>90</v>
      </c>
      <c r="H367" s="14">
        <v>0</v>
      </c>
      <c r="I367" s="14"/>
    </row>
    <row r="368" spans="1:9" x14ac:dyDescent="0.25">
      <c r="A368" s="13" t="s">
        <v>228</v>
      </c>
      <c r="B368" s="13" t="s">
        <v>93</v>
      </c>
      <c r="C368" s="13" t="s">
        <v>41</v>
      </c>
      <c r="D368" s="13" t="s">
        <v>94</v>
      </c>
      <c r="E368" s="13" t="s">
        <v>95</v>
      </c>
      <c r="F368" s="13" t="s">
        <v>52</v>
      </c>
      <c r="G368" s="14">
        <v>6325.9999999999973</v>
      </c>
      <c r="H368" s="14">
        <v>0</v>
      </c>
      <c r="I368" s="14"/>
    </row>
    <row r="369" spans="1:9" x14ac:dyDescent="0.25">
      <c r="A369" s="13" t="s">
        <v>228</v>
      </c>
      <c r="B369" s="13" t="s">
        <v>93</v>
      </c>
      <c r="C369" s="13" t="s">
        <v>41</v>
      </c>
      <c r="D369" s="13" t="s">
        <v>94</v>
      </c>
      <c r="E369" s="13" t="s">
        <v>95</v>
      </c>
      <c r="F369" s="13" t="s">
        <v>95</v>
      </c>
      <c r="G369" s="14">
        <v>960</v>
      </c>
      <c r="H369" s="14">
        <v>412</v>
      </c>
      <c r="I369" s="14"/>
    </row>
    <row r="370" spans="1:9" x14ac:dyDescent="0.25">
      <c r="A370" s="13" t="s">
        <v>228</v>
      </c>
      <c r="B370" s="13" t="s">
        <v>93</v>
      </c>
      <c r="C370" s="13" t="s">
        <v>41</v>
      </c>
      <c r="D370" s="13" t="s">
        <v>94</v>
      </c>
      <c r="E370" s="13" t="s">
        <v>95</v>
      </c>
      <c r="F370" s="13" t="s">
        <v>45</v>
      </c>
      <c r="G370" s="14">
        <v>922</v>
      </c>
      <c r="H370" s="14">
        <v>0</v>
      </c>
      <c r="I370" s="14"/>
    </row>
    <row r="371" spans="1:9" x14ac:dyDescent="0.25">
      <c r="A371" s="13" t="s">
        <v>228</v>
      </c>
      <c r="B371" s="13" t="s">
        <v>93</v>
      </c>
      <c r="C371" s="13" t="s">
        <v>41</v>
      </c>
      <c r="D371" s="13" t="s">
        <v>94</v>
      </c>
      <c r="E371" s="13" t="s">
        <v>95</v>
      </c>
      <c r="F371" s="13" t="s">
        <v>96</v>
      </c>
      <c r="G371" s="14">
        <v>1780</v>
      </c>
      <c r="H371" s="14">
        <v>0</v>
      </c>
      <c r="I371" s="14"/>
    </row>
    <row r="372" spans="1:9" x14ac:dyDescent="0.25">
      <c r="A372" s="13" t="s">
        <v>228</v>
      </c>
      <c r="B372" s="13" t="s">
        <v>104</v>
      </c>
      <c r="C372" s="13" t="s">
        <v>72</v>
      </c>
      <c r="D372" s="13" t="s">
        <v>73</v>
      </c>
      <c r="E372" s="13" t="s">
        <v>16</v>
      </c>
      <c r="F372" s="13" t="s">
        <v>45</v>
      </c>
      <c r="G372" s="14">
        <v>176</v>
      </c>
      <c r="H372" s="14">
        <v>0</v>
      </c>
      <c r="I372" s="14"/>
    </row>
    <row r="373" spans="1:9" x14ac:dyDescent="0.25">
      <c r="A373" s="13" t="s">
        <v>228</v>
      </c>
      <c r="B373" s="13" t="s">
        <v>104</v>
      </c>
      <c r="C373" s="13" t="s">
        <v>72</v>
      </c>
      <c r="D373" s="13" t="s">
        <v>73</v>
      </c>
      <c r="E373" s="13" t="s">
        <v>16</v>
      </c>
      <c r="F373" s="13" t="s">
        <v>106</v>
      </c>
      <c r="G373" s="14">
        <v>60</v>
      </c>
      <c r="H373" s="14">
        <v>0</v>
      </c>
      <c r="I373" s="14"/>
    </row>
    <row r="374" spans="1:9" x14ac:dyDescent="0.25">
      <c r="A374" s="13" t="s">
        <v>228</v>
      </c>
      <c r="B374" s="13" t="s">
        <v>140</v>
      </c>
      <c r="C374" s="13" t="s">
        <v>14</v>
      </c>
      <c r="D374" s="13" t="s">
        <v>29</v>
      </c>
      <c r="E374" s="13" t="s">
        <v>30</v>
      </c>
      <c r="F374" s="13" t="s">
        <v>31</v>
      </c>
      <c r="G374" s="14">
        <v>4</v>
      </c>
      <c r="H374" s="14">
        <v>0</v>
      </c>
      <c r="I374" s="14"/>
    </row>
    <row r="375" spans="1:9" x14ac:dyDescent="0.25">
      <c r="A375" s="13" t="s">
        <v>228</v>
      </c>
      <c r="B375" s="13" t="s">
        <v>220</v>
      </c>
      <c r="C375" s="13" t="s">
        <v>14</v>
      </c>
      <c r="D375" s="13" t="s">
        <v>29</v>
      </c>
      <c r="E375" s="13" t="s">
        <v>30</v>
      </c>
      <c r="F375" s="13" t="s">
        <v>31</v>
      </c>
      <c r="G375" s="14">
        <v>4</v>
      </c>
      <c r="H375" s="14">
        <v>0</v>
      </c>
      <c r="I375" s="14"/>
    </row>
    <row r="376" spans="1:9" x14ac:dyDescent="0.25">
      <c r="A376" s="13" t="s">
        <v>228</v>
      </c>
      <c r="B376" s="13" t="s">
        <v>151</v>
      </c>
      <c r="C376" s="13" t="s">
        <v>14</v>
      </c>
      <c r="D376" s="13" t="s">
        <v>15</v>
      </c>
      <c r="E376" s="13" t="s">
        <v>16</v>
      </c>
      <c r="F376" s="13" t="s">
        <v>152</v>
      </c>
      <c r="G376" s="14">
        <v>228</v>
      </c>
      <c r="H376" s="14">
        <v>0</v>
      </c>
      <c r="I376" s="14"/>
    </row>
    <row r="377" spans="1:9" x14ac:dyDescent="0.25">
      <c r="A377" s="13" t="s">
        <v>228</v>
      </c>
      <c r="B377" s="13" t="s">
        <v>141</v>
      </c>
      <c r="C377" s="13" t="s">
        <v>14</v>
      </c>
      <c r="D377" s="13" t="s">
        <v>29</v>
      </c>
      <c r="E377" s="13" t="s">
        <v>142</v>
      </c>
      <c r="F377" s="13" t="s">
        <v>143</v>
      </c>
      <c r="G377" s="14">
        <v>1720</v>
      </c>
      <c r="H377" s="14">
        <v>0</v>
      </c>
      <c r="I377" s="14"/>
    </row>
    <row r="378" spans="1:9" x14ac:dyDescent="0.25">
      <c r="A378" s="13" t="s">
        <v>228</v>
      </c>
      <c r="B378" s="13" t="s">
        <v>101</v>
      </c>
      <c r="C378" s="13" t="s">
        <v>72</v>
      </c>
      <c r="D378" s="13" t="s">
        <v>73</v>
      </c>
      <c r="E378" s="13" t="s">
        <v>16</v>
      </c>
      <c r="F378" s="13" t="s">
        <v>74</v>
      </c>
      <c r="G378" s="14">
        <v>320</v>
      </c>
      <c r="H378" s="14">
        <v>0</v>
      </c>
      <c r="I378" s="14"/>
    </row>
    <row r="379" spans="1:9" x14ac:dyDescent="0.25">
      <c r="A379" s="13" t="s">
        <v>228</v>
      </c>
      <c r="B379" s="13" t="s">
        <v>89</v>
      </c>
      <c r="C379" s="13" t="s">
        <v>41</v>
      </c>
      <c r="D379" s="13" t="s">
        <v>90</v>
      </c>
      <c r="E379" s="13" t="s">
        <v>16</v>
      </c>
      <c r="F379" s="13" t="s">
        <v>91</v>
      </c>
      <c r="G379" s="14">
        <v>112</v>
      </c>
      <c r="H379" s="14">
        <v>0</v>
      </c>
      <c r="I379" s="14"/>
    </row>
    <row r="380" spans="1:9" x14ac:dyDescent="0.25">
      <c r="A380" s="13" t="s">
        <v>228</v>
      </c>
      <c r="B380" s="13" t="s">
        <v>89</v>
      </c>
      <c r="C380" s="13" t="s">
        <v>41</v>
      </c>
      <c r="D380" s="13" t="s">
        <v>90</v>
      </c>
      <c r="E380" s="13" t="s">
        <v>16</v>
      </c>
      <c r="F380" s="13" t="s">
        <v>44</v>
      </c>
      <c r="G380" s="14">
        <v>100</v>
      </c>
      <c r="H380" s="14">
        <v>0</v>
      </c>
      <c r="I380" s="14"/>
    </row>
    <row r="381" spans="1:9" x14ac:dyDescent="0.25">
      <c r="A381" s="13" t="s">
        <v>228</v>
      </c>
      <c r="B381" s="13" t="s">
        <v>79</v>
      </c>
      <c r="C381" s="13" t="s">
        <v>14</v>
      </c>
      <c r="D381" s="13" t="s">
        <v>77</v>
      </c>
      <c r="E381" s="13" t="s">
        <v>79</v>
      </c>
      <c r="F381" s="13" t="s">
        <v>81</v>
      </c>
      <c r="G381" s="14">
        <v>120</v>
      </c>
      <c r="H381" s="14">
        <v>0</v>
      </c>
      <c r="I381" s="14"/>
    </row>
    <row r="382" spans="1:9" x14ac:dyDescent="0.25">
      <c r="A382" s="13" t="s">
        <v>228</v>
      </c>
      <c r="B382" s="13" t="s">
        <v>79</v>
      </c>
      <c r="C382" s="13" t="s">
        <v>14</v>
      </c>
      <c r="D382" s="13" t="s">
        <v>77</v>
      </c>
      <c r="E382" s="13" t="s">
        <v>79</v>
      </c>
      <c r="F382" s="13" t="s">
        <v>80</v>
      </c>
      <c r="G382" s="14">
        <v>240</v>
      </c>
      <c r="H382" s="14">
        <v>0</v>
      </c>
      <c r="I382" s="14"/>
    </row>
    <row r="383" spans="1:9" x14ac:dyDescent="0.25">
      <c r="A383" s="13" t="s">
        <v>228</v>
      </c>
      <c r="B383" s="13" t="s">
        <v>155</v>
      </c>
      <c r="C383" s="13" t="s">
        <v>41</v>
      </c>
      <c r="D383" s="13" t="s">
        <v>90</v>
      </c>
      <c r="E383" s="13" t="s">
        <v>16</v>
      </c>
      <c r="F383" s="13" t="s">
        <v>44</v>
      </c>
      <c r="G383" s="14">
        <v>40</v>
      </c>
      <c r="H383" s="14">
        <v>0</v>
      </c>
      <c r="I383" s="14"/>
    </row>
    <row r="384" spans="1:9" x14ac:dyDescent="0.25">
      <c r="A384" s="13" t="s">
        <v>228</v>
      </c>
      <c r="B384" s="13" t="s">
        <v>155</v>
      </c>
      <c r="C384" s="13" t="s">
        <v>41</v>
      </c>
      <c r="D384" s="13" t="s">
        <v>90</v>
      </c>
      <c r="E384" s="13" t="s">
        <v>16</v>
      </c>
      <c r="F384" s="13" t="s">
        <v>91</v>
      </c>
      <c r="G384" s="14">
        <v>20</v>
      </c>
      <c r="H384" s="14">
        <v>0</v>
      </c>
      <c r="I384" s="14"/>
    </row>
    <row r="385" spans="1:9" x14ac:dyDescent="0.25">
      <c r="A385" s="13" t="s">
        <v>228</v>
      </c>
      <c r="B385" s="13" t="s">
        <v>155</v>
      </c>
      <c r="C385" s="13" t="s">
        <v>41</v>
      </c>
      <c r="D385" s="13" t="s">
        <v>90</v>
      </c>
      <c r="E385" s="13" t="s">
        <v>16</v>
      </c>
      <c r="F385" s="13" t="s">
        <v>52</v>
      </c>
      <c r="G385" s="14">
        <v>120</v>
      </c>
      <c r="H385" s="14">
        <v>0</v>
      </c>
      <c r="I385" s="14"/>
    </row>
    <row r="386" spans="1:9" x14ac:dyDescent="0.25">
      <c r="A386" s="13" t="s">
        <v>228</v>
      </c>
      <c r="B386" s="13" t="s">
        <v>155</v>
      </c>
      <c r="C386" s="13" t="s">
        <v>41</v>
      </c>
      <c r="D386" s="13" t="s">
        <v>90</v>
      </c>
      <c r="E386" s="13" t="s">
        <v>16</v>
      </c>
      <c r="F386" s="13" t="s">
        <v>45</v>
      </c>
      <c r="G386" s="14">
        <v>240</v>
      </c>
      <c r="H386" s="14">
        <v>0</v>
      </c>
      <c r="I386" s="14"/>
    </row>
    <row r="387" spans="1:9" x14ac:dyDescent="0.25">
      <c r="A387" s="13" t="s">
        <v>228</v>
      </c>
      <c r="B387" s="13" t="s">
        <v>229</v>
      </c>
      <c r="C387" s="13" t="s">
        <v>98</v>
      </c>
      <c r="D387" s="13" t="s">
        <v>116</v>
      </c>
      <c r="E387" s="13" t="s">
        <v>230</v>
      </c>
      <c r="F387" s="13" t="s">
        <v>44</v>
      </c>
      <c r="G387" s="14">
        <v>860</v>
      </c>
      <c r="H387" s="14">
        <v>856</v>
      </c>
      <c r="I387" s="14"/>
    </row>
    <row r="388" spans="1:9" x14ac:dyDescent="0.25">
      <c r="A388" s="13" t="s">
        <v>228</v>
      </c>
      <c r="B388" s="13" t="s">
        <v>115</v>
      </c>
      <c r="C388" s="13" t="s">
        <v>98</v>
      </c>
      <c r="D388" s="13" t="s">
        <v>116</v>
      </c>
      <c r="E388" s="13" t="s">
        <v>117</v>
      </c>
      <c r="F388" s="13" t="s">
        <v>44</v>
      </c>
      <c r="G388" s="14">
        <v>5632</v>
      </c>
      <c r="H388" s="14">
        <v>5060</v>
      </c>
      <c r="I388" s="14"/>
    </row>
    <row r="389" spans="1:9" x14ac:dyDescent="0.25">
      <c r="A389" s="13" t="s">
        <v>228</v>
      </c>
      <c r="B389" s="13" t="s">
        <v>141</v>
      </c>
      <c r="C389" s="13" t="s">
        <v>14</v>
      </c>
      <c r="D389" s="13" t="s">
        <v>29</v>
      </c>
      <c r="E389" s="13" t="s">
        <v>144</v>
      </c>
      <c r="F389" s="13" t="s">
        <v>145</v>
      </c>
      <c r="G389" s="14">
        <v>9260.0000000000018</v>
      </c>
      <c r="H389" s="14">
        <v>0</v>
      </c>
      <c r="I389" s="14"/>
    </row>
    <row r="390" spans="1:9" x14ac:dyDescent="0.25">
      <c r="A390" s="13" t="s">
        <v>228</v>
      </c>
      <c r="B390" s="13" t="s">
        <v>140</v>
      </c>
      <c r="C390" s="13" t="s">
        <v>14</v>
      </c>
      <c r="D390" s="13" t="s">
        <v>29</v>
      </c>
      <c r="E390" s="13" t="s">
        <v>112</v>
      </c>
      <c r="F390" s="13" t="s">
        <v>153</v>
      </c>
      <c r="G390" s="14">
        <v>668.00000000000011</v>
      </c>
      <c r="H390" s="14">
        <v>0</v>
      </c>
      <c r="I390" s="14"/>
    </row>
    <row r="391" spans="1:9" x14ac:dyDescent="0.25">
      <c r="A391" s="13" t="s">
        <v>228</v>
      </c>
      <c r="B391" s="13" t="s">
        <v>138</v>
      </c>
      <c r="C391" s="13" t="s">
        <v>14</v>
      </c>
      <c r="D391" s="13" t="s">
        <v>29</v>
      </c>
      <c r="E391" s="13" t="s">
        <v>112</v>
      </c>
      <c r="F391" s="13" t="s">
        <v>139</v>
      </c>
      <c r="G391" s="14">
        <v>2615.9999999999986</v>
      </c>
      <c r="H391" s="14">
        <v>0</v>
      </c>
      <c r="I391" s="14"/>
    </row>
    <row r="392" spans="1:9" x14ac:dyDescent="0.25">
      <c r="A392" s="13" t="s">
        <v>228</v>
      </c>
      <c r="B392" s="13" t="s">
        <v>160</v>
      </c>
      <c r="C392" s="13" t="s">
        <v>14</v>
      </c>
      <c r="D392" s="13" t="s">
        <v>29</v>
      </c>
      <c r="E392" s="13" t="s">
        <v>144</v>
      </c>
      <c r="F392" s="13" t="s">
        <v>150</v>
      </c>
      <c r="G392" s="14">
        <v>2051.9999999999991</v>
      </c>
      <c r="H392" s="14">
        <v>0</v>
      </c>
      <c r="I392" s="14"/>
    </row>
    <row r="393" spans="1:9" x14ac:dyDescent="0.25">
      <c r="A393" s="13" t="s">
        <v>228</v>
      </c>
      <c r="B393" s="13" t="s">
        <v>221</v>
      </c>
      <c r="C393" s="13" t="s">
        <v>14</v>
      </c>
      <c r="D393" s="13" t="s">
        <v>29</v>
      </c>
      <c r="E393" s="13" t="s">
        <v>144</v>
      </c>
      <c r="F393" s="13" t="s">
        <v>150</v>
      </c>
      <c r="G393" s="14">
        <v>452.00000000000006</v>
      </c>
      <c r="H393" s="14">
        <v>0</v>
      </c>
      <c r="I393" s="14"/>
    </row>
    <row r="394" spans="1:9" x14ac:dyDescent="0.25">
      <c r="A394" s="13" t="s">
        <v>228</v>
      </c>
      <c r="B394" s="13" t="s">
        <v>149</v>
      </c>
      <c r="C394" s="13" t="s">
        <v>14</v>
      </c>
      <c r="D394" s="13" t="s">
        <v>29</v>
      </c>
      <c r="E394" s="13" t="s">
        <v>144</v>
      </c>
      <c r="F394" s="13" t="s">
        <v>150</v>
      </c>
      <c r="G394" s="14">
        <v>1401.9999999999998</v>
      </c>
      <c r="H394" s="14">
        <v>0</v>
      </c>
      <c r="I394" s="14"/>
    </row>
    <row r="395" spans="1:9" x14ac:dyDescent="0.25">
      <c r="A395" s="13" t="s">
        <v>228</v>
      </c>
      <c r="B395" s="13" t="s">
        <v>101</v>
      </c>
      <c r="C395" s="13" t="s">
        <v>72</v>
      </c>
      <c r="D395" s="13" t="s">
        <v>73</v>
      </c>
      <c r="E395" s="13" t="s">
        <v>16</v>
      </c>
      <c r="F395" s="13" t="s">
        <v>44</v>
      </c>
      <c r="G395" s="14">
        <v>1190</v>
      </c>
      <c r="H395" s="14">
        <v>0</v>
      </c>
      <c r="I395" s="14"/>
    </row>
    <row r="396" spans="1:9" x14ac:dyDescent="0.25">
      <c r="A396" s="13" t="s">
        <v>228</v>
      </c>
      <c r="B396" s="13" t="s">
        <v>89</v>
      </c>
      <c r="C396" s="13" t="s">
        <v>41</v>
      </c>
      <c r="D396" s="13" t="s">
        <v>90</v>
      </c>
      <c r="E396" s="13" t="s">
        <v>16</v>
      </c>
      <c r="F396" s="13" t="s">
        <v>45</v>
      </c>
      <c r="G396" s="14">
        <v>80</v>
      </c>
      <c r="H396" s="14">
        <v>0</v>
      </c>
      <c r="I396" s="14"/>
    </row>
    <row r="397" spans="1:9" x14ac:dyDescent="0.25">
      <c r="A397" s="13" t="s">
        <v>228</v>
      </c>
      <c r="B397" s="13" t="s">
        <v>89</v>
      </c>
      <c r="C397" s="13" t="s">
        <v>41</v>
      </c>
      <c r="D397" s="13" t="s">
        <v>90</v>
      </c>
      <c r="E397" s="13" t="s">
        <v>16</v>
      </c>
      <c r="F397" s="13" t="s">
        <v>52</v>
      </c>
      <c r="G397" s="14">
        <v>854</v>
      </c>
      <c r="H397" s="14">
        <v>0</v>
      </c>
      <c r="I397" s="14"/>
    </row>
    <row r="398" spans="1:9" x14ac:dyDescent="0.25">
      <c r="A398" s="13" t="s">
        <v>228</v>
      </c>
      <c r="B398" s="13" t="s">
        <v>220</v>
      </c>
      <c r="C398" s="13" t="s">
        <v>14</v>
      </c>
      <c r="D398" s="13" t="s">
        <v>29</v>
      </c>
      <c r="E398" s="13" t="s">
        <v>112</v>
      </c>
      <c r="F398" s="13" t="s">
        <v>153</v>
      </c>
      <c r="G398" s="14">
        <v>1716</v>
      </c>
      <c r="H398" s="14">
        <v>0</v>
      </c>
      <c r="I398" s="14"/>
    </row>
    <row r="399" spans="1:9" x14ac:dyDescent="0.25">
      <c r="A399" s="13" t="s">
        <v>228</v>
      </c>
      <c r="B399" s="13" t="s">
        <v>121</v>
      </c>
      <c r="C399" s="13" t="s">
        <v>22</v>
      </c>
      <c r="D399" s="13" t="s">
        <v>122</v>
      </c>
      <c r="E399" s="13" t="s">
        <v>16</v>
      </c>
      <c r="F399" s="13" t="s">
        <v>123</v>
      </c>
      <c r="G399" s="14">
        <v>12</v>
      </c>
      <c r="H399" s="14">
        <v>0</v>
      </c>
      <c r="I399" s="14"/>
    </row>
    <row r="400" spans="1:9" x14ac:dyDescent="0.25">
      <c r="A400" s="13" t="s">
        <v>228</v>
      </c>
      <c r="B400" s="13" t="s">
        <v>125</v>
      </c>
      <c r="C400" s="13" t="s">
        <v>14</v>
      </c>
      <c r="D400" s="13" t="s">
        <v>122</v>
      </c>
      <c r="E400" s="13" t="s">
        <v>16</v>
      </c>
      <c r="F400" s="13" t="s">
        <v>123</v>
      </c>
      <c r="G400" s="14">
        <v>356</v>
      </c>
      <c r="H400" s="14">
        <v>0</v>
      </c>
      <c r="I400" s="14"/>
    </row>
    <row r="401" spans="1:9" x14ac:dyDescent="0.25">
      <c r="A401" s="13" t="s">
        <v>231</v>
      </c>
      <c r="B401" s="13" t="s">
        <v>87</v>
      </c>
      <c r="C401" s="13" t="s">
        <v>22</v>
      </c>
      <c r="D401" s="13" t="s">
        <v>88</v>
      </c>
      <c r="E401" s="13" t="s">
        <v>16</v>
      </c>
      <c r="F401" s="13" t="s">
        <v>34</v>
      </c>
      <c r="G401" s="14">
        <v>1752.0000000000009</v>
      </c>
      <c r="H401" s="14">
        <v>0</v>
      </c>
      <c r="I401" s="14"/>
    </row>
    <row r="402" spans="1:9" x14ac:dyDescent="0.25">
      <c r="A402" s="13" t="s">
        <v>231</v>
      </c>
      <c r="B402" s="13" t="s">
        <v>104</v>
      </c>
      <c r="C402" s="13" t="s">
        <v>72</v>
      </c>
      <c r="D402" s="13" t="s">
        <v>73</v>
      </c>
      <c r="E402" s="13" t="s">
        <v>16</v>
      </c>
      <c r="F402" s="13" t="s">
        <v>45</v>
      </c>
      <c r="G402" s="14">
        <v>120</v>
      </c>
      <c r="H402" s="14">
        <v>0</v>
      </c>
      <c r="I402" s="14"/>
    </row>
    <row r="403" spans="1:9" x14ac:dyDescent="0.25">
      <c r="A403" s="13" t="s">
        <v>231</v>
      </c>
      <c r="B403" s="13" t="s">
        <v>79</v>
      </c>
      <c r="C403" s="13" t="s">
        <v>14</v>
      </c>
      <c r="D403" s="13" t="s">
        <v>77</v>
      </c>
      <c r="E403" s="13" t="s">
        <v>79</v>
      </c>
      <c r="F403" s="13" t="s">
        <v>80</v>
      </c>
      <c r="G403" s="14">
        <v>120</v>
      </c>
      <c r="H403" s="14">
        <v>0</v>
      </c>
      <c r="I403" s="14"/>
    </row>
    <row r="404" spans="1:9" x14ac:dyDescent="0.25">
      <c r="A404" s="13" t="s">
        <v>231</v>
      </c>
      <c r="B404" s="13" t="s">
        <v>141</v>
      </c>
      <c r="C404" s="13" t="s">
        <v>14</v>
      </c>
      <c r="D404" s="13" t="s">
        <v>29</v>
      </c>
      <c r="E404" s="13" t="s">
        <v>142</v>
      </c>
      <c r="F404" s="13" t="s">
        <v>143</v>
      </c>
      <c r="G404" s="14">
        <v>1439.9999999999995</v>
      </c>
      <c r="H404" s="14">
        <v>0</v>
      </c>
      <c r="I404" s="14"/>
    </row>
    <row r="405" spans="1:9" x14ac:dyDescent="0.25">
      <c r="A405" s="13" t="s">
        <v>231</v>
      </c>
      <c r="B405" s="13" t="s">
        <v>146</v>
      </c>
      <c r="C405" s="13" t="s">
        <v>14</v>
      </c>
      <c r="D405" s="13" t="s">
        <v>29</v>
      </c>
      <c r="E405" s="13" t="s">
        <v>144</v>
      </c>
      <c r="F405" s="13" t="s">
        <v>145</v>
      </c>
      <c r="G405" s="14">
        <v>599.99999999999989</v>
      </c>
      <c r="H405" s="14">
        <v>0</v>
      </c>
      <c r="I405" s="14"/>
    </row>
    <row r="406" spans="1:9" x14ac:dyDescent="0.25">
      <c r="A406" s="13" t="s">
        <v>231</v>
      </c>
      <c r="B406" s="13" t="s">
        <v>149</v>
      </c>
      <c r="C406" s="13" t="s">
        <v>14</v>
      </c>
      <c r="D406" s="13" t="s">
        <v>29</v>
      </c>
      <c r="E406" s="13" t="s">
        <v>144</v>
      </c>
      <c r="F406" s="13" t="s">
        <v>150</v>
      </c>
      <c r="G406" s="14">
        <v>1007.9999999999998</v>
      </c>
      <c r="H406" s="14">
        <v>0</v>
      </c>
      <c r="I406" s="14"/>
    </row>
    <row r="407" spans="1:9" x14ac:dyDescent="0.25">
      <c r="A407" s="13" t="s">
        <v>231</v>
      </c>
      <c r="B407" s="13" t="s">
        <v>101</v>
      </c>
      <c r="C407" s="13" t="s">
        <v>72</v>
      </c>
      <c r="D407" s="13" t="s">
        <v>73</v>
      </c>
      <c r="E407" s="13" t="s">
        <v>16</v>
      </c>
      <c r="F407" s="13" t="s">
        <v>74</v>
      </c>
      <c r="G407" s="14">
        <v>256</v>
      </c>
      <c r="H407" s="14">
        <v>0</v>
      </c>
      <c r="I407" s="14"/>
    </row>
    <row r="408" spans="1:9" x14ac:dyDescent="0.25">
      <c r="A408" s="13" t="s">
        <v>231</v>
      </c>
      <c r="B408" s="13" t="s">
        <v>101</v>
      </c>
      <c r="C408" s="13" t="s">
        <v>72</v>
      </c>
      <c r="D408" s="13" t="s">
        <v>73</v>
      </c>
      <c r="E408" s="13" t="s">
        <v>16</v>
      </c>
      <c r="F408" s="13" t="s">
        <v>44</v>
      </c>
      <c r="G408" s="14">
        <v>703.99999999999977</v>
      </c>
      <c r="H408" s="14">
        <v>0</v>
      </c>
      <c r="I408" s="14"/>
    </row>
    <row r="409" spans="1:9" x14ac:dyDescent="0.25">
      <c r="A409" s="13" t="s">
        <v>231</v>
      </c>
      <c r="B409" s="13" t="s">
        <v>104</v>
      </c>
      <c r="C409" s="13" t="s">
        <v>72</v>
      </c>
      <c r="D409" s="13" t="s">
        <v>105</v>
      </c>
      <c r="E409" s="13" t="s">
        <v>16</v>
      </c>
      <c r="F409" s="13" t="s">
        <v>106</v>
      </c>
      <c r="G409" s="14">
        <v>40</v>
      </c>
      <c r="H409" s="14">
        <v>0</v>
      </c>
      <c r="I409" s="14"/>
    </row>
    <row r="410" spans="1:9" x14ac:dyDescent="0.25">
      <c r="A410" s="13" t="s">
        <v>231</v>
      </c>
      <c r="B410" s="13" t="s">
        <v>104</v>
      </c>
      <c r="C410" s="13" t="s">
        <v>72</v>
      </c>
      <c r="D410" s="13" t="s">
        <v>105</v>
      </c>
      <c r="E410" s="13" t="s">
        <v>16</v>
      </c>
      <c r="F410" s="13" t="s">
        <v>45</v>
      </c>
      <c r="G410" s="14">
        <v>80</v>
      </c>
      <c r="H410" s="14">
        <v>0</v>
      </c>
      <c r="I410" s="14"/>
    </row>
    <row r="411" spans="1:9" x14ac:dyDescent="0.25">
      <c r="A411" s="13" t="s">
        <v>231</v>
      </c>
      <c r="B411" s="13" t="s">
        <v>141</v>
      </c>
      <c r="C411" s="13" t="s">
        <v>14</v>
      </c>
      <c r="D411" s="13" t="s">
        <v>29</v>
      </c>
      <c r="E411" s="13" t="s">
        <v>144</v>
      </c>
      <c r="F411" s="13" t="s">
        <v>145</v>
      </c>
      <c r="G411" s="14">
        <v>16644.000000000011</v>
      </c>
      <c r="H411" s="14">
        <v>0</v>
      </c>
      <c r="I411" s="14"/>
    </row>
    <row r="412" spans="1:9" x14ac:dyDescent="0.25">
      <c r="A412" s="13" t="s">
        <v>231</v>
      </c>
      <c r="B412" s="13" t="s">
        <v>115</v>
      </c>
      <c r="C412" s="13" t="s">
        <v>98</v>
      </c>
      <c r="D412" s="13" t="s">
        <v>116</v>
      </c>
      <c r="E412" s="13" t="s">
        <v>117</v>
      </c>
      <c r="F412" s="13" t="s">
        <v>44</v>
      </c>
      <c r="G412" s="14">
        <v>2600</v>
      </c>
      <c r="H412" s="14">
        <v>2136</v>
      </c>
      <c r="I412" s="14"/>
    </row>
    <row r="413" spans="1:9" x14ac:dyDescent="0.25">
      <c r="A413" s="13" t="s">
        <v>232</v>
      </c>
      <c r="B413" s="13" t="s">
        <v>195</v>
      </c>
      <c r="C413" s="13" t="s">
        <v>72</v>
      </c>
      <c r="D413" s="13" t="s">
        <v>196</v>
      </c>
      <c r="E413" s="13" t="s">
        <v>16</v>
      </c>
      <c r="F413" s="13" t="s">
        <v>197</v>
      </c>
      <c r="G413" s="14">
        <v>0</v>
      </c>
      <c r="H413" s="14">
        <v>0</v>
      </c>
      <c r="I413" s="14"/>
    </row>
    <row r="414" spans="1:9" x14ac:dyDescent="0.25">
      <c r="A414" s="13" t="s">
        <v>232</v>
      </c>
      <c r="B414" s="13" t="s">
        <v>211</v>
      </c>
      <c r="C414" s="13" t="s">
        <v>72</v>
      </c>
      <c r="D414" s="13" t="s">
        <v>105</v>
      </c>
      <c r="E414" s="13" t="s">
        <v>16</v>
      </c>
      <c r="F414" s="13" t="s">
        <v>210</v>
      </c>
      <c r="G414" s="14">
        <v>1200</v>
      </c>
      <c r="H414" s="14">
        <v>0</v>
      </c>
      <c r="I414" s="14"/>
    </row>
    <row r="415" spans="1:9" x14ac:dyDescent="0.25">
      <c r="A415" s="13" t="s">
        <v>233</v>
      </c>
      <c r="B415" s="13" t="s">
        <v>89</v>
      </c>
      <c r="C415" s="13" t="s">
        <v>41</v>
      </c>
      <c r="D415" s="13" t="s">
        <v>90</v>
      </c>
      <c r="E415" s="13" t="s">
        <v>16</v>
      </c>
      <c r="F415" s="13" t="s">
        <v>91</v>
      </c>
      <c r="G415" s="14">
        <v>168</v>
      </c>
      <c r="H415" s="14">
        <v>0</v>
      </c>
      <c r="I415" s="14"/>
    </row>
    <row r="416" spans="1:9" x14ac:dyDescent="0.25">
      <c r="A416" s="13" t="s">
        <v>233</v>
      </c>
      <c r="B416" s="13" t="s">
        <v>93</v>
      </c>
      <c r="C416" s="13" t="s">
        <v>41</v>
      </c>
      <c r="D416" s="13" t="s">
        <v>94</v>
      </c>
      <c r="E416" s="13" t="s">
        <v>95</v>
      </c>
      <c r="F416" s="13" t="s">
        <v>114</v>
      </c>
      <c r="G416" s="14">
        <v>120</v>
      </c>
      <c r="H416" s="14">
        <v>0</v>
      </c>
      <c r="I416" s="14"/>
    </row>
    <row r="417" spans="1:9" x14ac:dyDescent="0.25">
      <c r="A417" s="13" t="s">
        <v>233</v>
      </c>
      <c r="B417" s="13" t="s">
        <v>93</v>
      </c>
      <c r="C417" s="13" t="s">
        <v>41</v>
      </c>
      <c r="D417" s="13" t="s">
        <v>94</v>
      </c>
      <c r="E417" s="13" t="s">
        <v>95</v>
      </c>
      <c r="F417" s="13" t="s">
        <v>96</v>
      </c>
      <c r="G417" s="14">
        <v>879.99999999999966</v>
      </c>
      <c r="H417" s="14">
        <v>880</v>
      </c>
      <c r="I417" s="14"/>
    </row>
    <row r="418" spans="1:9" x14ac:dyDescent="0.25">
      <c r="A418" s="13" t="s">
        <v>233</v>
      </c>
      <c r="B418" s="13" t="s">
        <v>93</v>
      </c>
      <c r="C418" s="13" t="s">
        <v>41</v>
      </c>
      <c r="D418" s="13" t="s">
        <v>94</v>
      </c>
      <c r="E418" s="13" t="s">
        <v>95</v>
      </c>
      <c r="F418" s="13" t="s">
        <v>52</v>
      </c>
      <c r="G418" s="14">
        <v>2320.0000000000005</v>
      </c>
      <c r="H418" s="14">
        <v>80</v>
      </c>
      <c r="I418" s="14"/>
    </row>
    <row r="419" spans="1:9" x14ac:dyDescent="0.25">
      <c r="A419" s="13" t="s">
        <v>233</v>
      </c>
      <c r="B419" s="13" t="s">
        <v>93</v>
      </c>
      <c r="C419" s="13" t="s">
        <v>41</v>
      </c>
      <c r="D419" s="13" t="s">
        <v>94</v>
      </c>
      <c r="E419" s="13" t="s">
        <v>95</v>
      </c>
      <c r="F419" s="13" t="s">
        <v>45</v>
      </c>
      <c r="G419" s="14">
        <v>562.00000000000023</v>
      </c>
      <c r="H419" s="14">
        <v>550</v>
      </c>
      <c r="I419" s="14"/>
    </row>
    <row r="420" spans="1:9" x14ac:dyDescent="0.25">
      <c r="A420" s="13" t="s">
        <v>233</v>
      </c>
      <c r="B420" s="13" t="s">
        <v>93</v>
      </c>
      <c r="C420" s="13" t="s">
        <v>41</v>
      </c>
      <c r="D420" s="13" t="s">
        <v>94</v>
      </c>
      <c r="E420" s="13" t="s">
        <v>95</v>
      </c>
      <c r="F420" s="13" t="s">
        <v>95</v>
      </c>
      <c r="G420" s="14">
        <v>213.99999999999997</v>
      </c>
      <c r="H420" s="14">
        <v>0</v>
      </c>
      <c r="I420" s="14"/>
    </row>
    <row r="421" spans="1:9" x14ac:dyDescent="0.25">
      <c r="A421" s="13" t="s">
        <v>233</v>
      </c>
      <c r="B421" s="13" t="s">
        <v>89</v>
      </c>
      <c r="C421" s="13" t="s">
        <v>41</v>
      </c>
      <c r="D421" s="13" t="s">
        <v>90</v>
      </c>
      <c r="E421" s="13" t="s">
        <v>16</v>
      </c>
      <c r="F421" s="13" t="s">
        <v>92</v>
      </c>
      <c r="G421" s="14">
        <v>400</v>
      </c>
      <c r="H421" s="14">
        <v>0</v>
      </c>
      <c r="I421" s="14"/>
    </row>
    <row r="422" spans="1:9" x14ac:dyDescent="0.25">
      <c r="A422" s="13" t="s">
        <v>233</v>
      </c>
      <c r="B422" s="13" t="s">
        <v>89</v>
      </c>
      <c r="C422" s="13" t="s">
        <v>41</v>
      </c>
      <c r="D422" s="13" t="s">
        <v>90</v>
      </c>
      <c r="E422" s="13" t="s">
        <v>16</v>
      </c>
      <c r="F422" s="13" t="s">
        <v>45</v>
      </c>
      <c r="G422" s="14">
        <v>300</v>
      </c>
      <c r="H422" s="14">
        <v>0</v>
      </c>
      <c r="I422" s="14"/>
    </row>
    <row r="423" spans="1:9" x14ac:dyDescent="0.25">
      <c r="A423" s="13" t="s">
        <v>233</v>
      </c>
      <c r="B423" s="13" t="s">
        <v>89</v>
      </c>
      <c r="C423" s="13" t="s">
        <v>41</v>
      </c>
      <c r="D423" s="13" t="s">
        <v>90</v>
      </c>
      <c r="E423" s="13" t="s">
        <v>16</v>
      </c>
      <c r="F423" s="13" t="s">
        <v>52</v>
      </c>
      <c r="G423" s="14">
        <v>1100</v>
      </c>
      <c r="H423" s="14">
        <v>0</v>
      </c>
      <c r="I423" s="14"/>
    </row>
    <row r="424" spans="1:9" x14ac:dyDescent="0.25">
      <c r="A424" s="13" t="s">
        <v>233</v>
      </c>
      <c r="B424" s="13" t="s">
        <v>89</v>
      </c>
      <c r="C424" s="13" t="s">
        <v>41</v>
      </c>
      <c r="D424" s="13" t="s">
        <v>90</v>
      </c>
      <c r="E424" s="13" t="s">
        <v>16</v>
      </c>
      <c r="F424" s="13" t="s">
        <v>44</v>
      </c>
      <c r="G424" s="14">
        <v>60</v>
      </c>
      <c r="H424" s="14">
        <v>60</v>
      </c>
      <c r="I424" s="14"/>
    </row>
    <row r="425" spans="1:9" x14ac:dyDescent="0.25">
      <c r="A425" s="13" t="s">
        <v>234</v>
      </c>
      <c r="B425" s="13" t="s">
        <v>127</v>
      </c>
      <c r="C425" s="13" t="s">
        <v>98</v>
      </c>
      <c r="D425" s="13" t="s">
        <v>128</v>
      </c>
      <c r="E425" s="13" t="s">
        <v>16</v>
      </c>
      <c r="F425" s="13" t="s">
        <v>129</v>
      </c>
      <c r="G425" s="14">
        <v>12</v>
      </c>
      <c r="H425" s="14">
        <v>0</v>
      </c>
      <c r="I425" s="14"/>
    </row>
    <row r="426" spans="1:9" x14ac:dyDescent="0.25">
      <c r="A426" s="13" t="s">
        <v>234</v>
      </c>
      <c r="B426" s="13" t="s">
        <v>130</v>
      </c>
      <c r="C426" s="13" t="s">
        <v>98</v>
      </c>
      <c r="D426" s="13" t="s">
        <v>131</v>
      </c>
      <c r="E426" s="13" t="s">
        <v>16</v>
      </c>
      <c r="F426" s="13" t="s">
        <v>133</v>
      </c>
      <c r="G426" s="14">
        <v>1968</v>
      </c>
      <c r="H426" s="14">
        <v>120</v>
      </c>
      <c r="I426" s="14"/>
    </row>
    <row r="427" spans="1:9" x14ac:dyDescent="0.25">
      <c r="A427" s="13" t="s">
        <v>234</v>
      </c>
      <c r="B427" s="13" t="s">
        <v>130</v>
      </c>
      <c r="C427" s="13" t="s">
        <v>98</v>
      </c>
      <c r="D427" s="13" t="s">
        <v>131</v>
      </c>
      <c r="E427" s="13" t="s">
        <v>16</v>
      </c>
      <c r="F427" s="13" t="s">
        <v>132</v>
      </c>
      <c r="G427" s="14">
        <v>3192</v>
      </c>
      <c r="H427" s="14">
        <v>1584</v>
      </c>
      <c r="I427" s="14"/>
    </row>
    <row r="428" spans="1:9" x14ac:dyDescent="0.25">
      <c r="A428" s="13" t="s">
        <v>233</v>
      </c>
      <c r="B428" s="13" t="s">
        <v>208</v>
      </c>
      <c r="C428" s="13" t="s">
        <v>72</v>
      </c>
      <c r="D428" s="13" t="s">
        <v>73</v>
      </c>
      <c r="E428" s="13" t="s">
        <v>16</v>
      </c>
      <c r="F428" s="13" t="s">
        <v>74</v>
      </c>
      <c r="G428" s="14">
        <v>0</v>
      </c>
      <c r="H428" s="14">
        <v>0</v>
      </c>
      <c r="I428" s="14"/>
    </row>
    <row r="429" spans="1:9" x14ac:dyDescent="0.25">
      <c r="A429" s="13" t="s">
        <v>233</v>
      </c>
      <c r="B429" s="13" t="s">
        <v>235</v>
      </c>
      <c r="C429" s="13" t="s">
        <v>72</v>
      </c>
      <c r="D429" s="13" t="s">
        <v>102</v>
      </c>
      <c r="E429" s="13" t="s">
        <v>109</v>
      </c>
      <c r="F429" s="13" t="s">
        <v>45</v>
      </c>
      <c r="G429" s="14">
        <v>40</v>
      </c>
      <c r="H429" s="14">
        <v>0</v>
      </c>
      <c r="I429" s="14"/>
    </row>
    <row r="430" spans="1:9" x14ac:dyDescent="0.25">
      <c r="A430" s="13" t="s">
        <v>233</v>
      </c>
      <c r="B430" s="13" t="s">
        <v>104</v>
      </c>
      <c r="C430" s="13" t="s">
        <v>72</v>
      </c>
      <c r="D430" s="13" t="s">
        <v>102</v>
      </c>
      <c r="E430" s="13" t="s">
        <v>103</v>
      </c>
      <c r="F430" s="13" t="s">
        <v>45</v>
      </c>
      <c r="G430" s="14">
        <v>40</v>
      </c>
      <c r="H430" s="14">
        <v>0</v>
      </c>
      <c r="I430" s="14"/>
    </row>
    <row r="431" spans="1:9" x14ac:dyDescent="0.25">
      <c r="A431" s="13" t="s">
        <v>233</v>
      </c>
      <c r="B431" s="13" t="s">
        <v>118</v>
      </c>
      <c r="C431" s="13" t="s">
        <v>72</v>
      </c>
      <c r="D431" s="13" t="s">
        <v>73</v>
      </c>
      <c r="E431" s="13" t="s">
        <v>16</v>
      </c>
      <c r="F431" s="13" t="s">
        <v>74</v>
      </c>
      <c r="G431" s="14">
        <v>1400</v>
      </c>
      <c r="H431" s="14">
        <v>0</v>
      </c>
      <c r="I431" s="14"/>
    </row>
    <row r="432" spans="1:9" x14ac:dyDescent="0.25">
      <c r="A432" s="13" t="s">
        <v>233</v>
      </c>
      <c r="B432" s="13" t="s">
        <v>118</v>
      </c>
      <c r="C432" s="13" t="s">
        <v>72</v>
      </c>
      <c r="D432" s="13" t="s">
        <v>205</v>
      </c>
      <c r="E432" s="13" t="s">
        <v>16</v>
      </c>
      <c r="F432" s="13" t="s">
        <v>74</v>
      </c>
      <c r="G432" s="14">
        <v>240</v>
      </c>
      <c r="H432" s="14">
        <v>0</v>
      </c>
      <c r="I432" s="14"/>
    </row>
    <row r="433" spans="1:9" x14ac:dyDescent="0.25">
      <c r="A433" s="13" t="s">
        <v>233</v>
      </c>
      <c r="B433" s="13" t="s">
        <v>118</v>
      </c>
      <c r="C433" s="13" t="s">
        <v>72</v>
      </c>
      <c r="D433" s="13" t="s">
        <v>102</v>
      </c>
      <c r="E433" s="13" t="s">
        <v>109</v>
      </c>
      <c r="F433" s="13" t="s">
        <v>74</v>
      </c>
      <c r="G433" s="14">
        <v>240</v>
      </c>
      <c r="H433" s="14">
        <v>0</v>
      </c>
      <c r="I433" s="14"/>
    </row>
    <row r="434" spans="1:9" x14ac:dyDescent="0.25">
      <c r="A434" s="13" t="s">
        <v>233</v>
      </c>
      <c r="B434" s="13" t="s">
        <v>118</v>
      </c>
      <c r="C434" s="13" t="s">
        <v>72</v>
      </c>
      <c r="D434" s="13" t="s">
        <v>102</v>
      </c>
      <c r="E434" s="13" t="s">
        <v>103</v>
      </c>
      <c r="F434" s="13" t="s">
        <v>74</v>
      </c>
      <c r="G434" s="14">
        <v>400</v>
      </c>
      <c r="H434" s="14">
        <v>0</v>
      </c>
      <c r="I434" s="14"/>
    </row>
    <row r="435" spans="1:9" x14ac:dyDescent="0.25">
      <c r="A435" s="13" t="s">
        <v>233</v>
      </c>
      <c r="B435" s="13" t="s">
        <v>118</v>
      </c>
      <c r="C435" s="13" t="s">
        <v>72</v>
      </c>
      <c r="D435" s="13" t="s">
        <v>102</v>
      </c>
      <c r="E435" s="13" t="s">
        <v>191</v>
      </c>
      <c r="F435" s="13" t="s">
        <v>74</v>
      </c>
      <c r="G435" s="14">
        <v>400</v>
      </c>
      <c r="H435" s="14">
        <v>0</v>
      </c>
      <c r="I435" s="14"/>
    </row>
    <row r="436" spans="1:9" x14ac:dyDescent="0.25">
      <c r="A436" s="13" t="s">
        <v>233</v>
      </c>
      <c r="B436" s="13" t="s">
        <v>101</v>
      </c>
      <c r="C436" s="13" t="s">
        <v>72</v>
      </c>
      <c r="D436" s="13" t="s">
        <v>73</v>
      </c>
      <c r="E436" s="13" t="s">
        <v>16</v>
      </c>
      <c r="F436" s="13" t="s">
        <v>74</v>
      </c>
      <c r="G436" s="14">
        <v>240.00000000000003</v>
      </c>
      <c r="H436" s="14">
        <v>0</v>
      </c>
      <c r="I436" s="14"/>
    </row>
    <row r="437" spans="1:9" x14ac:dyDescent="0.25">
      <c r="A437" s="13" t="s">
        <v>233</v>
      </c>
      <c r="B437" s="13" t="s">
        <v>101</v>
      </c>
      <c r="C437" s="13" t="s">
        <v>72</v>
      </c>
      <c r="D437" s="13" t="s">
        <v>102</v>
      </c>
      <c r="E437" s="13" t="s">
        <v>109</v>
      </c>
      <c r="F437" s="13" t="s">
        <v>74</v>
      </c>
      <c r="G437" s="14">
        <v>280</v>
      </c>
      <c r="H437" s="14">
        <v>0</v>
      </c>
      <c r="I437" s="14"/>
    </row>
    <row r="438" spans="1:9" x14ac:dyDescent="0.25">
      <c r="A438" s="13" t="s">
        <v>233</v>
      </c>
      <c r="B438" s="13" t="s">
        <v>101</v>
      </c>
      <c r="C438" s="13" t="s">
        <v>72</v>
      </c>
      <c r="D438" s="13" t="s">
        <v>73</v>
      </c>
      <c r="E438" s="13" t="s">
        <v>16</v>
      </c>
      <c r="F438" s="13" t="s">
        <v>44</v>
      </c>
      <c r="G438" s="14">
        <v>1396.0000000000005</v>
      </c>
      <c r="H438" s="14">
        <v>960</v>
      </c>
      <c r="I438" s="14"/>
    </row>
    <row r="439" spans="1:9" x14ac:dyDescent="0.25">
      <c r="A439" s="13" t="s">
        <v>233</v>
      </c>
      <c r="B439" s="13" t="s">
        <v>101</v>
      </c>
      <c r="C439" s="13" t="s">
        <v>72</v>
      </c>
      <c r="D439" s="13" t="s">
        <v>102</v>
      </c>
      <c r="E439" s="13" t="s">
        <v>109</v>
      </c>
      <c r="F439" s="13" t="s">
        <v>44</v>
      </c>
      <c r="G439" s="14">
        <v>986</v>
      </c>
      <c r="H439" s="14">
        <v>700</v>
      </c>
      <c r="I439" s="14"/>
    </row>
    <row r="440" spans="1:9" x14ac:dyDescent="0.25">
      <c r="A440" s="13" t="s">
        <v>233</v>
      </c>
      <c r="B440" s="13" t="s">
        <v>101</v>
      </c>
      <c r="C440" s="13" t="s">
        <v>72</v>
      </c>
      <c r="D440" s="13" t="s">
        <v>102</v>
      </c>
      <c r="E440" s="13" t="s">
        <v>103</v>
      </c>
      <c r="F440" s="13" t="s">
        <v>44</v>
      </c>
      <c r="G440" s="14">
        <v>3458.0000000000032</v>
      </c>
      <c r="H440" s="14">
        <v>880</v>
      </c>
      <c r="I440" s="14"/>
    </row>
    <row r="441" spans="1:9" x14ac:dyDescent="0.25">
      <c r="A441" s="13" t="s">
        <v>233</v>
      </c>
      <c r="B441" s="13" t="s">
        <v>101</v>
      </c>
      <c r="C441" s="13" t="s">
        <v>72</v>
      </c>
      <c r="D441" s="13" t="s">
        <v>102</v>
      </c>
      <c r="E441" s="13" t="s">
        <v>103</v>
      </c>
      <c r="F441" s="13" t="s">
        <v>74</v>
      </c>
      <c r="G441" s="14">
        <v>600</v>
      </c>
      <c r="H441" s="14">
        <v>0</v>
      </c>
      <c r="I441" s="14"/>
    </row>
    <row r="442" spans="1:9" x14ac:dyDescent="0.25">
      <c r="A442" s="13" t="s">
        <v>233</v>
      </c>
      <c r="B442" s="13" t="s">
        <v>104</v>
      </c>
      <c r="C442" s="13" t="s">
        <v>72</v>
      </c>
      <c r="D442" s="13" t="s">
        <v>105</v>
      </c>
      <c r="E442" s="13" t="s">
        <v>16</v>
      </c>
      <c r="F442" s="13" t="s">
        <v>106</v>
      </c>
      <c r="G442" s="14">
        <v>100</v>
      </c>
      <c r="H442" s="14">
        <v>0</v>
      </c>
      <c r="I442" s="14"/>
    </row>
    <row r="443" spans="1:9" x14ac:dyDescent="0.25">
      <c r="A443" s="13" t="s">
        <v>233</v>
      </c>
      <c r="B443" s="13" t="s">
        <v>104</v>
      </c>
      <c r="C443" s="13" t="s">
        <v>72</v>
      </c>
      <c r="D443" s="13" t="s">
        <v>105</v>
      </c>
      <c r="E443" s="13" t="s">
        <v>16</v>
      </c>
      <c r="F443" s="13" t="s">
        <v>45</v>
      </c>
      <c r="G443" s="14">
        <v>40</v>
      </c>
      <c r="H443" s="14">
        <v>0</v>
      </c>
      <c r="I443" s="14"/>
    </row>
    <row r="444" spans="1:9" x14ac:dyDescent="0.25">
      <c r="A444" s="13" t="s">
        <v>233</v>
      </c>
      <c r="B444" s="13" t="s">
        <v>235</v>
      </c>
      <c r="C444" s="13" t="s">
        <v>72</v>
      </c>
      <c r="D444" s="13" t="s">
        <v>102</v>
      </c>
      <c r="E444" s="13" t="s">
        <v>103</v>
      </c>
      <c r="F444" s="13" t="s">
        <v>45</v>
      </c>
      <c r="G444" s="14">
        <v>40</v>
      </c>
      <c r="H444" s="14">
        <v>0</v>
      </c>
      <c r="I444" s="14"/>
    </row>
    <row r="445" spans="1:9" x14ac:dyDescent="0.25">
      <c r="A445" s="13" t="s">
        <v>233</v>
      </c>
      <c r="B445" s="13" t="s">
        <v>236</v>
      </c>
      <c r="C445" s="13" t="s">
        <v>72</v>
      </c>
      <c r="D445" s="13" t="s">
        <v>107</v>
      </c>
      <c r="E445" s="13" t="s">
        <v>16</v>
      </c>
      <c r="F445" s="13" t="s">
        <v>106</v>
      </c>
      <c r="G445" s="14">
        <v>60</v>
      </c>
      <c r="H445" s="14">
        <v>0</v>
      </c>
      <c r="I445" s="14"/>
    </row>
    <row r="446" spans="1:9" x14ac:dyDescent="0.25">
      <c r="A446" s="13" t="s">
        <v>233</v>
      </c>
      <c r="B446" s="13" t="s">
        <v>236</v>
      </c>
      <c r="C446" s="13" t="s">
        <v>72</v>
      </c>
      <c r="D446" s="13" t="s">
        <v>107</v>
      </c>
      <c r="E446" s="13" t="s">
        <v>16</v>
      </c>
      <c r="F446" s="13" t="s">
        <v>209</v>
      </c>
      <c r="G446" s="14">
        <v>240</v>
      </c>
      <c r="H446" s="14">
        <v>0</v>
      </c>
      <c r="I446" s="14"/>
    </row>
    <row r="447" spans="1:9" x14ac:dyDescent="0.25">
      <c r="A447" s="13" t="s">
        <v>233</v>
      </c>
      <c r="B447" s="13" t="s">
        <v>108</v>
      </c>
      <c r="C447" s="13" t="s">
        <v>72</v>
      </c>
      <c r="D447" s="13" t="s">
        <v>102</v>
      </c>
      <c r="E447" s="13" t="s">
        <v>191</v>
      </c>
      <c r="F447" s="13" t="s">
        <v>74</v>
      </c>
      <c r="G447" s="14">
        <v>1000</v>
      </c>
      <c r="H447" s="14">
        <v>0</v>
      </c>
      <c r="I447" s="14"/>
    </row>
    <row r="448" spans="1:9" x14ac:dyDescent="0.25">
      <c r="A448" s="13" t="s">
        <v>233</v>
      </c>
      <c r="B448" s="13" t="s">
        <v>108</v>
      </c>
      <c r="C448" s="13" t="s">
        <v>72</v>
      </c>
      <c r="D448" s="13" t="s">
        <v>102</v>
      </c>
      <c r="E448" s="13" t="s">
        <v>191</v>
      </c>
      <c r="F448" s="13" t="s">
        <v>106</v>
      </c>
      <c r="G448" s="14">
        <v>100</v>
      </c>
      <c r="H448" s="14">
        <v>0</v>
      </c>
      <c r="I448" s="14"/>
    </row>
    <row r="449" spans="1:9" x14ac:dyDescent="0.25">
      <c r="A449" s="13" t="s">
        <v>233</v>
      </c>
      <c r="B449" s="13" t="s">
        <v>108</v>
      </c>
      <c r="C449" s="13" t="s">
        <v>72</v>
      </c>
      <c r="D449" s="13" t="s">
        <v>102</v>
      </c>
      <c r="E449" s="13" t="s">
        <v>191</v>
      </c>
      <c r="F449" s="13" t="s">
        <v>119</v>
      </c>
      <c r="G449" s="14">
        <v>24</v>
      </c>
      <c r="H449" s="14">
        <v>0</v>
      </c>
      <c r="I449" s="14"/>
    </row>
    <row r="450" spans="1:9" x14ac:dyDescent="0.25">
      <c r="A450" s="13" t="s">
        <v>233</v>
      </c>
      <c r="B450" s="13" t="s">
        <v>237</v>
      </c>
      <c r="C450" s="13" t="s">
        <v>72</v>
      </c>
      <c r="D450" s="13" t="s">
        <v>107</v>
      </c>
      <c r="E450" s="13" t="s">
        <v>16</v>
      </c>
      <c r="F450" s="13" t="s">
        <v>209</v>
      </c>
      <c r="G450" s="14">
        <v>480</v>
      </c>
      <c r="H450" s="14">
        <v>0</v>
      </c>
      <c r="I450" s="14"/>
    </row>
    <row r="451" spans="1:9" x14ac:dyDescent="0.25">
      <c r="A451" s="13" t="s">
        <v>233</v>
      </c>
      <c r="B451" s="13" t="s">
        <v>211</v>
      </c>
      <c r="C451" s="13" t="s">
        <v>72</v>
      </c>
      <c r="D451" s="13" t="s">
        <v>105</v>
      </c>
      <c r="E451" s="13" t="s">
        <v>16</v>
      </c>
      <c r="F451" s="13" t="s">
        <v>210</v>
      </c>
      <c r="G451" s="14">
        <v>2700</v>
      </c>
      <c r="H451" s="14">
        <v>0</v>
      </c>
      <c r="I451" s="14"/>
    </row>
    <row r="452" spans="1:9" x14ac:dyDescent="0.25">
      <c r="A452" s="13" t="s">
        <v>233</v>
      </c>
      <c r="B452" s="13" t="s">
        <v>104</v>
      </c>
      <c r="C452" s="13" t="s">
        <v>72</v>
      </c>
      <c r="D452" s="13" t="s">
        <v>102</v>
      </c>
      <c r="E452" s="13" t="s">
        <v>109</v>
      </c>
      <c r="F452" s="13" t="s">
        <v>45</v>
      </c>
      <c r="G452" s="14">
        <v>120</v>
      </c>
      <c r="H452" s="14">
        <v>0</v>
      </c>
      <c r="I452" s="14"/>
    </row>
    <row r="453" spans="1:9" x14ac:dyDescent="0.25">
      <c r="A453" s="13" t="s">
        <v>233</v>
      </c>
      <c r="B453" s="13" t="s">
        <v>238</v>
      </c>
      <c r="C453" s="13" t="s">
        <v>72</v>
      </c>
      <c r="D453" s="13" t="s">
        <v>205</v>
      </c>
      <c r="E453" s="13" t="s">
        <v>16</v>
      </c>
      <c r="F453" s="13" t="s">
        <v>74</v>
      </c>
      <c r="G453" s="14">
        <v>100</v>
      </c>
      <c r="H453" s="14">
        <v>0</v>
      </c>
      <c r="I453" s="14"/>
    </row>
    <row r="454" spans="1:9" x14ac:dyDescent="0.25">
      <c r="A454" s="13" t="s">
        <v>233</v>
      </c>
      <c r="B454" s="13" t="s">
        <v>238</v>
      </c>
      <c r="C454" s="13" t="s">
        <v>72</v>
      </c>
      <c r="D454" s="13" t="s">
        <v>205</v>
      </c>
      <c r="E454" s="13" t="s">
        <v>16</v>
      </c>
      <c r="F454" s="13" t="s">
        <v>106</v>
      </c>
      <c r="G454" s="14">
        <v>100</v>
      </c>
      <c r="H454" s="14">
        <v>0</v>
      </c>
      <c r="I454" s="14"/>
    </row>
    <row r="455" spans="1:9" x14ac:dyDescent="0.25">
      <c r="A455" s="13" t="s">
        <v>233</v>
      </c>
      <c r="B455" s="13" t="s">
        <v>238</v>
      </c>
      <c r="C455" s="13" t="s">
        <v>72</v>
      </c>
      <c r="D455" s="13" t="s">
        <v>205</v>
      </c>
      <c r="E455" s="13" t="s">
        <v>16</v>
      </c>
      <c r="F455" s="13" t="s">
        <v>45</v>
      </c>
      <c r="G455" s="14">
        <v>40</v>
      </c>
      <c r="H455" s="14">
        <v>0</v>
      </c>
      <c r="I455" s="14"/>
    </row>
    <row r="456" spans="1:9" x14ac:dyDescent="0.25">
      <c r="A456" s="13" t="s">
        <v>233</v>
      </c>
      <c r="B456" s="13" t="s">
        <v>239</v>
      </c>
      <c r="C456" s="13" t="s">
        <v>72</v>
      </c>
      <c r="D456" s="13" t="s">
        <v>73</v>
      </c>
      <c r="E456" s="13" t="s">
        <v>16</v>
      </c>
      <c r="F456" s="13" t="s">
        <v>45</v>
      </c>
      <c r="G456" s="14">
        <v>80</v>
      </c>
      <c r="H456" s="14">
        <v>0</v>
      </c>
      <c r="I456" s="14"/>
    </row>
    <row r="457" spans="1:9" x14ac:dyDescent="0.25">
      <c r="A457" s="13" t="s">
        <v>233</v>
      </c>
      <c r="B457" s="13" t="s">
        <v>204</v>
      </c>
      <c r="C457" s="13" t="s">
        <v>72</v>
      </c>
      <c r="D457" s="13" t="s">
        <v>205</v>
      </c>
      <c r="E457" s="13" t="s">
        <v>16</v>
      </c>
      <c r="F457" s="13" t="s">
        <v>106</v>
      </c>
      <c r="G457" s="14">
        <v>100</v>
      </c>
      <c r="H457" s="14">
        <v>0</v>
      </c>
      <c r="I457" s="14"/>
    </row>
    <row r="458" spans="1:9" x14ac:dyDescent="0.25">
      <c r="A458" s="13" t="s">
        <v>233</v>
      </c>
      <c r="B458" s="13" t="s">
        <v>213</v>
      </c>
      <c r="C458" s="13" t="s">
        <v>72</v>
      </c>
      <c r="D458" s="13" t="s">
        <v>73</v>
      </c>
      <c r="E458" s="13" t="s">
        <v>16</v>
      </c>
      <c r="F458" s="13" t="s">
        <v>74</v>
      </c>
      <c r="G458" s="14">
        <v>410</v>
      </c>
      <c r="H458" s="14">
        <v>0</v>
      </c>
      <c r="I458" s="14"/>
    </row>
    <row r="459" spans="1:9" x14ac:dyDescent="0.25">
      <c r="A459" s="13" t="s">
        <v>233</v>
      </c>
      <c r="B459" s="13" t="s">
        <v>213</v>
      </c>
      <c r="C459" s="13" t="s">
        <v>72</v>
      </c>
      <c r="D459" s="13" t="s">
        <v>102</v>
      </c>
      <c r="E459" s="13" t="s">
        <v>103</v>
      </c>
      <c r="F459" s="13" t="s">
        <v>74</v>
      </c>
      <c r="G459" s="14">
        <v>400</v>
      </c>
      <c r="H459" s="14">
        <v>0</v>
      </c>
      <c r="I459" s="14"/>
    </row>
    <row r="460" spans="1:9" x14ac:dyDescent="0.25">
      <c r="A460" s="13" t="s">
        <v>233</v>
      </c>
      <c r="B460" s="13" t="s">
        <v>110</v>
      </c>
      <c r="C460" s="13" t="s">
        <v>14</v>
      </c>
      <c r="D460" s="13" t="s">
        <v>29</v>
      </c>
      <c r="E460" s="13" t="s">
        <v>112</v>
      </c>
      <c r="F460" s="13" t="s">
        <v>113</v>
      </c>
      <c r="G460" s="14">
        <v>2195.9999999999995</v>
      </c>
      <c r="H460" s="14">
        <v>720</v>
      </c>
      <c r="I460" s="14"/>
    </row>
    <row r="461" spans="1:9" x14ac:dyDescent="0.25">
      <c r="A461" s="13" t="s">
        <v>233</v>
      </c>
      <c r="B461" s="13" t="s">
        <v>140</v>
      </c>
      <c r="C461" s="13" t="s">
        <v>14</v>
      </c>
      <c r="D461" s="13" t="s">
        <v>29</v>
      </c>
      <c r="E461" s="13" t="s">
        <v>112</v>
      </c>
      <c r="F461" s="13" t="s">
        <v>153</v>
      </c>
      <c r="G461" s="14">
        <v>1366.0000000000002</v>
      </c>
      <c r="H461" s="14">
        <v>418</v>
      </c>
      <c r="I461" s="14"/>
    </row>
    <row r="462" spans="1:9" x14ac:dyDescent="0.25">
      <c r="A462" s="13" t="s">
        <v>233</v>
      </c>
      <c r="B462" s="13" t="s">
        <v>138</v>
      </c>
      <c r="C462" s="13" t="s">
        <v>14</v>
      </c>
      <c r="D462" s="13" t="s">
        <v>29</v>
      </c>
      <c r="E462" s="13" t="s">
        <v>112</v>
      </c>
      <c r="F462" s="13" t="s">
        <v>139</v>
      </c>
      <c r="G462" s="14">
        <v>5471.9999999999982</v>
      </c>
      <c r="H462" s="14">
        <v>0</v>
      </c>
      <c r="I462" s="14"/>
    </row>
    <row r="463" spans="1:9" x14ac:dyDescent="0.25">
      <c r="A463" s="13" t="s">
        <v>233</v>
      </c>
      <c r="B463" s="13" t="s">
        <v>160</v>
      </c>
      <c r="C463" s="13" t="s">
        <v>14</v>
      </c>
      <c r="D463" s="13" t="s">
        <v>29</v>
      </c>
      <c r="E463" s="13" t="s">
        <v>144</v>
      </c>
      <c r="F463" s="13" t="s">
        <v>150</v>
      </c>
      <c r="G463" s="14">
        <v>4596</v>
      </c>
      <c r="H463" s="14">
        <v>0</v>
      </c>
      <c r="I463" s="14"/>
    </row>
    <row r="464" spans="1:9" x14ac:dyDescent="0.25">
      <c r="A464" s="13" t="s">
        <v>233</v>
      </c>
      <c r="B464" s="13" t="s">
        <v>221</v>
      </c>
      <c r="C464" s="13" t="s">
        <v>14</v>
      </c>
      <c r="D464" s="13" t="s">
        <v>29</v>
      </c>
      <c r="E464" s="13" t="s">
        <v>144</v>
      </c>
      <c r="F464" s="13" t="s">
        <v>150</v>
      </c>
      <c r="G464" s="14">
        <v>1559.9999999999986</v>
      </c>
      <c r="H464" s="14">
        <v>0</v>
      </c>
      <c r="I464" s="14"/>
    </row>
    <row r="465" spans="1:9" x14ac:dyDescent="0.25">
      <c r="A465" s="13" t="s">
        <v>233</v>
      </c>
      <c r="B465" s="13" t="s">
        <v>149</v>
      </c>
      <c r="C465" s="13" t="s">
        <v>14</v>
      </c>
      <c r="D465" s="13" t="s">
        <v>29</v>
      </c>
      <c r="E465" s="13" t="s">
        <v>144</v>
      </c>
      <c r="F465" s="13" t="s">
        <v>150</v>
      </c>
      <c r="G465" s="14">
        <v>1667.9999999999998</v>
      </c>
      <c r="H465" s="14">
        <v>0</v>
      </c>
      <c r="I465" s="14"/>
    </row>
    <row r="466" spans="1:9" x14ac:dyDescent="0.25">
      <c r="A466" s="13" t="s">
        <v>233</v>
      </c>
      <c r="B466" s="13" t="s">
        <v>79</v>
      </c>
      <c r="C466" s="13" t="s">
        <v>14</v>
      </c>
      <c r="D466" s="13" t="s">
        <v>77</v>
      </c>
      <c r="E466" s="13" t="s">
        <v>79</v>
      </c>
      <c r="F466" s="13" t="s">
        <v>80</v>
      </c>
      <c r="G466" s="14">
        <v>300.00000000000006</v>
      </c>
      <c r="H466" s="14">
        <v>0</v>
      </c>
      <c r="I466" s="14"/>
    </row>
    <row r="467" spans="1:9" x14ac:dyDescent="0.25">
      <c r="A467" s="13" t="s">
        <v>233</v>
      </c>
      <c r="B467" s="13" t="s">
        <v>110</v>
      </c>
      <c r="C467" s="13" t="s">
        <v>14</v>
      </c>
      <c r="D467" s="13" t="s">
        <v>29</v>
      </c>
      <c r="E467" s="13" t="s">
        <v>30</v>
      </c>
      <c r="F467" s="13" t="s">
        <v>111</v>
      </c>
      <c r="G467" s="14">
        <v>1000</v>
      </c>
      <c r="H467" s="14">
        <v>0</v>
      </c>
      <c r="I467" s="14"/>
    </row>
    <row r="468" spans="1:9" x14ac:dyDescent="0.25">
      <c r="A468" s="13" t="s">
        <v>233</v>
      </c>
      <c r="B468" s="13" t="s">
        <v>147</v>
      </c>
      <c r="C468" s="13" t="s">
        <v>14</v>
      </c>
      <c r="D468" s="13" t="s">
        <v>29</v>
      </c>
      <c r="E468" s="13" t="s">
        <v>112</v>
      </c>
      <c r="F468" s="13" t="s">
        <v>148</v>
      </c>
      <c r="G468" s="14">
        <v>177.99999999999991</v>
      </c>
      <c r="H468" s="14">
        <v>0</v>
      </c>
      <c r="I468" s="14"/>
    </row>
    <row r="469" spans="1:9" x14ac:dyDescent="0.25">
      <c r="A469" s="13" t="s">
        <v>233</v>
      </c>
      <c r="B469" s="13" t="s">
        <v>125</v>
      </c>
      <c r="C469" s="13" t="s">
        <v>14</v>
      </c>
      <c r="D469" s="13" t="s">
        <v>122</v>
      </c>
      <c r="E469" s="13" t="s">
        <v>16</v>
      </c>
      <c r="F469" s="13" t="s">
        <v>123</v>
      </c>
      <c r="G469" s="14">
        <v>0</v>
      </c>
      <c r="H469" s="14">
        <v>0</v>
      </c>
      <c r="I469" s="14"/>
    </row>
    <row r="470" spans="1:9" x14ac:dyDescent="0.25">
      <c r="A470" s="13" t="s">
        <v>233</v>
      </c>
      <c r="B470" s="13" t="s">
        <v>137</v>
      </c>
      <c r="C470" s="13" t="s">
        <v>14</v>
      </c>
      <c r="D470" s="13" t="s">
        <v>29</v>
      </c>
      <c r="E470" s="13" t="s">
        <v>30</v>
      </c>
      <c r="F470" s="13" t="s">
        <v>31</v>
      </c>
      <c r="G470" s="14">
        <v>0</v>
      </c>
      <c r="H470" s="14">
        <v>0</v>
      </c>
      <c r="I470" s="14"/>
    </row>
    <row r="471" spans="1:9" x14ac:dyDescent="0.25">
      <c r="A471" s="13" t="s">
        <v>233</v>
      </c>
      <c r="B471" s="13" t="s">
        <v>137</v>
      </c>
      <c r="C471" s="13" t="s">
        <v>14</v>
      </c>
      <c r="D471" s="13" t="s">
        <v>29</v>
      </c>
      <c r="E471" s="13" t="s">
        <v>112</v>
      </c>
      <c r="F471" s="13" t="s">
        <v>139</v>
      </c>
      <c r="G471" s="14">
        <v>140</v>
      </c>
      <c r="H471" s="14">
        <v>140</v>
      </c>
      <c r="I471" s="14"/>
    </row>
    <row r="472" spans="1:9" x14ac:dyDescent="0.25">
      <c r="A472" s="13" t="s">
        <v>233</v>
      </c>
      <c r="B472" s="13" t="s">
        <v>110</v>
      </c>
      <c r="C472" s="13" t="s">
        <v>14</v>
      </c>
      <c r="D472" s="13" t="s">
        <v>29</v>
      </c>
      <c r="E472" s="13" t="s">
        <v>30</v>
      </c>
      <c r="F472" s="13" t="s">
        <v>31</v>
      </c>
      <c r="G472" s="14">
        <v>1028</v>
      </c>
      <c r="H472" s="14">
        <v>0</v>
      </c>
      <c r="I472" s="14"/>
    </row>
    <row r="473" spans="1:9" x14ac:dyDescent="0.25">
      <c r="A473" s="13" t="s">
        <v>233</v>
      </c>
      <c r="B473" s="13" t="s">
        <v>140</v>
      </c>
      <c r="C473" s="13" t="s">
        <v>14</v>
      </c>
      <c r="D473" s="13" t="s">
        <v>29</v>
      </c>
      <c r="E473" s="13" t="s">
        <v>30</v>
      </c>
      <c r="F473" s="13" t="s">
        <v>31</v>
      </c>
      <c r="G473" s="14">
        <v>252</v>
      </c>
      <c r="H473" s="14">
        <v>0</v>
      </c>
      <c r="I473" s="14"/>
    </row>
    <row r="474" spans="1:9" x14ac:dyDescent="0.25">
      <c r="A474" s="13" t="s">
        <v>233</v>
      </c>
      <c r="B474" s="13" t="s">
        <v>138</v>
      </c>
      <c r="C474" s="13" t="s">
        <v>14</v>
      </c>
      <c r="D474" s="13" t="s">
        <v>29</v>
      </c>
      <c r="E474" s="13" t="s">
        <v>30</v>
      </c>
      <c r="F474" s="13" t="s">
        <v>31</v>
      </c>
      <c r="G474" s="14">
        <v>10</v>
      </c>
      <c r="H474" s="14">
        <v>0</v>
      </c>
      <c r="I474" s="14"/>
    </row>
    <row r="475" spans="1:9" x14ac:dyDescent="0.25">
      <c r="A475" s="13" t="s">
        <v>233</v>
      </c>
      <c r="B475" s="13" t="s">
        <v>220</v>
      </c>
      <c r="C475" s="13" t="s">
        <v>14</v>
      </c>
      <c r="D475" s="13" t="s">
        <v>29</v>
      </c>
      <c r="E475" s="13" t="s">
        <v>30</v>
      </c>
      <c r="F475" s="13" t="s">
        <v>31</v>
      </c>
      <c r="G475" s="14">
        <v>4</v>
      </c>
      <c r="H475" s="14">
        <v>0</v>
      </c>
      <c r="I475" s="14"/>
    </row>
    <row r="476" spans="1:9" x14ac:dyDescent="0.25">
      <c r="A476" s="13" t="s">
        <v>233</v>
      </c>
      <c r="B476" s="13" t="s">
        <v>151</v>
      </c>
      <c r="C476" s="13" t="s">
        <v>14</v>
      </c>
      <c r="D476" s="13" t="s">
        <v>15</v>
      </c>
      <c r="E476" s="13" t="s">
        <v>16</v>
      </c>
      <c r="F476" s="13" t="s">
        <v>152</v>
      </c>
      <c r="G476" s="14">
        <v>308</v>
      </c>
      <c r="H476" s="14">
        <v>0</v>
      </c>
      <c r="I476" s="14"/>
    </row>
    <row r="477" spans="1:9" x14ac:dyDescent="0.25">
      <c r="A477" s="13" t="s">
        <v>233</v>
      </c>
      <c r="B477" s="13" t="s">
        <v>220</v>
      </c>
      <c r="C477" s="13" t="s">
        <v>14</v>
      </c>
      <c r="D477" s="13" t="s">
        <v>29</v>
      </c>
      <c r="E477" s="13" t="s">
        <v>112</v>
      </c>
      <c r="F477" s="13" t="s">
        <v>153</v>
      </c>
      <c r="G477" s="14">
        <v>1138</v>
      </c>
      <c r="H477" s="14">
        <v>352</v>
      </c>
      <c r="I477" s="14"/>
    </row>
    <row r="478" spans="1:9" x14ac:dyDescent="0.25">
      <c r="A478" s="13" t="s">
        <v>233</v>
      </c>
      <c r="B478" s="13" t="s">
        <v>146</v>
      </c>
      <c r="C478" s="13" t="s">
        <v>14</v>
      </c>
      <c r="D478" s="13" t="s">
        <v>29</v>
      </c>
      <c r="E478" s="13" t="s">
        <v>144</v>
      </c>
      <c r="F478" s="13" t="s">
        <v>145</v>
      </c>
      <c r="G478" s="14">
        <v>390</v>
      </c>
      <c r="H478" s="14">
        <v>0</v>
      </c>
      <c r="I478" s="14"/>
    </row>
    <row r="479" spans="1:9" x14ac:dyDescent="0.25">
      <c r="A479" s="13" t="s">
        <v>233</v>
      </c>
      <c r="B479" s="13" t="s">
        <v>63</v>
      </c>
      <c r="C479" s="13" t="s">
        <v>22</v>
      </c>
      <c r="D479" s="13" t="s">
        <v>63</v>
      </c>
      <c r="E479" s="13" t="s">
        <v>16</v>
      </c>
      <c r="F479" s="13" t="s">
        <v>34</v>
      </c>
      <c r="G479" s="14">
        <v>5401.9999999999964</v>
      </c>
      <c r="H479" s="14">
        <v>0</v>
      </c>
      <c r="I479" s="14"/>
    </row>
    <row r="480" spans="1:9" x14ac:dyDescent="0.25">
      <c r="A480" s="13" t="s">
        <v>233</v>
      </c>
      <c r="B480" s="13" t="s">
        <v>121</v>
      </c>
      <c r="C480" s="13" t="s">
        <v>22</v>
      </c>
      <c r="D480" s="13" t="s">
        <v>122</v>
      </c>
      <c r="E480" s="13" t="s">
        <v>16</v>
      </c>
      <c r="F480" s="13" t="s">
        <v>123</v>
      </c>
      <c r="G480" s="14">
        <v>24</v>
      </c>
      <c r="H480" s="14">
        <v>0</v>
      </c>
      <c r="I480" s="14"/>
    </row>
    <row r="481" spans="1:9" x14ac:dyDescent="0.25">
      <c r="A481" s="13" t="s">
        <v>240</v>
      </c>
      <c r="B481" s="13" t="s">
        <v>121</v>
      </c>
      <c r="C481" s="13" t="s">
        <v>22</v>
      </c>
      <c r="D481" s="13" t="s">
        <v>122</v>
      </c>
      <c r="E481" s="13" t="s">
        <v>16</v>
      </c>
      <c r="F481" s="13" t="s">
        <v>123</v>
      </c>
      <c r="G481" s="14">
        <v>24</v>
      </c>
      <c r="H481" s="14">
        <v>0</v>
      </c>
      <c r="I481" s="14"/>
    </row>
    <row r="482" spans="1:9" x14ac:dyDescent="0.25">
      <c r="A482" s="13" t="s">
        <v>240</v>
      </c>
      <c r="B482" s="13" t="s">
        <v>125</v>
      </c>
      <c r="C482" s="13" t="s">
        <v>14</v>
      </c>
      <c r="D482" s="13" t="s">
        <v>122</v>
      </c>
      <c r="E482" s="13" t="s">
        <v>16</v>
      </c>
      <c r="F482" s="13" t="s">
        <v>123</v>
      </c>
      <c r="G482" s="14">
        <v>26</v>
      </c>
      <c r="H482" s="14">
        <v>0</v>
      </c>
      <c r="I482" s="14"/>
    </row>
    <row r="483" spans="1:9" x14ac:dyDescent="0.25">
      <c r="A483" s="13" t="s">
        <v>240</v>
      </c>
      <c r="B483" s="13" t="s">
        <v>135</v>
      </c>
      <c r="C483" s="13" t="s">
        <v>14</v>
      </c>
      <c r="D483" s="13" t="s">
        <v>15</v>
      </c>
      <c r="E483" s="13" t="s">
        <v>16</v>
      </c>
      <c r="F483" s="13" t="s">
        <v>136</v>
      </c>
      <c r="G483" s="14">
        <v>15814.000000000009</v>
      </c>
      <c r="H483" s="14">
        <v>0</v>
      </c>
      <c r="I483" s="14"/>
    </row>
    <row r="484" spans="1:9" x14ac:dyDescent="0.25">
      <c r="A484" s="13" t="s">
        <v>240</v>
      </c>
      <c r="B484" s="13" t="s">
        <v>124</v>
      </c>
      <c r="C484" s="13" t="s">
        <v>14</v>
      </c>
      <c r="D484" s="13" t="s">
        <v>77</v>
      </c>
      <c r="E484" s="13" t="s">
        <v>76</v>
      </c>
      <c r="F484" s="13" t="s">
        <v>241</v>
      </c>
      <c r="G484" s="14">
        <v>5201.9999999999991</v>
      </c>
      <c r="H484" s="14">
        <v>0</v>
      </c>
      <c r="I484" s="14"/>
    </row>
    <row r="485" spans="1:9" x14ac:dyDescent="0.25">
      <c r="A485" s="13" t="s">
        <v>240</v>
      </c>
      <c r="B485" s="13" t="s">
        <v>124</v>
      </c>
      <c r="C485" s="13" t="s">
        <v>14</v>
      </c>
      <c r="D485" s="13" t="s">
        <v>77</v>
      </c>
      <c r="E485" s="13" t="s">
        <v>76</v>
      </c>
      <c r="F485" s="13" t="s">
        <v>124</v>
      </c>
      <c r="G485" s="14">
        <v>43766.000000000015</v>
      </c>
      <c r="H485" s="14">
        <v>0</v>
      </c>
      <c r="I485" s="14"/>
    </row>
    <row r="486" spans="1:9" x14ac:dyDescent="0.25">
      <c r="A486" s="13" t="s">
        <v>242</v>
      </c>
      <c r="B486" s="13" t="s">
        <v>104</v>
      </c>
      <c r="C486" s="13" t="s">
        <v>72</v>
      </c>
      <c r="D486" s="13" t="s">
        <v>73</v>
      </c>
      <c r="E486" s="13" t="s">
        <v>16</v>
      </c>
      <c r="F486" s="13" t="s">
        <v>119</v>
      </c>
      <c r="G486" s="14">
        <v>1380</v>
      </c>
      <c r="H486" s="14">
        <v>0</v>
      </c>
      <c r="I486" s="14"/>
    </row>
    <row r="487" spans="1:9" x14ac:dyDescent="0.25">
      <c r="A487" s="13" t="s">
        <v>242</v>
      </c>
      <c r="B487" s="13" t="s">
        <v>104</v>
      </c>
      <c r="C487" s="13" t="s">
        <v>72</v>
      </c>
      <c r="D487" s="13" t="s">
        <v>102</v>
      </c>
      <c r="E487" s="13" t="s">
        <v>191</v>
      </c>
      <c r="F487" s="13" t="s">
        <v>106</v>
      </c>
      <c r="G487" s="14">
        <v>40</v>
      </c>
      <c r="H487" s="14">
        <v>0</v>
      </c>
      <c r="I487" s="14"/>
    </row>
    <row r="488" spans="1:9" x14ac:dyDescent="0.25">
      <c r="A488" s="13" t="s">
        <v>242</v>
      </c>
      <c r="B488" s="13" t="s">
        <v>104</v>
      </c>
      <c r="C488" s="13" t="s">
        <v>72</v>
      </c>
      <c r="D488" s="13" t="s">
        <v>102</v>
      </c>
      <c r="E488" s="13" t="s">
        <v>103</v>
      </c>
      <c r="F488" s="13" t="s">
        <v>106</v>
      </c>
      <c r="G488" s="14">
        <v>40</v>
      </c>
      <c r="H488" s="14">
        <v>0</v>
      </c>
      <c r="I488" s="14"/>
    </row>
    <row r="489" spans="1:9" x14ac:dyDescent="0.25">
      <c r="A489" s="13" t="s">
        <v>242</v>
      </c>
      <c r="B489" s="13" t="s">
        <v>104</v>
      </c>
      <c r="C489" s="13" t="s">
        <v>72</v>
      </c>
      <c r="D489" s="13" t="s">
        <v>102</v>
      </c>
      <c r="E489" s="13" t="s">
        <v>109</v>
      </c>
      <c r="F489" s="13" t="s">
        <v>106</v>
      </c>
      <c r="G489" s="14">
        <v>40</v>
      </c>
      <c r="H489" s="14">
        <v>0</v>
      </c>
      <c r="I489" s="14"/>
    </row>
    <row r="490" spans="1:9" x14ac:dyDescent="0.25">
      <c r="A490" s="13" t="s">
        <v>242</v>
      </c>
      <c r="B490" s="13" t="s">
        <v>243</v>
      </c>
      <c r="C490" s="13" t="s">
        <v>98</v>
      </c>
      <c r="D490" s="13" t="s">
        <v>116</v>
      </c>
      <c r="E490" s="13" t="s">
        <v>207</v>
      </c>
      <c r="F490" s="13" t="s">
        <v>46</v>
      </c>
      <c r="G490" s="14">
        <v>4800</v>
      </c>
      <c r="H490" s="14">
        <v>0</v>
      </c>
      <c r="I490" s="14"/>
    </row>
    <row r="491" spans="1:9" x14ac:dyDescent="0.25">
      <c r="A491" s="13" t="s">
        <v>242</v>
      </c>
      <c r="B491" s="13" t="s">
        <v>104</v>
      </c>
      <c r="C491" s="13" t="s">
        <v>72</v>
      </c>
      <c r="D491" s="13" t="s">
        <v>102</v>
      </c>
      <c r="E491" s="13" t="s">
        <v>103</v>
      </c>
      <c r="F491" s="13" t="s">
        <v>45</v>
      </c>
      <c r="G491" s="14">
        <v>40</v>
      </c>
      <c r="H491" s="14">
        <v>0</v>
      </c>
      <c r="I491" s="14"/>
    </row>
    <row r="492" spans="1:9" x14ac:dyDescent="0.25">
      <c r="A492" s="13" t="s">
        <v>242</v>
      </c>
      <c r="B492" s="13" t="s">
        <v>104</v>
      </c>
      <c r="C492" s="13" t="s">
        <v>72</v>
      </c>
      <c r="D492" s="13" t="s">
        <v>205</v>
      </c>
      <c r="E492" s="13" t="s">
        <v>16</v>
      </c>
      <c r="F492" s="13" t="s">
        <v>106</v>
      </c>
      <c r="G492" s="14">
        <v>40</v>
      </c>
      <c r="H492" s="14">
        <v>0</v>
      </c>
      <c r="I492" s="14"/>
    </row>
    <row r="493" spans="1:9" x14ac:dyDescent="0.25">
      <c r="A493" s="13" t="s">
        <v>242</v>
      </c>
      <c r="B493" s="13" t="s">
        <v>104</v>
      </c>
      <c r="C493" s="13" t="s">
        <v>72</v>
      </c>
      <c r="D493" s="13" t="s">
        <v>105</v>
      </c>
      <c r="E493" s="13" t="s">
        <v>16</v>
      </c>
      <c r="F493" s="13" t="s">
        <v>106</v>
      </c>
      <c r="G493" s="14">
        <v>100</v>
      </c>
      <c r="H493" s="14">
        <v>100</v>
      </c>
      <c r="I493" s="14"/>
    </row>
    <row r="494" spans="1:9" x14ac:dyDescent="0.25">
      <c r="A494" s="13" t="s">
        <v>242</v>
      </c>
      <c r="B494" s="13" t="s">
        <v>104</v>
      </c>
      <c r="C494" s="13" t="s">
        <v>72</v>
      </c>
      <c r="D494" s="13" t="s">
        <v>105</v>
      </c>
      <c r="E494" s="13" t="s">
        <v>16</v>
      </c>
      <c r="F494" s="13" t="s">
        <v>45</v>
      </c>
      <c r="G494" s="14">
        <v>40</v>
      </c>
      <c r="H494" s="14">
        <v>0</v>
      </c>
      <c r="I494" s="14"/>
    </row>
    <row r="495" spans="1:9" x14ac:dyDescent="0.25">
      <c r="A495" s="13" t="s">
        <v>242</v>
      </c>
      <c r="B495" s="13" t="s">
        <v>101</v>
      </c>
      <c r="C495" s="13" t="s">
        <v>72</v>
      </c>
      <c r="D495" s="13" t="s">
        <v>102</v>
      </c>
      <c r="E495" s="13" t="s">
        <v>103</v>
      </c>
      <c r="F495" s="13" t="s">
        <v>74</v>
      </c>
      <c r="G495" s="14">
        <v>120</v>
      </c>
      <c r="H495" s="14">
        <v>0</v>
      </c>
      <c r="I495" s="14"/>
    </row>
    <row r="496" spans="1:9" x14ac:dyDescent="0.25">
      <c r="A496" s="13" t="s">
        <v>242</v>
      </c>
      <c r="B496" s="13" t="s">
        <v>101</v>
      </c>
      <c r="C496" s="13" t="s">
        <v>72</v>
      </c>
      <c r="D496" s="13" t="s">
        <v>102</v>
      </c>
      <c r="E496" s="13" t="s">
        <v>109</v>
      </c>
      <c r="F496" s="13" t="s">
        <v>44</v>
      </c>
      <c r="G496" s="14">
        <v>600</v>
      </c>
      <c r="H496" s="14">
        <v>140</v>
      </c>
      <c r="I496" s="14"/>
    </row>
    <row r="497" spans="1:9" x14ac:dyDescent="0.25">
      <c r="A497" s="13" t="s">
        <v>242</v>
      </c>
      <c r="B497" s="13" t="s">
        <v>104</v>
      </c>
      <c r="C497" s="13" t="s">
        <v>72</v>
      </c>
      <c r="D497" s="13" t="s">
        <v>102</v>
      </c>
      <c r="E497" s="13" t="s">
        <v>109</v>
      </c>
      <c r="F497" s="13" t="s">
        <v>45</v>
      </c>
      <c r="G497" s="14">
        <v>60</v>
      </c>
      <c r="H497" s="14">
        <v>0</v>
      </c>
      <c r="I497" s="14"/>
    </row>
    <row r="498" spans="1:9" x14ac:dyDescent="0.25">
      <c r="A498" s="13" t="s">
        <v>242</v>
      </c>
      <c r="B498" s="13" t="s">
        <v>104</v>
      </c>
      <c r="C498" s="13" t="s">
        <v>72</v>
      </c>
      <c r="D498" s="13" t="s">
        <v>107</v>
      </c>
      <c r="E498" s="13" t="s">
        <v>16</v>
      </c>
      <c r="F498" s="13" t="s">
        <v>45</v>
      </c>
      <c r="G498" s="14">
        <v>60</v>
      </c>
      <c r="H498" s="14">
        <v>0</v>
      </c>
      <c r="I498" s="14"/>
    </row>
    <row r="499" spans="1:9" x14ac:dyDescent="0.25">
      <c r="A499" s="13" t="s">
        <v>242</v>
      </c>
      <c r="B499" s="13" t="s">
        <v>104</v>
      </c>
      <c r="C499" s="13" t="s">
        <v>72</v>
      </c>
      <c r="D499" s="13" t="s">
        <v>73</v>
      </c>
      <c r="E499" s="13" t="s">
        <v>16</v>
      </c>
      <c r="F499" s="13" t="s">
        <v>45</v>
      </c>
      <c r="G499" s="14">
        <v>360</v>
      </c>
      <c r="H499" s="14">
        <v>0</v>
      </c>
      <c r="I499" s="14"/>
    </row>
    <row r="500" spans="1:9" x14ac:dyDescent="0.25">
      <c r="A500" s="13" t="s">
        <v>242</v>
      </c>
      <c r="B500" s="13" t="s">
        <v>211</v>
      </c>
      <c r="C500" s="13" t="s">
        <v>72</v>
      </c>
      <c r="D500" s="13" t="s">
        <v>105</v>
      </c>
      <c r="E500" s="13" t="s">
        <v>16</v>
      </c>
      <c r="F500" s="13" t="s">
        <v>212</v>
      </c>
      <c r="G500" s="14">
        <v>43560</v>
      </c>
      <c r="H500" s="14">
        <v>21600</v>
      </c>
      <c r="I500" s="14"/>
    </row>
    <row r="501" spans="1:9" x14ac:dyDescent="0.25">
      <c r="A501" s="13" t="s">
        <v>242</v>
      </c>
      <c r="B501" s="13" t="s">
        <v>118</v>
      </c>
      <c r="C501" s="13" t="s">
        <v>72</v>
      </c>
      <c r="D501" s="13" t="s">
        <v>73</v>
      </c>
      <c r="E501" s="13" t="s">
        <v>16</v>
      </c>
      <c r="F501" s="13" t="s">
        <v>74</v>
      </c>
      <c r="G501" s="14">
        <v>89340</v>
      </c>
      <c r="H501" s="14">
        <v>0</v>
      </c>
      <c r="I501" s="14"/>
    </row>
    <row r="502" spans="1:9" x14ac:dyDescent="0.25">
      <c r="A502" s="13" t="s">
        <v>242</v>
      </c>
      <c r="B502" s="13" t="s">
        <v>118</v>
      </c>
      <c r="C502" s="13" t="s">
        <v>72</v>
      </c>
      <c r="D502" s="13" t="s">
        <v>102</v>
      </c>
      <c r="E502" s="13" t="s">
        <v>109</v>
      </c>
      <c r="F502" s="13" t="s">
        <v>74</v>
      </c>
      <c r="G502" s="14">
        <v>82560</v>
      </c>
      <c r="H502" s="14">
        <v>6720</v>
      </c>
      <c r="I502" s="14"/>
    </row>
    <row r="503" spans="1:9" x14ac:dyDescent="0.25">
      <c r="A503" s="13" t="s">
        <v>242</v>
      </c>
      <c r="B503" s="13" t="s">
        <v>118</v>
      </c>
      <c r="C503" s="13" t="s">
        <v>72</v>
      </c>
      <c r="D503" s="13" t="s">
        <v>102</v>
      </c>
      <c r="E503" s="13" t="s">
        <v>103</v>
      </c>
      <c r="F503" s="13" t="s">
        <v>74</v>
      </c>
      <c r="G503" s="14">
        <v>18800</v>
      </c>
      <c r="H503" s="14">
        <v>6720</v>
      </c>
      <c r="I503" s="14"/>
    </row>
    <row r="504" spans="1:9" x14ac:dyDescent="0.25">
      <c r="A504" s="13" t="s">
        <v>242</v>
      </c>
      <c r="B504" s="13" t="s">
        <v>118</v>
      </c>
      <c r="C504" s="13" t="s">
        <v>72</v>
      </c>
      <c r="D504" s="13" t="s">
        <v>102</v>
      </c>
      <c r="E504" s="13" t="s">
        <v>191</v>
      </c>
      <c r="F504" s="13" t="s">
        <v>74</v>
      </c>
      <c r="G504" s="14">
        <v>9600</v>
      </c>
      <c r="H504" s="14">
        <v>6720</v>
      </c>
      <c r="I504" s="14"/>
    </row>
    <row r="505" spans="1:9" x14ac:dyDescent="0.25">
      <c r="A505" s="13" t="s">
        <v>242</v>
      </c>
      <c r="B505" s="13" t="s">
        <v>101</v>
      </c>
      <c r="C505" s="13" t="s">
        <v>72</v>
      </c>
      <c r="D505" s="13" t="s">
        <v>105</v>
      </c>
      <c r="E505" s="13" t="s">
        <v>16</v>
      </c>
      <c r="F505" s="13" t="s">
        <v>44</v>
      </c>
      <c r="G505" s="14">
        <v>769.99999999999943</v>
      </c>
      <c r="H505" s="14">
        <v>170</v>
      </c>
      <c r="I505" s="14"/>
    </row>
    <row r="506" spans="1:9" x14ac:dyDescent="0.25">
      <c r="A506" s="13" t="s">
        <v>242</v>
      </c>
      <c r="B506" s="13" t="s">
        <v>237</v>
      </c>
      <c r="C506" s="13" t="s">
        <v>72</v>
      </c>
      <c r="D506" s="13" t="s">
        <v>107</v>
      </c>
      <c r="E506" s="13" t="s">
        <v>16</v>
      </c>
      <c r="F506" s="13" t="s">
        <v>209</v>
      </c>
      <c r="G506" s="14">
        <v>15140</v>
      </c>
      <c r="H506" s="14">
        <v>3488</v>
      </c>
      <c r="I506" s="14"/>
    </row>
    <row r="507" spans="1:9" x14ac:dyDescent="0.25">
      <c r="A507" s="13" t="s">
        <v>242</v>
      </c>
      <c r="B507" s="13" t="s">
        <v>104</v>
      </c>
      <c r="C507" s="13" t="s">
        <v>72</v>
      </c>
      <c r="D507" s="13" t="s">
        <v>105</v>
      </c>
      <c r="E507" s="13" t="s">
        <v>16</v>
      </c>
      <c r="F507" s="13" t="s">
        <v>244</v>
      </c>
      <c r="G507" s="14">
        <v>5460</v>
      </c>
      <c r="H507" s="14">
        <v>4596</v>
      </c>
      <c r="I507" s="14"/>
    </row>
    <row r="508" spans="1:9" x14ac:dyDescent="0.25">
      <c r="A508" s="13" t="s">
        <v>242</v>
      </c>
      <c r="B508" s="13" t="s">
        <v>104</v>
      </c>
      <c r="C508" s="13" t="s">
        <v>72</v>
      </c>
      <c r="D508" s="13" t="s">
        <v>105</v>
      </c>
      <c r="E508" s="13" t="s">
        <v>16</v>
      </c>
      <c r="F508" s="13" t="s">
        <v>119</v>
      </c>
      <c r="G508" s="14">
        <v>1430</v>
      </c>
      <c r="H508" s="14">
        <v>630</v>
      </c>
      <c r="I508" s="14"/>
    </row>
    <row r="509" spans="1:9" x14ac:dyDescent="0.25">
      <c r="A509" s="13" t="s">
        <v>242</v>
      </c>
      <c r="B509" s="13" t="s">
        <v>118</v>
      </c>
      <c r="C509" s="13" t="s">
        <v>72</v>
      </c>
      <c r="D509" s="13" t="s">
        <v>205</v>
      </c>
      <c r="E509" s="13" t="s">
        <v>16</v>
      </c>
      <c r="F509" s="13" t="s">
        <v>74</v>
      </c>
      <c r="G509" s="14">
        <v>4400</v>
      </c>
      <c r="H509" s="14">
        <v>0</v>
      </c>
      <c r="I509" s="14"/>
    </row>
    <row r="510" spans="1:9" x14ac:dyDescent="0.25">
      <c r="A510" s="13" t="s">
        <v>242</v>
      </c>
      <c r="B510" s="13" t="s">
        <v>224</v>
      </c>
      <c r="C510" s="13" t="s">
        <v>14</v>
      </c>
      <c r="D510" s="13" t="s">
        <v>15</v>
      </c>
      <c r="E510" s="13" t="s">
        <v>16</v>
      </c>
      <c r="F510" s="13" t="s">
        <v>215</v>
      </c>
      <c r="G510" s="14">
        <v>7100</v>
      </c>
      <c r="H510" s="14">
        <v>0</v>
      </c>
      <c r="I510" s="14"/>
    </row>
    <row r="511" spans="1:9" x14ac:dyDescent="0.25">
      <c r="A511" s="13" t="s">
        <v>242</v>
      </c>
      <c r="B511" s="13" t="s">
        <v>121</v>
      </c>
      <c r="C511" s="13" t="s">
        <v>22</v>
      </c>
      <c r="D511" s="13" t="s">
        <v>122</v>
      </c>
      <c r="E511" s="13" t="s">
        <v>16</v>
      </c>
      <c r="F511" s="13" t="s">
        <v>123</v>
      </c>
      <c r="G511" s="14">
        <v>24</v>
      </c>
      <c r="H511" s="14">
        <v>0</v>
      </c>
      <c r="I511" s="14"/>
    </row>
    <row r="512" spans="1:9" x14ac:dyDescent="0.25">
      <c r="A512" s="13" t="s">
        <v>242</v>
      </c>
      <c r="B512" s="13" t="s">
        <v>224</v>
      </c>
      <c r="C512" s="13" t="s">
        <v>98</v>
      </c>
      <c r="D512" s="13" t="s">
        <v>116</v>
      </c>
      <c r="E512" s="13" t="s">
        <v>207</v>
      </c>
      <c r="F512" s="13" t="s">
        <v>45</v>
      </c>
      <c r="G512" s="14">
        <v>240</v>
      </c>
      <c r="H512" s="14">
        <v>0</v>
      </c>
      <c r="I512" s="14"/>
    </row>
    <row r="513" spans="1:9" x14ac:dyDescent="0.25">
      <c r="A513" s="13" t="s">
        <v>242</v>
      </c>
      <c r="B513" s="13" t="s">
        <v>101</v>
      </c>
      <c r="C513" s="13" t="s">
        <v>72</v>
      </c>
      <c r="D513" s="13" t="s">
        <v>102</v>
      </c>
      <c r="E513" s="13" t="s">
        <v>103</v>
      </c>
      <c r="F513" s="13" t="s">
        <v>44</v>
      </c>
      <c r="G513" s="14">
        <v>791.99999999999989</v>
      </c>
      <c r="H513" s="14">
        <v>0</v>
      </c>
      <c r="I513" s="14"/>
    </row>
    <row r="514" spans="1:9" x14ac:dyDescent="0.25">
      <c r="A514" s="13" t="s">
        <v>242</v>
      </c>
      <c r="B514" s="13" t="s">
        <v>245</v>
      </c>
      <c r="C514" s="13" t="s">
        <v>98</v>
      </c>
      <c r="D514" s="13" t="s">
        <v>116</v>
      </c>
      <c r="E514" s="13" t="s">
        <v>207</v>
      </c>
      <c r="F514" s="13" t="s">
        <v>246</v>
      </c>
      <c r="G514" s="14">
        <v>2262</v>
      </c>
      <c r="H514" s="14">
        <v>0</v>
      </c>
      <c r="I514" s="14"/>
    </row>
    <row r="515" spans="1:9" x14ac:dyDescent="0.25">
      <c r="A515" s="13" t="s">
        <v>242</v>
      </c>
      <c r="B515" s="13" t="s">
        <v>71</v>
      </c>
      <c r="C515" s="13" t="s">
        <v>72</v>
      </c>
      <c r="D515" s="13" t="s">
        <v>107</v>
      </c>
      <c r="E515" s="13" t="s">
        <v>16</v>
      </c>
      <c r="F515" s="13" t="s">
        <v>44</v>
      </c>
      <c r="G515" s="14">
        <v>482</v>
      </c>
      <c r="H515" s="14">
        <v>482</v>
      </c>
      <c r="I515" s="14"/>
    </row>
    <row r="516" spans="1:9" x14ac:dyDescent="0.25">
      <c r="A516" s="13" t="s">
        <v>242</v>
      </c>
      <c r="B516" s="13" t="s">
        <v>243</v>
      </c>
      <c r="C516" s="13" t="s">
        <v>98</v>
      </c>
      <c r="D516" s="13" t="s">
        <v>116</v>
      </c>
      <c r="E516" s="13" t="s">
        <v>207</v>
      </c>
      <c r="F516" s="13" t="s">
        <v>44</v>
      </c>
      <c r="G516" s="14">
        <v>300</v>
      </c>
      <c r="H516" s="14">
        <v>0</v>
      </c>
      <c r="I516" s="14"/>
    </row>
    <row r="517" spans="1:9" x14ac:dyDescent="0.25">
      <c r="A517" s="13" t="s">
        <v>242</v>
      </c>
      <c r="B517" s="13" t="s">
        <v>108</v>
      </c>
      <c r="C517" s="13" t="s">
        <v>72</v>
      </c>
      <c r="D517" s="13" t="s">
        <v>102</v>
      </c>
      <c r="E517" s="13" t="s">
        <v>103</v>
      </c>
      <c r="F517" s="13" t="s">
        <v>106</v>
      </c>
      <c r="G517" s="14">
        <v>0</v>
      </c>
      <c r="H517" s="14">
        <v>0</v>
      </c>
      <c r="I517" s="14"/>
    </row>
    <row r="518" spans="1:9" x14ac:dyDescent="0.25">
      <c r="A518" s="13" t="s">
        <v>242</v>
      </c>
      <c r="B518" s="13" t="s">
        <v>108</v>
      </c>
      <c r="C518" s="13" t="s">
        <v>72</v>
      </c>
      <c r="D518" s="13" t="s">
        <v>102</v>
      </c>
      <c r="E518" s="13" t="s">
        <v>103</v>
      </c>
      <c r="F518" s="13" t="s">
        <v>119</v>
      </c>
      <c r="G518" s="14">
        <v>0</v>
      </c>
      <c r="H518" s="14">
        <v>0</v>
      </c>
      <c r="I518" s="14"/>
    </row>
    <row r="519" spans="1:9" x14ac:dyDescent="0.25">
      <c r="A519" s="13" t="s">
        <v>242</v>
      </c>
      <c r="B519" s="13" t="s">
        <v>108</v>
      </c>
      <c r="C519" s="13" t="s">
        <v>72</v>
      </c>
      <c r="D519" s="13" t="s">
        <v>102</v>
      </c>
      <c r="E519" s="13" t="s">
        <v>103</v>
      </c>
      <c r="F519" s="13" t="s">
        <v>74</v>
      </c>
      <c r="G519" s="14">
        <v>0</v>
      </c>
      <c r="H519" s="14">
        <v>0</v>
      </c>
      <c r="I519" s="14"/>
    </row>
    <row r="520" spans="1:9" x14ac:dyDescent="0.25">
      <c r="A520" s="13" t="s">
        <v>247</v>
      </c>
      <c r="B520" s="13" t="s">
        <v>104</v>
      </c>
      <c r="C520" s="13" t="s">
        <v>72</v>
      </c>
      <c r="D520" s="13" t="s">
        <v>105</v>
      </c>
      <c r="E520" s="13" t="s">
        <v>16</v>
      </c>
      <c r="F520" s="13" t="s">
        <v>106</v>
      </c>
      <c r="G520" s="14">
        <v>112</v>
      </c>
      <c r="H520" s="14">
        <v>0</v>
      </c>
      <c r="I520" s="14"/>
    </row>
    <row r="521" spans="1:9" x14ac:dyDescent="0.25">
      <c r="A521" s="13" t="s">
        <v>247</v>
      </c>
      <c r="B521" s="13" t="s">
        <v>104</v>
      </c>
      <c r="C521" s="13" t="s">
        <v>72</v>
      </c>
      <c r="D521" s="13" t="s">
        <v>105</v>
      </c>
      <c r="E521" s="13" t="s">
        <v>16</v>
      </c>
      <c r="F521" s="13" t="s">
        <v>45</v>
      </c>
      <c r="G521" s="14">
        <v>28</v>
      </c>
      <c r="H521" s="14">
        <v>0</v>
      </c>
      <c r="I521" s="14"/>
    </row>
    <row r="522" spans="1:9" x14ac:dyDescent="0.25">
      <c r="A522" s="13" t="s">
        <v>247</v>
      </c>
      <c r="B522" s="13" t="s">
        <v>101</v>
      </c>
      <c r="C522" s="13" t="s">
        <v>72</v>
      </c>
      <c r="D522" s="13" t="s">
        <v>73</v>
      </c>
      <c r="E522" s="13" t="s">
        <v>16</v>
      </c>
      <c r="F522" s="13" t="s">
        <v>74</v>
      </c>
      <c r="G522" s="14">
        <v>200</v>
      </c>
      <c r="H522" s="14">
        <v>0</v>
      </c>
      <c r="I522" s="14"/>
    </row>
    <row r="523" spans="1:9" x14ac:dyDescent="0.25">
      <c r="A523" s="13" t="s">
        <v>247</v>
      </c>
      <c r="B523" s="13" t="s">
        <v>140</v>
      </c>
      <c r="C523" s="13" t="s">
        <v>14</v>
      </c>
      <c r="D523" s="13" t="s">
        <v>29</v>
      </c>
      <c r="E523" s="13" t="s">
        <v>30</v>
      </c>
      <c r="F523" s="13" t="s">
        <v>31</v>
      </c>
      <c r="G523" s="14">
        <v>4</v>
      </c>
      <c r="H523" s="14">
        <v>0</v>
      </c>
      <c r="I523" s="14"/>
    </row>
    <row r="524" spans="1:9" x14ac:dyDescent="0.25">
      <c r="A524" s="13" t="s">
        <v>247</v>
      </c>
      <c r="B524" s="13" t="s">
        <v>220</v>
      </c>
      <c r="C524" s="13" t="s">
        <v>14</v>
      </c>
      <c r="D524" s="13" t="s">
        <v>29</v>
      </c>
      <c r="E524" s="13" t="s">
        <v>30</v>
      </c>
      <c r="F524" s="13" t="s">
        <v>31</v>
      </c>
      <c r="G524" s="14">
        <v>4</v>
      </c>
      <c r="H524" s="14">
        <v>0</v>
      </c>
      <c r="I524" s="14"/>
    </row>
    <row r="525" spans="1:9" x14ac:dyDescent="0.25">
      <c r="A525" s="13" t="s">
        <v>247</v>
      </c>
      <c r="B525" s="13" t="s">
        <v>138</v>
      </c>
      <c r="C525" s="13" t="s">
        <v>14</v>
      </c>
      <c r="D525" s="13" t="s">
        <v>29</v>
      </c>
      <c r="E525" s="13" t="s">
        <v>30</v>
      </c>
      <c r="F525" s="13" t="s">
        <v>31</v>
      </c>
      <c r="G525" s="14">
        <v>4</v>
      </c>
      <c r="H525" s="14">
        <v>0</v>
      </c>
      <c r="I525" s="14"/>
    </row>
    <row r="526" spans="1:9" x14ac:dyDescent="0.25">
      <c r="A526" s="13" t="s">
        <v>247</v>
      </c>
      <c r="B526" s="13" t="s">
        <v>149</v>
      </c>
      <c r="C526" s="13" t="s">
        <v>14</v>
      </c>
      <c r="D526" s="13" t="s">
        <v>29</v>
      </c>
      <c r="E526" s="13" t="s">
        <v>144</v>
      </c>
      <c r="F526" s="13" t="s">
        <v>150</v>
      </c>
      <c r="G526" s="14">
        <v>1888.0000000000002</v>
      </c>
      <c r="H526" s="14">
        <v>0</v>
      </c>
      <c r="I526" s="14"/>
    </row>
    <row r="527" spans="1:9" x14ac:dyDescent="0.25">
      <c r="A527" s="13" t="s">
        <v>247</v>
      </c>
      <c r="B527" s="13" t="s">
        <v>135</v>
      </c>
      <c r="C527" s="13" t="s">
        <v>14</v>
      </c>
      <c r="D527" s="13" t="s">
        <v>15</v>
      </c>
      <c r="E527" s="13" t="s">
        <v>16</v>
      </c>
      <c r="F527" s="13" t="s">
        <v>136</v>
      </c>
      <c r="G527" s="14">
        <v>23830</v>
      </c>
      <c r="H527" s="14">
        <v>0</v>
      </c>
      <c r="I527" s="14"/>
    </row>
    <row r="528" spans="1:9" x14ac:dyDescent="0.25">
      <c r="A528" s="13" t="s">
        <v>247</v>
      </c>
      <c r="B528" s="13" t="s">
        <v>137</v>
      </c>
      <c r="C528" s="13" t="s">
        <v>14</v>
      </c>
      <c r="D528" s="13" t="s">
        <v>29</v>
      </c>
      <c r="E528" s="13" t="s">
        <v>112</v>
      </c>
      <c r="F528" s="13" t="s">
        <v>139</v>
      </c>
      <c r="G528" s="14">
        <v>319.99999999999994</v>
      </c>
      <c r="H528" s="14">
        <v>320</v>
      </c>
      <c r="I528" s="14"/>
    </row>
    <row r="529" spans="1:9" x14ac:dyDescent="0.25">
      <c r="A529" s="13" t="s">
        <v>247</v>
      </c>
      <c r="B529" s="13" t="s">
        <v>160</v>
      </c>
      <c r="C529" s="13" t="s">
        <v>14</v>
      </c>
      <c r="D529" s="13" t="s">
        <v>29</v>
      </c>
      <c r="E529" s="13" t="s">
        <v>144</v>
      </c>
      <c r="F529" s="13" t="s">
        <v>150</v>
      </c>
      <c r="G529" s="14">
        <v>2388.0000000000005</v>
      </c>
      <c r="H529" s="14">
        <v>0</v>
      </c>
      <c r="I529" s="14"/>
    </row>
    <row r="530" spans="1:9" x14ac:dyDescent="0.25">
      <c r="A530" s="13" t="s">
        <v>247</v>
      </c>
      <c r="B530" s="13" t="s">
        <v>121</v>
      </c>
      <c r="C530" s="13" t="s">
        <v>22</v>
      </c>
      <c r="D530" s="13" t="s">
        <v>122</v>
      </c>
      <c r="E530" s="13" t="s">
        <v>16</v>
      </c>
      <c r="F530" s="13" t="s">
        <v>123</v>
      </c>
      <c r="G530" s="14">
        <v>24</v>
      </c>
      <c r="H530" s="14">
        <v>0</v>
      </c>
      <c r="I530" s="14"/>
    </row>
    <row r="531" spans="1:9" x14ac:dyDescent="0.25">
      <c r="A531" s="13" t="s">
        <v>247</v>
      </c>
      <c r="B531" s="13" t="s">
        <v>104</v>
      </c>
      <c r="C531" s="13" t="s">
        <v>72</v>
      </c>
      <c r="D531" s="13" t="s">
        <v>73</v>
      </c>
      <c r="E531" s="13" t="s">
        <v>16</v>
      </c>
      <c r="F531" s="13" t="s">
        <v>106</v>
      </c>
      <c r="G531" s="14">
        <v>112</v>
      </c>
      <c r="H531" s="14">
        <v>0</v>
      </c>
      <c r="I531" s="14"/>
    </row>
    <row r="532" spans="1:9" x14ac:dyDescent="0.25">
      <c r="A532" s="13" t="s">
        <v>247</v>
      </c>
      <c r="B532" s="13" t="s">
        <v>137</v>
      </c>
      <c r="C532" s="13" t="s">
        <v>14</v>
      </c>
      <c r="D532" s="13" t="s">
        <v>29</v>
      </c>
      <c r="E532" s="13" t="s">
        <v>30</v>
      </c>
      <c r="F532" s="13" t="s">
        <v>31</v>
      </c>
      <c r="G532" s="14">
        <v>2</v>
      </c>
      <c r="H532" s="14">
        <v>0</v>
      </c>
      <c r="I532" s="14"/>
    </row>
    <row r="533" spans="1:9" x14ac:dyDescent="0.25">
      <c r="A533" s="13" t="s">
        <v>247</v>
      </c>
      <c r="B533" s="13" t="s">
        <v>140</v>
      </c>
      <c r="C533" s="13" t="s">
        <v>14</v>
      </c>
      <c r="D533" s="13" t="s">
        <v>29</v>
      </c>
      <c r="E533" s="13" t="s">
        <v>112</v>
      </c>
      <c r="F533" s="13" t="s">
        <v>153</v>
      </c>
      <c r="G533" s="14">
        <v>2170</v>
      </c>
      <c r="H533" s="14">
        <v>2138</v>
      </c>
      <c r="I533" s="14"/>
    </row>
    <row r="534" spans="1:9" x14ac:dyDescent="0.25">
      <c r="A534" s="13" t="s">
        <v>247</v>
      </c>
      <c r="B534" s="13" t="s">
        <v>220</v>
      </c>
      <c r="C534" s="13" t="s">
        <v>14</v>
      </c>
      <c r="D534" s="13" t="s">
        <v>29</v>
      </c>
      <c r="E534" s="13" t="s">
        <v>112</v>
      </c>
      <c r="F534" s="13" t="s">
        <v>153</v>
      </c>
      <c r="G534" s="14">
        <v>2178</v>
      </c>
      <c r="H534" s="14">
        <v>1744</v>
      </c>
      <c r="I534" s="14"/>
    </row>
    <row r="535" spans="1:9" x14ac:dyDescent="0.25">
      <c r="A535" s="13" t="s">
        <v>247</v>
      </c>
      <c r="B535" s="13" t="s">
        <v>151</v>
      </c>
      <c r="C535" s="13" t="s">
        <v>14</v>
      </c>
      <c r="D535" s="13" t="s">
        <v>15</v>
      </c>
      <c r="E535" s="13" t="s">
        <v>16</v>
      </c>
      <c r="F535" s="13" t="s">
        <v>152</v>
      </c>
      <c r="G535" s="14">
        <v>0</v>
      </c>
      <c r="H535" s="14">
        <v>0</v>
      </c>
      <c r="I535" s="14"/>
    </row>
    <row r="536" spans="1:9" x14ac:dyDescent="0.25">
      <c r="A536" s="13" t="s">
        <v>247</v>
      </c>
      <c r="B536" s="13" t="s">
        <v>201</v>
      </c>
      <c r="C536" s="13" t="s">
        <v>14</v>
      </c>
      <c r="D536" s="13" t="s">
        <v>29</v>
      </c>
      <c r="E536" s="13" t="s">
        <v>144</v>
      </c>
      <c r="F536" s="13" t="s">
        <v>150</v>
      </c>
      <c r="G536" s="14">
        <v>1305.9999999999986</v>
      </c>
      <c r="H536" s="14">
        <v>0</v>
      </c>
      <c r="I536" s="14"/>
    </row>
    <row r="537" spans="1:9" x14ac:dyDescent="0.25">
      <c r="A537" s="13" t="s">
        <v>247</v>
      </c>
      <c r="B537" s="13" t="s">
        <v>101</v>
      </c>
      <c r="C537" s="13" t="s">
        <v>72</v>
      </c>
      <c r="D537" s="13" t="s">
        <v>73</v>
      </c>
      <c r="E537" s="13" t="s">
        <v>16</v>
      </c>
      <c r="F537" s="13" t="s">
        <v>44</v>
      </c>
      <c r="G537" s="14">
        <v>2066</v>
      </c>
      <c r="H537" s="14">
        <v>1540</v>
      </c>
      <c r="I537" s="14"/>
    </row>
    <row r="538" spans="1:9" x14ac:dyDescent="0.25">
      <c r="A538" s="13" t="s">
        <v>247</v>
      </c>
      <c r="B538" s="13" t="s">
        <v>138</v>
      </c>
      <c r="C538" s="13" t="s">
        <v>14</v>
      </c>
      <c r="D538" s="13" t="s">
        <v>29</v>
      </c>
      <c r="E538" s="13" t="s">
        <v>112</v>
      </c>
      <c r="F538" s="13" t="s">
        <v>139</v>
      </c>
      <c r="G538" s="14">
        <v>3156</v>
      </c>
      <c r="H538" s="14">
        <v>620</v>
      </c>
      <c r="I538" s="14"/>
    </row>
    <row r="539" spans="1:9" x14ac:dyDescent="0.25">
      <c r="A539" s="13" t="s">
        <v>247</v>
      </c>
      <c r="B539" s="13" t="s">
        <v>115</v>
      </c>
      <c r="C539" s="13" t="s">
        <v>98</v>
      </c>
      <c r="D539" s="13" t="s">
        <v>116</v>
      </c>
      <c r="E539" s="13" t="s">
        <v>117</v>
      </c>
      <c r="F539" s="13" t="s">
        <v>44</v>
      </c>
      <c r="G539" s="14">
        <v>2640.0000000000009</v>
      </c>
      <c r="H539" s="14">
        <v>2420</v>
      </c>
      <c r="I539" s="14"/>
    </row>
    <row r="540" spans="1:9" x14ac:dyDescent="0.25">
      <c r="A540" s="13" t="s">
        <v>247</v>
      </c>
      <c r="B540" s="13" t="s">
        <v>125</v>
      </c>
      <c r="C540" s="13" t="s">
        <v>14</v>
      </c>
      <c r="D540" s="13" t="s">
        <v>122</v>
      </c>
      <c r="E540" s="13" t="s">
        <v>16</v>
      </c>
      <c r="F540" s="13" t="s">
        <v>123</v>
      </c>
      <c r="G540" s="14">
        <v>210</v>
      </c>
      <c r="H540" s="14">
        <v>0</v>
      </c>
      <c r="I540" s="14"/>
    </row>
    <row r="541" spans="1:9" x14ac:dyDescent="0.25">
      <c r="A541" s="13" t="s">
        <v>248</v>
      </c>
      <c r="B541" s="13" t="s">
        <v>79</v>
      </c>
      <c r="C541" s="13" t="s">
        <v>14</v>
      </c>
      <c r="D541" s="13" t="s">
        <v>77</v>
      </c>
      <c r="E541" s="13" t="s">
        <v>79</v>
      </c>
      <c r="F541" s="13" t="s">
        <v>80</v>
      </c>
      <c r="G541" s="14">
        <v>120</v>
      </c>
      <c r="H541" s="14">
        <v>0</v>
      </c>
      <c r="I541" s="14"/>
    </row>
    <row r="542" spans="1:9" x14ac:dyDescent="0.25">
      <c r="A542" s="13" t="s">
        <v>248</v>
      </c>
      <c r="B542" s="13" t="s">
        <v>104</v>
      </c>
      <c r="C542" s="13" t="s">
        <v>72</v>
      </c>
      <c r="D542" s="13" t="s">
        <v>105</v>
      </c>
      <c r="E542" s="13" t="s">
        <v>16</v>
      </c>
      <c r="F542" s="13" t="s">
        <v>45</v>
      </c>
      <c r="G542" s="14">
        <v>80</v>
      </c>
      <c r="H542" s="14">
        <v>0</v>
      </c>
      <c r="I542" s="14"/>
    </row>
    <row r="543" spans="1:9" x14ac:dyDescent="0.25">
      <c r="A543" s="13" t="s">
        <v>248</v>
      </c>
      <c r="B543" s="13" t="s">
        <v>101</v>
      </c>
      <c r="C543" s="13" t="s">
        <v>72</v>
      </c>
      <c r="D543" s="13" t="s">
        <v>73</v>
      </c>
      <c r="E543" s="13" t="s">
        <v>16</v>
      </c>
      <c r="F543" s="13" t="s">
        <v>74</v>
      </c>
      <c r="G543" s="14">
        <v>216</v>
      </c>
      <c r="H543" s="14">
        <v>0</v>
      </c>
      <c r="I543" s="14"/>
    </row>
    <row r="544" spans="1:9" x14ac:dyDescent="0.25">
      <c r="A544" s="13" t="s">
        <v>248</v>
      </c>
      <c r="B544" s="13" t="s">
        <v>104</v>
      </c>
      <c r="C544" s="13" t="s">
        <v>72</v>
      </c>
      <c r="D544" s="13" t="s">
        <v>105</v>
      </c>
      <c r="E544" s="13" t="s">
        <v>16</v>
      </c>
      <c r="F544" s="13" t="s">
        <v>106</v>
      </c>
      <c r="G544" s="14">
        <v>80</v>
      </c>
      <c r="H544" s="14">
        <v>0</v>
      </c>
      <c r="I544" s="14"/>
    </row>
    <row r="545" spans="1:9" x14ac:dyDescent="0.25">
      <c r="A545" s="13" t="s">
        <v>248</v>
      </c>
      <c r="B545" s="13" t="s">
        <v>104</v>
      </c>
      <c r="C545" s="13" t="s">
        <v>72</v>
      </c>
      <c r="D545" s="13" t="s">
        <v>73</v>
      </c>
      <c r="E545" s="13" t="s">
        <v>16</v>
      </c>
      <c r="F545" s="13" t="s">
        <v>45</v>
      </c>
      <c r="G545" s="14">
        <v>266</v>
      </c>
      <c r="H545" s="14">
        <v>0</v>
      </c>
      <c r="I545" s="14"/>
    </row>
    <row r="546" spans="1:9" x14ac:dyDescent="0.25">
      <c r="A546" s="13" t="s">
        <v>248</v>
      </c>
      <c r="B546" s="13" t="s">
        <v>104</v>
      </c>
      <c r="C546" s="13" t="s">
        <v>72</v>
      </c>
      <c r="D546" s="13" t="s">
        <v>73</v>
      </c>
      <c r="E546" s="13" t="s">
        <v>16</v>
      </c>
      <c r="F546" s="13" t="s">
        <v>106</v>
      </c>
      <c r="G546" s="14">
        <v>80</v>
      </c>
      <c r="H546" s="14">
        <v>0</v>
      </c>
      <c r="I546" s="14"/>
    </row>
    <row r="547" spans="1:9" x14ac:dyDescent="0.25">
      <c r="A547" s="13" t="s">
        <v>248</v>
      </c>
      <c r="B547" s="13" t="s">
        <v>104</v>
      </c>
      <c r="C547" s="13" t="s">
        <v>72</v>
      </c>
      <c r="D547" s="13" t="s">
        <v>102</v>
      </c>
      <c r="E547" s="13" t="s">
        <v>191</v>
      </c>
      <c r="F547" s="13" t="s">
        <v>45</v>
      </c>
      <c r="G547" s="14">
        <v>160</v>
      </c>
      <c r="H547" s="14">
        <v>160</v>
      </c>
      <c r="I547" s="14"/>
    </row>
    <row r="548" spans="1:9" x14ac:dyDescent="0.25">
      <c r="A548" s="13" t="s">
        <v>248</v>
      </c>
      <c r="B548" s="13" t="s">
        <v>101</v>
      </c>
      <c r="C548" s="13" t="s">
        <v>72</v>
      </c>
      <c r="D548" s="13" t="s">
        <v>102</v>
      </c>
      <c r="E548" s="13" t="s">
        <v>191</v>
      </c>
      <c r="F548" s="13" t="s">
        <v>74</v>
      </c>
      <c r="G548" s="14">
        <v>0</v>
      </c>
      <c r="H548" s="14">
        <v>0</v>
      </c>
      <c r="I548" s="14"/>
    </row>
    <row r="549" spans="1:9" x14ac:dyDescent="0.25">
      <c r="A549" s="13" t="s">
        <v>248</v>
      </c>
      <c r="B549" s="13" t="s">
        <v>101</v>
      </c>
      <c r="C549" s="13" t="s">
        <v>72</v>
      </c>
      <c r="D549" s="13" t="s">
        <v>102</v>
      </c>
      <c r="E549" s="13" t="s">
        <v>191</v>
      </c>
      <c r="F549" s="13" t="s">
        <v>44</v>
      </c>
      <c r="G549" s="14">
        <v>0</v>
      </c>
      <c r="H549" s="14">
        <v>0</v>
      </c>
      <c r="I549" s="14"/>
    </row>
    <row r="550" spans="1:9" x14ac:dyDescent="0.25">
      <c r="A550" s="13" t="s">
        <v>248</v>
      </c>
      <c r="B550" s="13" t="s">
        <v>115</v>
      </c>
      <c r="C550" s="13" t="s">
        <v>98</v>
      </c>
      <c r="D550" s="13" t="s">
        <v>116</v>
      </c>
      <c r="E550" s="13" t="s">
        <v>117</v>
      </c>
      <c r="F550" s="13" t="s">
        <v>44</v>
      </c>
      <c r="G550" s="14">
        <v>1720</v>
      </c>
      <c r="H550" s="14">
        <v>1280</v>
      </c>
      <c r="I550" s="14"/>
    </row>
    <row r="551" spans="1:9" x14ac:dyDescent="0.25">
      <c r="A551" s="13" t="s">
        <v>248</v>
      </c>
      <c r="B551" s="13" t="s">
        <v>101</v>
      </c>
      <c r="C551" s="13" t="s">
        <v>72</v>
      </c>
      <c r="D551" s="13" t="s">
        <v>73</v>
      </c>
      <c r="E551" s="13" t="s">
        <v>16</v>
      </c>
      <c r="F551" s="13" t="s">
        <v>44</v>
      </c>
      <c r="G551" s="14">
        <v>1048</v>
      </c>
      <c r="H551" s="14">
        <v>400</v>
      </c>
      <c r="I551" s="14"/>
    </row>
    <row r="552" spans="1:9" x14ac:dyDescent="0.25">
      <c r="A552" s="13" t="s">
        <v>249</v>
      </c>
      <c r="B552" s="13" t="s">
        <v>79</v>
      </c>
      <c r="C552" s="13" t="s">
        <v>14</v>
      </c>
      <c r="D552" s="13" t="s">
        <v>77</v>
      </c>
      <c r="E552" s="13" t="s">
        <v>79</v>
      </c>
      <c r="F552" s="13" t="s">
        <v>80</v>
      </c>
      <c r="G552" s="14">
        <v>120</v>
      </c>
      <c r="H552" s="14">
        <v>0</v>
      </c>
      <c r="I552" s="14"/>
    </row>
    <row r="553" spans="1:9" x14ac:dyDescent="0.25">
      <c r="A553" s="13" t="s">
        <v>249</v>
      </c>
      <c r="B553" s="13" t="s">
        <v>79</v>
      </c>
      <c r="C553" s="13" t="s">
        <v>14</v>
      </c>
      <c r="D553" s="13" t="s">
        <v>77</v>
      </c>
      <c r="E553" s="13" t="s">
        <v>79</v>
      </c>
      <c r="F553" s="13" t="s">
        <v>81</v>
      </c>
      <c r="G553" s="14">
        <v>180</v>
      </c>
      <c r="H553" s="14">
        <v>0</v>
      </c>
      <c r="I553" s="14"/>
    </row>
    <row r="554" spans="1:9" x14ac:dyDescent="0.25">
      <c r="A554" s="13" t="s">
        <v>249</v>
      </c>
      <c r="B554" s="13" t="s">
        <v>101</v>
      </c>
      <c r="C554" s="13" t="s">
        <v>72</v>
      </c>
      <c r="D554" s="13" t="s">
        <v>107</v>
      </c>
      <c r="E554" s="13" t="s">
        <v>16</v>
      </c>
      <c r="F554" s="13" t="s">
        <v>209</v>
      </c>
      <c r="G554" s="14">
        <v>80</v>
      </c>
      <c r="H554" s="14">
        <v>0</v>
      </c>
      <c r="I554" s="14"/>
    </row>
    <row r="555" spans="1:9" x14ac:dyDescent="0.25">
      <c r="A555" s="13" t="s">
        <v>249</v>
      </c>
      <c r="B555" s="13" t="s">
        <v>239</v>
      </c>
      <c r="C555" s="13" t="s">
        <v>72</v>
      </c>
      <c r="D555" s="13" t="s">
        <v>73</v>
      </c>
      <c r="E555" s="13" t="s">
        <v>16</v>
      </c>
      <c r="F555" s="13" t="s">
        <v>45</v>
      </c>
      <c r="G555" s="14">
        <v>100</v>
      </c>
      <c r="H555" s="14">
        <v>0</v>
      </c>
      <c r="I555" s="14"/>
    </row>
    <row r="556" spans="1:9" x14ac:dyDescent="0.25">
      <c r="A556" s="13" t="s">
        <v>249</v>
      </c>
      <c r="B556" s="13" t="s">
        <v>211</v>
      </c>
      <c r="C556" s="13" t="s">
        <v>72</v>
      </c>
      <c r="D556" s="13" t="s">
        <v>105</v>
      </c>
      <c r="E556" s="13" t="s">
        <v>16</v>
      </c>
      <c r="F556" s="13" t="s">
        <v>210</v>
      </c>
      <c r="G556" s="14">
        <v>1200</v>
      </c>
      <c r="H556" s="14">
        <v>0</v>
      </c>
      <c r="I556" s="14"/>
    </row>
    <row r="557" spans="1:9" x14ac:dyDescent="0.25">
      <c r="A557" s="13" t="s">
        <v>249</v>
      </c>
      <c r="B557" s="13" t="s">
        <v>236</v>
      </c>
      <c r="C557" s="13" t="s">
        <v>72</v>
      </c>
      <c r="D557" s="13" t="s">
        <v>107</v>
      </c>
      <c r="E557" s="13" t="s">
        <v>16</v>
      </c>
      <c r="F557" s="13" t="s">
        <v>209</v>
      </c>
      <c r="G557" s="14">
        <v>287.99999999999994</v>
      </c>
      <c r="H557" s="14">
        <v>0</v>
      </c>
      <c r="I557" s="14"/>
    </row>
    <row r="558" spans="1:9" x14ac:dyDescent="0.25">
      <c r="A558" s="13" t="s">
        <v>249</v>
      </c>
      <c r="B558" s="13" t="s">
        <v>236</v>
      </c>
      <c r="C558" s="13" t="s">
        <v>72</v>
      </c>
      <c r="D558" s="13" t="s">
        <v>107</v>
      </c>
      <c r="E558" s="13" t="s">
        <v>16</v>
      </c>
      <c r="F558" s="13" t="s">
        <v>106</v>
      </c>
      <c r="G558" s="14">
        <v>80</v>
      </c>
      <c r="H558" s="14">
        <v>0</v>
      </c>
      <c r="I558" s="14"/>
    </row>
    <row r="559" spans="1:9" x14ac:dyDescent="0.25">
      <c r="A559" s="13" t="s">
        <v>249</v>
      </c>
      <c r="B559" s="13" t="s">
        <v>238</v>
      </c>
      <c r="C559" s="13" t="s">
        <v>72</v>
      </c>
      <c r="D559" s="13" t="s">
        <v>205</v>
      </c>
      <c r="E559" s="13" t="s">
        <v>16</v>
      </c>
      <c r="F559" s="13" t="s">
        <v>74</v>
      </c>
      <c r="G559" s="14">
        <v>80</v>
      </c>
      <c r="H559" s="14">
        <v>0</v>
      </c>
      <c r="I559" s="14"/>
    </row>
    <row r="560" spans="1:9" x14ac:dyDescent="0.25">
      <c r="A560" s="13" t="s">
        <v>249</v>
      </c>
      <c r="B560" s="13" t="s">
        <v>108</v>
      </c>
      <c r="C560" s="13" t="s">
        <v>72</v>
      </c>
      <c r="D560" s="13" t="s">
        <v>102</v>
      </c>
      <c r="E560" s="13" t="s">
        <v>109</v>
      </c>
      <c r="F560" s="13" t="s">
        <v>74</v>
      </c>
      <c r="G560" s="14">
        <v>200</v>
      </c>
      <c r="H560" s="14">
        <v>0</v>
      </c>
      <c r="I560" s="14"/>
    </row>
    <row r="561" spans="1:9" x14ac:dyDescent="0.25">
      <c r="A561" s="13" t="s">
        <v>249</v>
      </c>
      <c r="B561" s="13" t="s">
        <v>104</v>
      </c>
      <c r="C561" s="13" t="s">
        <v>72</v>
      </c>
      <c r="D561" s="13" t="s">
        <v>107</v>
      </c>
      <c r="E561" s="13" t="s">
        <v>16</v>
      </c>
      <c r="F561" s="13" t="s">
        <v>106</v>
      </c>
      <c r="G561" s="14">
        <v>600</v>
      </c>
      <c r="H561" s="14">
        <v>0</v>
      </c>
      <c r="I561" s="14"/>
    </row>
    <row r="562" spans="1:9" x14ac:dyDescent="0.25">
      <c r="A562" s="13" t="s">
        <v>249</v>
      </c>
      <c r="B562" s="13" t="s">
        <v>104</v>
      </c>
      <c r="C562" s="13" t="s">
        <v>72</v>
      </c>
      <c r="D562" s="13" t="s">
        <v>105</v>
      </c>
      <c r="E562" s="13" t="s">
        <v>16</v>
      </c>
      <c r="F562" s="13" t="s">
        <v>45</v>
      </c>
      <c r="G562" s="14">
        <v>116</v>
      </c>
      <c r="H562" s="14">
        <v>0</v>
      </c>
      <c r="I562" s="14"/>
    </row>
    <row r="563" spans="1:9" x14ac:dyDescent="0.25">
      <c r="A563" s="13" t="s">
        <v>249</v>
      </c>
      <c r="B563" s="13" t="s">
        <v>208</v>
      </c>
      <c r="C563" s="13" t="s">
        <v>72</v>
      </c>
      <c r="D563" s="13" t="s">
        <v>73</v>
      </c>
      <c r="E563" s="13" t="s">
        <v>16</v>
      </c>
      <c r="F563" s="13" t="s">
        <v>74</v>
      </c>
      <c r="G563" s="14">
        <v>0</v>
      </c>
      <c r="H563" s="14">
        <v>0</v>
      </c>
      <c r="I563" s="14"/>
    </row>
    <row r="564" spans="1:9" x14ac:dyDescent="0.25">
      <c r="A564" s="13" t="s">
        <v>249</v>
      </c>
      <c r="B564" s="13" t="s">
        <v>118</v>
      </c>
      <c r="C564" s="13" t="s">
        <v>72</v>
      </c>
      <c r="D564" s="13" t="s">
        <v>73</v>
      </c>
      <c r="E564" s="13" t="s">
        <v>16</v>
      </c>
      <c r="F564" s="13" t="s">
        <v>74</v>
      </c>
      <c r="G564" s="14">
        <v>440</v>
      </c>
      <c r="H564" s="14">
        <v>0</v>
      </c>
      <c r="I564" s="14"/>
    </row>
    <row r="565" spans="1:9" x14ac:dyDescent="0.25">
      <c r="A565" s="13" t="s">
        <v>249</v>
      </c>
      <c r="B565" s="13" t="s">
        <v>118</v>
      </c>
      <c r="C565" s="13" t="s">
        <v>72</v>
      </c>
      <c r="D565" s="13" t="s">
        <v>102</v>
      </c>
      <c r="E565" s="13" t="s">
        <v>109</v>
      </c>
      <c r="F565" s="13" t="s">
        <v>74</v>
      </c>
      <c r="G565" s="14">
        <v>140</v>
      </c>
      <c r="H565" s="14">
        <v>0</v>
      </c>
      <c r="I565" s="14"/>
    </row>
    <row r="566" spans="1:9" x14ac:dyDescent="0.25">
      <c r="A566" s="13" t="s">
        <v>249</v>
      </c>
      <c r="B566" s="13" t="s">
        <v>118</v>
      </c>
      <c r="C566" s="13" t="s">
        <v>72</v>
      </c>
      <c r="D566" s="13" t="s">
        <v>102</v>
      </c>
      <c r="E566" s="13" t="s">
        <v>103</v>
      </c>
      <c r="F566" s="13" t="s">
        <v>74</v>
      </c>
      <c r="G566" s="14">
        <v>160</v>
      </c>
      <c r="H566" s="14">
        <v>0</v>
      </c>
      <c r="I566" s="14"/>
    </row>
    <row r="567" spans="1:9" x14ac:dyDescent="0.25">
      <c r="A567" s="13" t="s">
        <v>249</v>
      </c>
      <c r="B567" s="13" t="s">
        <v>118</v>
      </c>
      <c r="C567" s="13" t="s">
        <v>72</v>
      </c>
      <c r="D567" s="13" t="s">
        <v>102</v>
      </c>
      <c r="E567" s="13" t="s">
        <v>191</v>
      </c>
      <c r="F567" s="13" t="s">
        <v>74</v>
      </c>
      <c r="G567" s="14">
        <v>200</v>
      </c>
      <c r="H567" s="14">
        <v>0</v>
      </c>
      <c r="I567" s="14"/>
    </row>
    <row r="568" spans="1:9" x14ac:dyDescent="0.25">
      <c r="A568" s="13" t="s">
        <v>249</v>
      </c>
      <c r="B568" s="13" t="s">
        <v>118</v>
      </c>
      <c r="C568" s="13" t="s">
        <v>72</v>
      </c>
      <c r="D568" s="13" t="s">
        <v>205</v>
      </c>
      <c r="E568" s="13" t="s">
        <v>16</v>
      </c>
      <c r="F568" s="13" t="s">
        <v>74</v>
      </c>
      <c r="G568" s="14">
        <v>240</v>
      </c>
      <c r="H568" s="14">
        <v>0</v>
      </c>
      <c r="I568" s="14"/>
    </row>
    <row r="569" spans="1:9" x14ac:dyDescent="0.25">
      <c r="A569" s="13" t="s">
        <v>249</v>
      </c>
      <c r="B569" s="13" t="s">
        <v>101</v>
      </c>
      <c r="C569" s="13" t="s">
        <v>72</v>
      </c>
      <c r="D569" s="13" t="s">
        <v>73</v>
      </c>
      <c r="E569" s="13" t="s">
        <v>16</v>
      </c>
      <c r="F569" s="13" t="s">
        <v>74</v>
      </c>
      <c r="G569" s="14">
        <v>320</v>
      </c>
      <c r="H569" s="14">
        <v>0</v>
      </c>
      <c r="I569" s="14"/>
    </row>
    <row r="570" spans="1:9" x14ac:dyDescent="0.25">
      <c r="A570" s="13" t="s">
        <v>249</v>
      </c>
      <c r="B570" s="13" t="s">
        <v>101</v>
      </c>
      <c r="C570" s="13" t="s">
        <v>72</v>
      </c>
      <c r="D570" s="13" t="s">
        <v>105</v>
      </c>
      <c r="E570" s="13" t="s">
        <v>16</v>
      </c>
      <c r="F570" s="13" t="s">
        <v>210</v>
      </c>
      <c r="G570" s="14">
        <v>240</v>
      </c>
      <c r="H570" s="14">
        <v>0</v>
      </c>
      <c r="I570" s="14"/>
    </row>
    <row r="571" spans="1:9" x14ac:dyDescent="0.25">
      <c r="A571" s="13" t="s">
        <v>249</v>
      </c>
      <c r="B571" s="13" t="s">
        <v>104</v>
      </c>
      <c r="C571" s="13" t="s">
        <v>72</v>
      </c>
      <c r="D571" s="13" t="s">
        <v>73</v>
      </c>
      <c r="E571" s="13" t="s">
        <v>16</v>
      </c>
      <c r="F571" s="13" t="s">
        <v>45</v>
      </c>
      <c r="G571" s="14">
        <v>28</v>
      </c>
      <c r="H571" s="14">
        <v>0</v>
      </c>
      <c r="I571" s="14"/>
    </row>
    <row r="572" spans="1:9" x14ac:dyDescent="0.25">
      <c r="A572" s="13" t="s">
        <v>249</v>
      </c>
      <c r="B572" s="13" t="s">
        <v>104</v>
      </c>
      <c r="C572" s="13" t="s">
        <v>72</v>
      </c>
      <c r="D572" s="13" t="s">
        <v>73</v>
      </c>
      <c r="E572" s="13" t="s">
        <v>16</v>
      </c>
      <c r="F572" s="13" t="s">
        <v>106</v>
      </c>
      <c r="G572" s="14">
        <v>70</v>
      </c>
      <c r="H572" s="14">
        <v>0</v>
      </c>
      <c r="I572" s="14"/>
    </row>
    <row r="573" spans="1:9" x14ac:dyDescent="0.25">
      <c r="A573" s="13" t="s">
        <v>249</v>
      </c>
      <c r="B573" s="13" t="s">
        <v>115</v>
      </c>
      <c r="C573" s="13" t="s">
        <v>98</v>
      </c>
      <c r="D573" s="13" t="s">
        <v>116</v>
      </c>
      <c r="E573" s="13" t="s">
        <v>117</v>
      </c>
      <c r="F573" s="13" t="s">
        <v>44</v>
      </c>
      <c r="G573" s="14">
        <v>1584</v>
      </c>
      <c r="H573" s="14">
        <v>1174</v>
      </c>
      <c r="I573" s="14"/>
    </row>
    <row r="574" spans="1:9" x14ac:dyDescent="0.25">
      <c r="A574" s="13" t="s">
        <v>249</v>
      </c>
      <c r="B574" s="13" t="s">
        <v>141</v>
      </c>
      <c r="C574" s="13" t="s">
        <v>14</v>
      </c>
      <c r="D574" s="13" t="s">
        <v>29</v>
      </c>
      <c r="E574" s="13" t="s">
        <v>142</v>
      </c>
      <c r="F574" s="13" t="s">
        <v>143</v>
      </c>
      <c r="G574" s="14">
        <v>805.99999999999966</v>
      </c>
      <c r="H574" s="14">
        <v>0</v>
      </c>
      <c r="I574" s="14"/>
    </row>
    <row r="575" spans="1:9" x14ac:dyDescent="0.25">
      <c r="A575" s="13" t="s">
        <v>249</v>
      </c>
      <c r="B575" s="13" t="s">
        <v>101</v>
      </c>
      <c r="C575" s="13" t="s">
        <v>72</v>
      </c>
      <c r="D575" s="13" t="s">
        <v>73</v>
      </c>
      <c r="E575" s="13" t="s">
        <v>16</v>
      </c>
      <c r="F575" s="13" t="s">
        <v>44</v>
      </c>
      <c r="G575" s="14">
        <v>584</v>
      </c>
      <c r="H575" s="14">
        <v>0</v>
      </c>
      <c r="I575" s="14"/>
    </row>
    <row r="576" spans="1:9" x14ac:dyDescent="0.25">
      <c r="A576" s="13" t="s">
        <v>249</v>
      </c>
      <c r="B576" s="13" t="s">
        <v>101</v>
      </c>
      <c r="C576" s="13" t="s">
        <v>72</v>
      </c>
      <c r="D576" s="13" t="s">
        <v>107</v>
      </c>
      <c r="E576" s="13" t="s">
        <v>16</v>
      </c>
      <c r="F576" s="13" t="s">
        <v>44</v>
      </c>
      <c r="G576" s="14">
        <v>160</v>
      </c>
      <c r="H576" s="14">
        <v>0</v>
      </c>
      <c r="I576" s="14"/>
    </row>
    <row r="577" spans="1:9" x14ac:dyDescent="0.25">
      <c r="A577" s="13" t="s">
        <v>249</v>
      </c>
      <c r="B577" s="13" t="s">
        <v>101</v>
      </c>
      <c r="C577" s="13" t="s">
        <v>72</v>
      </c>
      <c r="D577" s="13" t="s">
        <v>105</v>
      </c>
      <c r="E577" s="13" t="s">
        <v>16</v>
      </c>
      <c r="F577" s="13" t="s">
        <v>44</v>
      </c>
      <c r="G577" s="14">
        <v>266</v>
      </c>
      <c r="H577" s="14">
        <v>0</v>
      </c>
      <c r="I577" s="14"/>
    </row>
    <row r="578" spans="1:9" x14ac:dyDescent="0.25">
      <c r="A578" s="13" t="s">
        <v>249</v>
      </c>
      <c r="B578" s="13" t="s">
        <v>149</v>
      </c>
      <c r="C578" s="13" t="s">
        <v>14</v>
      </c>
      <c r="D578" s="13" t="s">
        <v>29</v>
      </c>
      <c r="E578" s="13" t="s">
        <v>144</v>
      </c>
      <c r="F578" s="13" t="s">
        <v>150</v>
      </c>
      <c r="G578" s="14">
        <v>369.99999999999994</v>
      </c>
      <c r="H578" s="14">
        <v>0</v>
      </c>
      <c r="I578" s="14"/>
    </row>
    <row r="579" spans="1:9" x14ac:dyDescent="0.25">
      <c r="A579" s="13" t="s">
        <v>249</v>
      </c>
      <c r="B579" s="13" t="s">
        <v>141</v>
      </c>
      <c r="C579" s="13" t="s">
        <v>14</v>
      </c>
      <c r="D579" s="13" t="s">
        <v>29</v>
      </c>
      <c r="E579" s="13" t="s">
        <v>144</v>
      </c>
      <c r="F579" s="13" t="s">
        <v>145</v>
      </c>
      <c r="G579" s="14">
        <v>24396</v>
      </c>
      <c r="H579" s="14">
        <v>0</v>
      </c>
      <c r="I579" s="14"/>
    </row>
    <row r="580" spans="1:9" x14ac:dyDescent="0.25">
      <c r="A580" s="13" t="s">
        <v>249</v>
      </c>
      <c r="B580" s="13" t="s">
        <v>237</v>
      </c>
      <c r="C580" s="13" t="s">
        <v>72</v>
      </c>
      <c r="D580" s="13" t="s">
        <v>107</v>
      </c>
      <c r="E580" s="13" t="s">
        <v>16</v>
      </c>
      <c r="F580" s="13" t="s">
        <v>209</v>
      </c>
      <c r="G580" s="14">
        <v>888</v>
      </c>
      <c r="H580" s="14">
        <v>0</v>
      </c>
      <c r="I580" s="14"/>
    </row>
    <row r="581" spans="1:9" x14ac:dyDescent="0.25">
      <c r="A581" s="13" t="s">
        <v>249</v>
      </c>
      <c r="B581" s="13" t="s">
        <v>235</v>
      </c>
      <c r="C581" s="13" t="s">
        <v>72</v>
      </c>
      <c r="D581" s="13" t="s">
        <v>102</v>
      </c>
      <c r="E581" s="13" t="s">
        <v>109</v>
      </c>
      <c r="F581" s="13" t="s">
        <v>45</v>
      </c>
      <c r="G581" s="14">
        <v>28</v>
      </c>
      <c r="H581" s="14">
        <v>0</v>
      </c>
      <c r="I581" s="14"/>
    </row>
    <row r="582" spans="1:9" x14ac:dyDescent="0.25">
      <c r="A582" s="13" t="s">
        <v>250</v>
      </c>
      <c r="B582" s="13" t="s">
        <v>124</v>
      </c>
      <c r="C582" s="13" t="s">
        <v>14</v>
      </c>
      <c r="D582" s="13" t="s">
        <v>77</v>
      </c>
      <c r="E582" s="13" t="s">
        <v>76</v>
      </c>
      <c r="F582" s="13" t="s">
        <v>124</v>
      </c>
      <c r="G582" s="14">
        <v>29940</v>
      </c>
      <c r="H582" s="14">
        <v>0</v>
      </c>
      <c r="I582" s="14"/>
    </row>
    <row r="583" spans="1:9" x14ac:dyDescent="0.25">
      <c r="A583" s="13" t="s">
        <v>251</v>
      </c>
      <c r="B583" s="13" t="s">
        <v>236</v>
      </c>
      <c r="C583" s="13" t="s">
        <v>72</v>
      </c>
      <c r="D583" s="13" t="s">
        <v>107</v>
      </c>
      <c r="E583" s="13" t="s">
        <v>16</v>
      </c>
      <c r="F583" s="13" t="s">
        <v>106</v>
      </c>
      <c r="G583" s="14">
        <v>60</v>
      </c>
      <c r="H583" s="14">
        <v>0</v>
      </c>
      <c r="I583" s="14"/>
    </row>
    <row r="584" spans="1:9" x14ac:dyDescent="0.25">
      <c r="A584" s="13" t="s">
        <v>251</v>
      </c>
      <c r="B584" s="13" t="s">
        <v>236</v>
      </c>
      <c r="C584" s="13" t="s">
        <v>72</v>
      </c>
      <c r="D584" s="13" t="s">
        <v>107</v>
      </c>
      <c r="E584" s="13" t="s">
        <v>16</v>
      </c>
      <c r="F584" s="13" t="s">
        <v>209</v>
      </c>
      <c r="G584" s="14">
        <v>240</v>
      </c>
      <c r="H584" s="14">
        <v>0</v>
      </c>
      <c r="I584" s="14"/>
    </row>
    <row r="585" spans="1:9" x14ac:dyDescent="0.25">
      <c r="A585" s="13" t="s">
        <v>251</v>
      </c>
      <c r="B585" s="13" t="s">
        <v>138</v>
      </c>
      <c r="C585" s="13" t="s">
        <v>14</v>
      </c>
      <c r="D585" s="13" t="s">
        <v>29</v>
      </c>
      <c r="E585" s="13" t="s">
        <v>30</v>
      </c>
      <c r="F585" s="13" t="s">
        <v>111</v>
      </c>
      <c r="G585" s="14">
        <v>200</v>
      </c>
      <c r="H585" s="14">
        <v>0</v>
      </c>
      <c r="I585" s="14"/>
    </row>
    <row r="586" spans="1:9" x14ac:dyDescent="0.25">
      <c r="A586" s="13" t="s">
        <v>251</v>
      </c>
      <c r="B586" s="13" t="s">
        <v>140</v>
      </c>
      <c r="C586" s="13" t="s">
        <v>14</v>
      </c>
      <c r="D586" s="13" t="s">
        <v>29</v>
      </c>
      <c r="E586" s="13" t="s">
        <v>30</v>
      </c>
      <c r="F586" s="13" t="s">
        <v>31</v>
      </c>
      <c r="G586" s="14">
        <v>4</v>
      </c>
      <c r="H586" s="14">
        <v>0</v>
      </c>
      <c r="I586" s="14"/>
    </row>
    <row r="587" spans="1:9" x14ac:dyDescent="0.25">
      <c r="A587" s="13" t="s">
        <v>251</v>
      </c>
      <c r="B587" s="13" t="s">
        <v>220</v>
      </c>
      <c r="C587" s="13" t="s">
        <v>14</v>
      </c>
      <c r="D587" s="13" t="s">
        <v>29</v>
      </c>
      <c r="E587" s="13" t="s">
        <v>30</v>
      </c>
      <c r="F587" s="13" t="s">
        <v>31</v>
      </c>
      <c r="G587" s="14">
        <v>4</v>
      </c>
      <c r="H587" s="14">
        <v>0</v>
      </c>
      <c r="I587" s="14"/>
    </row>
    <row r="588" spans="1:9" x14ac:dyDescent="0.25">
      <c r="A588" s="13" t="s">
        <v>251</v>
      </c>
      <c r="B588" s="13" t="s">
        <v>146</v>
      </c>
      <c r="C588" s="13" t="s">
        <v>14</v>
      </c>
      <c r="D588" s="13" t="s">
        <v>29</v>
      </c>
      <c r="E588" s="13" t="s">
        <v>30</v>
      </c>
      <c r="F588" s="13" t="s">
        <v>161</v>
      </c>
      <c r="G588" s="14">
        <v>60</v>
      </c>
      <c r="H588" s="14">
        <v>0</v>
      </c>
      <c r="I588" s="14"/>
    </row>
    <row r="589" spans="1:9" x14ac:dyDescent="0.25">
      <c r="A589" s="13" t="s">
        <v>251</v>
      </c>
      <c r="B589" s="13" t="s">
        <v>160</v>
      </c>
      <c r="C589" s="13" t="s">
        <v>14</v>
      </c>
      <c r="D589" s="13" t="s">
        <v>29</v>
      </c>
      <c r="E589" s="13" t="s">
        <v>30</v>
      </c>
      <c r="F589" s="13" t="s">
        <v>161</v>
      </c>
      <c r="G589" s="14">
        <v>80</v>
      </c>
      <c r="H589" s="14">
        <v>0</v>
      </c>
      <c r="I589" s="14"/>
    </row>
    <row r="590" spans="1:9" x14ac:dyDescent="0.25">
      <c r="A590" s="13" t="s">
        <v>251</v>
      </c>
      <c r="B590" s="13" t="s">
        <v>149</v>
      </c>
      <c r="C590" s="13" t="s">
        <v>14</v>
      </c>
      <c r="D590" s="13" t="s">
        <v>29</v>
      </c>
      <c r="E590" s="13" t="s">
        <v>30</v>
      </c>
      <c r="F590" s="13" t="s">
        <v>161</v>
      </c>
      <c r="G590" s="14">
        <v>80</v>
      </c>
      <c r="H590" s="14">
        <v>0</v>
      </c>
      <c r="I590" s="14"/>
    </row>
    <row r="591" spans="1:9" x14ac:dyDescent="0.25">
      <c r="A591" s="13" t="s">
        <v>251</v>
      </c>
      <c r="B591" s="13" t="s">
        <v>93</v>
      </c>
      <c r="C591" s="13" t="s">
        <v>41</v>
      </c>
      <c r="D591" s="13" t="s">
        <v>94</v>
      </c>
      <c r="E591" s="13" t="s">
        <v>95</v>
      </c>
      <c r="F591" s="13" t="s">
        <v>114</v>
      </c>
      <c r="G591" s="14">
        <v>240</v>
      </c>
      <c r="H591" s="14">
        <v>0</v>
      </c>
      <c r="I591" s="14"/>
    </row>
    <row r="592" spans="1:9" x14ac:dyDescent="0.25">
      <c r="A592" s="13" t="s">
        <v>251</v>
      </c>
      <c r="B592" s="13" t="s">
        <v>93</v>
      </c>
      <c r="C592" s="13" t="s">
        <v>41</v>
      </c>
      <c r="D592" s="13" t="s">
        <v>94</v>
      </c>
      <c r="E592" s="13" t="s">
        <v>95</v>
      </c>
      <c r="F592" s="13" t="s">
        <v>52</v>
      </c>
      <c r="G592" s="14">
        <v>2600</v>
      </c>
      <c r="H592" s="14">
        <v>0</v>
      </c>
      <c r="I592" s="14"/>
    </row>
    <row r="593" spans="1:9" x14ac:dyDescent="0.25">
      <c r="A593" s="13" t="s">
        <v>251</v>
      </c>
      <c r="B593" s="13" t="s">
        <v>93</v>
      </c>
      <c r="C593" s="13" t="s">
        <v>41</v>
      </c>
      <c r="D593" s="13" t="s">
        <v>94</v>
      </c>
      <c r="E593" s="13" t="s">
        <v>95</v>
      </c>
      <c r="F593" s="13" t="s">
        <v>95</v>
      </c>
      <c r="G593" s="14">
        <v>300</v>
      </c>
      <c r="H593" s="14">
        <v>0</v>
      </c>
      <c r="I593" s="14"/>
    </row>
    <row r="594" spans="1:9" x14ac:dyDescent="0.25">
      <c r="A594" s="13" t="s">
        <v>251</v>
      </c>
      <c r="B594" s="13" t="s">
        <v>93</v>
      </c>
      <c r="C594" s="13" t="s">
        <v>41</v>
      </c>
      <c r="D594" s="13" t="s">
        <v>94</v>
      </c>
      <c r="E594" s="13" t="s">
        <v>95</v>
      </c>
      <c r="F594" s="13" t="s">
        <v>96</v>
      </c>
      <c r="G594" s="14">
        <v>930</v>
      </c>
      <c r="H594" s="14">
        <v>0</v>
      </c>
      <c r="I594" s="14"/>
    </row>
    <row r="595" spans="1:9" x14ac:dyDescent="0.25">
      <c r="A595" s="13" t="s">
        <v>251</v>
      </c>
      <c r="B595" s="13" t="s">
        <v>239</v>
      </c>
      <c r="C595" s="13" t="s">
        <v>72</v>
      </c>
      <c r="D595" s="13" t="s">
        <v>73</v>
      </c>
      <c r="E595" s="13" t="s">
        <v>16</v>
      </c>
      <c r="F595" s="13" t="s">
        <v>45</v>
      </c>
      <c r="G595" s="14">
        <v>40</v>
      </c>
      <c r="H595" s="14">
        <v>0</v>
      </c>
      <c r="I595" s="14"/>
    </row>
    <row r="596" spans="1:9" x14ac:dyDescent="0.25">
      <c r="A596" s="13" t="s">
        <v>251</v>
      </c>
      <c r="B596" s="13" t="s">
        <v>160</v>
      </c>
      <c r="C596" s="13" t="s">
        <v>14</v>
      </c>
      <c r="D596" s="13" t="s">
        <v>29</v>
      </c>
      <c r="E596" s="13" t="s">
        <v>144</v>
      </c>
      <c r="F596" s="13" t="s">
        <v>150</v>
      </c>
      <c r="G596" s="14">
        <v>2184</v>
      </c>
      <c r="H596" s="14">
        <v>0</v>
      </c>
      <c r="I596" s="14"/>
    </row>
    <row r="597" spans="1:9" x14ac:dyDescent="0.25">
      <c r="A597" s="13" t="s">
        <v>251</v>
      </c>
      <c r="B597" s="13" t="s">
        <v>149</v>
      </c>
      <c r="C597" s="13" t="s">
        <v>14</v>
      </c>
      <c r="D597" s="13" t="s">
        <v>29</v>
      </c>
      <c r="E597" s="13" t="s">
        <v>144</v>
      </c>
      <c r="F597" s="13" t="s">
        <v>150</v>
      </c>
      <c r="G597" s="14">
        <v>1156.0000000000005</v>
      </c>
      <c r="H597" s="14">
        <v>0</v>
      </c>
      <c r="I597" s="14"/>
    </row>
    <row r="598" spans="1:9" x14ac:dyDescent="0.25">
      <c r="A598" s="13" t="s">
        <v>251</v>
      </c>
      <c r="B598" s="13" t="s">
        <v>146</v>
      </c>
      <c r="C598" s="13" t="s">
        <v>14</v>
      </c>
      <c r="D598" s="13" t="s">
        <v>29</v>
      </c>
      <c r="E598" s="13" t="s">
        <v>144</v>
      </c>
      <c r="F598" s="13" t="s">
        <v>145</v>
      </c>
      <c r="G598" s="14">
        <v>480</v>
      </c>
      <c r="H598" s="14">
        <v>0</v>
      </c>
      <c r="I598" s="14"/>
    </row>
    <row r="599" spans="1:9" x14ac:dyDescent="0.25">
      <c r="A599" s="13" t="s">
        <v>251</v>
      </c>
      <c r="B599" s="13" t="s">
        <v>141</v>
      </c>
      <c r="C599" s="13" t="s">
        <v>14</v>
      </c>
      <c r="D599" s="13" t="s">
        <v>29</v>
      </c>
      <c r="E599" s="13" t="s">
        <v>142</v>
      </c>
      <c r="F599" s="13" t="s">
        <v>143</v>
      </c>
      <c r="G599" s="14">
        <v>180</v>
      </c>
      <c r="H599" s="14">
        <v>0</v>
      </c>
      <c r="I599" s="14"/>
    </row>
    <row r="600" spans="1:9" x14ac:dyDescent="0.25">
      <c r="A600" s="13" t="s">
        <v>251</v>
      </c>
      <c r="B600" s="13" t="s">
        <v>141</v>
      </c>
      <c r="C600" s="13" t="s">
        <v>14</v>
      </c>
      <c r="D600" s="13" t="s">
        <v>29</v>
      </c>
      <c r="E600" s="13" t="s">
        <v>144</v>
      </c>
      <c r="F600" s="13" t="s">
        <v>145</v>
      </c>
      <c r="G600" s="14">
        <v>6666</v>
      </c>
      <c r="H600" s="14">
        <v>0</v>
      </c>
      <c r="I600" s="14"/>
    </row>
    <row r="601" spans="1:9" x14ac:dyDescent="0.25">
      <c r="A601" s="13" t="s">
        <v>251</v>
      </c>
      <c r="B601" s="13" t="s">
        <v>101</v>
      </c>
      <c r="C601" s="13" t="s">
        <v>72</v>
      </c>
      <c r="D601" s="13" t="s">
        <v>73</v>
      </c>
      <c r="E601" s="13" t="s">
        <v>16</v>
      </c>
      <c r="F601" s="13" t="s">
        <v>44</v>
      </c>
      <c r="G601" s="14">
        <v>1959.9999999999984</v>
      </c>
      <c r="H601" s="14">
        <v>280</v>
      </c>
      <c r="I601" s="14"/>
    </row>
    <row r="602" spans="1:9" x14ac:dyDescent="0.25">
      <c r="A602" s="13" t="s">
        <v>251</v>
      </c>
      <c r="B602" s="13" t="s">
        <v>101</v>
      </c>
      <c r="C602" s="13" t="s">
        <v>72</v>
      </c>
      <c r="D602" s="13" t="s">
        <v>102</v>
      </c>
      <c r="E602" s="13" t="s">
        <v>103</v>
      </c>
      <c r="F602" s="13" t="s">
        <v>44</v>
      </c>
      <c r="G602" s="14">
        <v>2291.9999999999991</v>
      </c>
      <c r="H602" s="14">
        <v>0</v>
      </c>
      <c r="I602" s="14"/>
    </row>
    <row r="603" spans="1:9" x14ac:dyDescent="0.25">
      <c r="A603" s="13" t="s">
        <v>251</v>
      </c>
      <c r="B603" s="13" t="s">
        <v>108</v>
      </c>
      <c r="C603" s="13" t="s">
        <v>72</v>
      </c>
      <c r="D603" s="13" t="s">
        <v>102</v>
      </c>
      <c r="E603" s="13" t="s">
        <v>103</v>
      </c>
      <c r="F603" s="13" t="s">
        <v>74</v>
      </c>
      <c r="G603" s="14">
        <v>520</v>
      </c>
      <c r="H603" s="14">
        <v>0</v>
      </c>
      <c r="I603" s="14"/>
    </row>
    <row r="604" spans="1:9" x14ac:dyDescent="0.25">
      <c r="A604" s="13" t="s">
        <v>251</v>
      </c>
      <c r="B604" s="13" t="s">
        <v>108</v>
      </c>
      <c r="C604" s="13" t="s">
        <v>72</v>
      </c>
      <c r="D604" s="13" t="s">
        <v>102</v>
      </c>
      <c r="E604" s="13" t="s">
        <v>103</v>
      </c>
      <c r="F604" s="13" t="s">
        <v>106</v>
      </c>
      <c r="G604" s="14">
        <v>20</v>
      </c>
      <c r="H604" s="14">
        <v>0</v>
      </c>
      <c r="I604" s="14"/>
    </row>
    <row r="605" spans="1:9" x14ac:dyDescent="0.25">
      <c r="A605" s="13" t="s">
        <v>251</v>
      </c>
      <c r="B605" s="13" t="s">
        <v>108</v>
      </c>
      <c r="C605" s="13" t="s">
        <v>72</v>
      </c>
      <c r="D605" s="13" t="s">
        <v>102</v>
      </c>
      <c r="E605" s="13" t="s">
        <v>103</v>
      </c>
      <c r="F605" s="13" t="s">
        <v>119</v>
      </c>
      <c r="G605" s="14">
        <v>24</v>
      </c>
      <c r="H605" s="14">
        <v>0</v>
      </c>
      <c r="I605" s="14"/>
    </row>
    <row r="606" spans="1:9" x14ac:dyDescent="0.25">
      <c r="A606" s="13" t="s">
        <v>251</v>
      </c>
      <c r="B606" s="13" t="s">
        <v>101</v>
      </c>
      <c r="C606" s="13" t="s">
        <v>72</v>
      </c>
      <c r="D606" s="13" t="s">
        <v>73</v>
      </c>
      <c r="E606" s="13" t="s">
        <v>16</v>
      </c>
      <c r="F606" s="13" t="s">
        <v>74</v>
      </c>
      <c r="G606" s="14">
        <v>800</v>
      </c>
      <c r="H606" s="14">
        <v>0</v>
      </c>
      <c r="I606" s="14"/>
    </row>
    <row r="607" spans="1:9" x14ac:dyDescent="0.25">
      <c r="A607" s="13" t="s">
        <v>251</v>
      </c>
      <c r="B607" s="13" t="s">
        <v>101</v>
      </c>
      <c r="C607" s="13" t="s">
        <v>72</v>
      </c>
      <c r="D607" s="13" t="s">
        <v>102</v>
      </c>
      <c r="E607" s="13" t="s">
        <v>109</v>
      </c>
      <c r="F607" s="13" t="s">
        <v>74</v>
      </c>
      <c r="G607" s="14">
        <v>840</v>
      </c>
      <c r="H607" s="14">
        <v>0</v>
      </c>
      <c r="I607" s="14"/>
    </row>
    <row r="608" spans="1:9" x14ac:dyDescent="0.25">
      <c r="A608" s="13" t="s">
        <v>251</v>
      </c>
      <c r="B608" s="13" t="s">
        <v>101</v>
      </c>
      <c r="C608" s="13" t="s">
        <v>72</v>
      </c>
      <c r="D608" s="13" t="s">
        <v>102</v>
      </c>
      <c r="E608" s="13" t="s">
        <v>103</v>
      </c>
      <c r="F608" s="13" t="s">
        <v>74</v>
      </c>
      <c r="G608" s="14">
        <v>1600</v>
      </c>
      <c r="H608" s="14">
        <v>0</v>
      </c>
      <c r="I608" s="14"/>
    </row>
    <row r="609" spans="1:9" x14ac:dyDescent="0.25">
      <c r="A609" s="13" t="s">
        <v>251</v>
      </c>
      <c r="B609" s="13" t="s">
        <v>101</v>
      </c>
      <c r="C609" s="13" t="s">
        <v>72</v>
      </c>
      <c r="D609" s="13" t="s">
        <v>105</v>
      </c>
      <c r="E609" s="13" t="s">
        <v>16</v>
      </c>
      <c r="F609" s="13" t="s">
        <v>210</v>
      </c>
      <c r="G609" s="14">
        <v>460</v>
      </c>
      <c r="H609" s="14">
        <v>0</v>
      </c>
      <c r="I609" s="14"/>
    </row>
    <row r="610" spans="1:9" x14ac:dyDescent="0.25">
      <c r="A610" s="13" t="s">
        <v>251</v>
      </c>
      <c r="B610" s="13" t="s">
        <v>208</v>
      </c>
      <c r="C610" s="13" t="s">
        <v>72</v>
      </c>
      <c r="D610" s="13" t="s">
        <v>73</v>
      </c>
      <c r="E610" s="13" t="s">
        <v>16</v>
      </c>
      <c r="F610" s="13" t="s">
        <v>74</v>
      </c>
      <c r="G610" s="14">
        <v>0</v>
      </c>
      <c r="H610" s="14">
        <v>0</v>
      </c>
      <c r="I610" s="14"/>
    </row>
    <row r="611" spans="1:9" x14ac:dyDescent="0.25">
      <c r="A611" s="13" t="s">
        <v>251</v>
      </c>
      <c r="B611" s="13" t="s">
        <v>151</v>
      </c>
      <c r="C611" s="13" t="s">
        <v>14</v>
      </c>
      <c r="D611" s="13" t="s">
        <v>15</v>
      </c>
      <c r="E611" s="13" t="s">
        <v>16</v>
      </c>
      <c r="F611" s="13" t="s">
        <v>152</v>
      </c>
      <c r="G611" s="14">
        <v>0</v>
      </c>
      <c r="H611" s="14">
        <v>0</v>
      </c>
      <c r="I611" s="14"/>
    </row>
    <row r="612" spans="1:9" x14ac:dyDescent="0.25">
      <c r="A612" s="13" t="s">
        <v>251</v>
      </c>
      <c r="B612" s="13" t="s">
        <v>118</v>
      </c>
      <c r="C612" s="13" t="s">
        <v>72</v>
      </c>
      <c r="D612" s="13" t="s">
        <v>73</v>
      </c>
      <c r="E612" s="13" t="s">
        <v>16</v>
      </c>
      <c r="F612" s="13" t="s">
        <v>74</v>
      </c>
      <c r="G612" s="14">
        <v>2560</v>
      </c>
      <c r="H612" s="14">
        <v>0</v>
      </c>
      <c r="I612" s="14"/>
    </row>
    <row r="613" spans="1:9" x14ac:dyDescent="0.25">
      <c r="A613" s="13" t="s">
        <v>251</v>
      </c>
      <c r="B613" s="13" t="s">
        <v>195</v>
      </c>
      <c r="C613" s="13" t="s">
        <v>72</v>
      </c>
      <c r="D613" s="13" t="s">
        <v>196</v>
      </c>
      <c r="E613" s="13" t="s">
        <v>16</v>
      </c>
      <c r="F613" s="13" t="s">
        <v>197</v>
      </c>
      <c r="G613" s="14">
        <v>5900</v>
      </c>
      <c r="H613" s="14">
        <v>0</v>
      </c>
      <c r="I613" s="14"/>
    </row>
    <row r="614" spans="1:9" x14ac:dyDescent="0.25">
      <c r="A614" s="13" t="s">
        <v>251</v>
      </c>
      <c r="B614" s="13" t="s">
        <v>195</v>
      </c>
      <c r="C614" s="13" t="s">
        <v>72</v>
      </c>
      <c r="D614" s="13" t="s">
        <v>196</v>
      </c>
      <c r="E614" s="13" t="s">
        <v>16</v>
      </c>
      <c r="F614" s="13" t="s">
        <v>202</v>
      </c>
      <c r="G614" s="14">
        <v>100</v>
      </c>
      <c r="H614" s="14">
        <v>0</v>
      </c>
      <c r="I614" s="14"/>
    </row>
    <row r="615" spans="1:9" x14ac:dyDescent="0.25">
      <c r="A615" s="13" t="s">
        <v>251</v>
      </c>
      <c r="B615" s="13" t="s">
        <v>195</v>
      </c>
      <c r="C615" s="13" t="s">
        <v>72</v>
      </c>
      <c r="D615" s="13" t="s">
        <v>196</v>
      </c>
      <c r="E615" s="13" t="s">
        <v>16</v>
      </c>
      <c r="F615" s="13" t="s">
        <v>203</v>
      </c>
      <c r="G615" s="14">
        <v>2400</v>
      </c>
      <c r="H615" s="14">
        <v>0</v>
      </c>
      <c r="I615" s="14"/>
    </row>
    <row r="616" spans="1:9" x14ac:dyDescent="0.25">
      <c r="A616" s="13" t="s">
        <v>251</v>
      </c>
      <c r="B616" s="13" t="s">
        <v>195</v>
      </c>
      <c r="C616" s="13" t="s">
        <v>72</v>
      </c>
      <c r="D616" s="13" t="s">
        <v>196</v>
      </c>
      <c r="E616" s="13" t="s">
        <v>16</v>
      </c>
      <c r="F616" s="13" t="s">
        <v>45</v>
      </c>
      <c r="G616" s="14">
        <v>112</v>
      </c>
      <c r="H616" s="14">
        <v>64</v>
      </c>
      <c r="I616" s="14"/>
    </row>
    <row r="617" spans="1:9" x14ac:dyDescent="0.25">
      <c r="A617" s="13" t="s">
        <v>251</v>
      </c>
      <c r="B617" s="13" t="s">
        <v>104</v>
      </c>
      <c r="C617" s="13" t="s">
        <v>72</v>
      </c>
      <c r="D617" s="13" t="s">
        <v>73</v>
      </c>
      <c r="E617" s="13" t="s">
        <v>16</v>
      </c>
      <c r="F617" s="13" t="s">
        <v>45</v>
      </c>
      <c r="G617" s="14">
        <v>160</v>
      </c>
      <c r="H617" s="14">
        <v>0</v>
      </c>
      <c r="I617" s="14"/>
    </row>
    <row r="618" spans="1:9" x14ac:dyDescent="0.25">
      <c r="A618" s="13" t="s">
        <v>251</v>
      </c>
      <c r="B618" s="13" t="s">
        <v>104</v>
      </c>
      <c r="C618" s="13" t="s">
        <v>72</v>
      </c>
      <c r="D618" s="13" t="s">
        <v>102</v>
      </c>
      <c r="E618" s="13" t="s">
        <v>103</v>
      </c>
      <c r="F618" s="13" t="s">
        <v>45</v>
      </c>
      <c r="G618" s="14">
        <v>124</v>
      </c>
      <c r="H618" s="14">
        <v>0</v>
      </c>
      <c r="I618" s="14"/>
    </row>
    <row r="619" spans="1:9" x14ac:dyDescent="0.25">
      <c r="A619" s="13" t="s">
        <v>251</v>
      </c>
      <c r="B619" s="13" t="s">
        <v>104</v>
      </c>
      <c r="C619" s="13" t="s">
        <v>72</v>
      </c>
      <c r="D619" s="13" t="s">
        <v>102</v>
      </c>
      <c r="E619" s="13" t="s">
        <v>191</v>
      </c>
      <c r="F619" s="13" t="s">
        <v>45</v>
      </c>
      <c r="G619" s="14">
        <v>32</v>
      </c>
      <c r="H619" s="14">
        <v>0</v>
      </c>
      <c r="I619" s="14"/>
    </row>
    <row r="620" spans="1:9" x14ac:dyDescent="0.25">
      <c r="A620" s="13" t="s">
        <v>251</v>
      </c>
      <c r="B620" s="13" t="s">
        <v>104</v>
      </c>
      <c r="C620" s="13" t="s">
        <v>72</v>
      </c>
      <c r="D620" s="13" t="s">
        <v>102</v>
      </c>
      <c r="E620" s="13" t="s">
        <v>109</v>
      </c>
      <c r="F620" s="13" t="s">
        <v>106</v>
      </c>
      <c r="G620" s="14">
        <v>120</v>
      </c>
      <c r="H620" s="14">
        <v>0</v>
      </c>
      <c r="I620" s="14"/>
    </row>
    <row r="621" spans="1:9" x14ac:dyDescent="0.25">
      <c r="A621" s="13" t="s">
        <v>251</v>
      </c>
      <c r="B621" s="13" t="s">
        <v>104</v>
      </c>
      <c r="C621" s="13" t="s">
        <v>72</v>
      </c>
      <c r="D621" s="13" t="s">
        <v>102</v>
      </c>
      <c r="E621" s="13" t="s">
        <v>109</v>
      </c>
      <c r="F621" s="13" t="s">
        <v>45</v>
      </c>
      <c r="G621" s="14">
        <v>96</v>
      </c>
      <c r="H621" s="14">
        <v>0</v>
      </c>
      <c r="I621" s="14"/>
    </row>
    <row r="622" spans="1:9" x14ac:dyDescent="0.25">
      <c r="A622" s="13" t="s">
        <v>251</v>
      </c>
      <c r="B622" s="13" t="s">
        <v>104</v>
      </c>
      <c r="C622" s="13" t="s">
        <v>72</v>
      </c>
      <c r="D622" s="13" t="s">
        <v>105</v>
      </c>
      <c r="E622" s="13" t="s">
        <v>16</v>
      </c>
      <c r="F622" s="13" t="s">
        <v>45</v>
      </c>
      <c r="G622" s="14">
        <v>163.99999999999997</v>
      </c>
      <c r="H622" s="14">
        <v>0</v>
      </c>
      <c r="I622" s="14"/>
    </row>
    <row r="623" spans="1:9" x14ac:dyDescent="0.25">
      <c r="A623" s="13" t="s">
        <v>251</v>
      </c>
      <c r="B623" s="13" t="s">
        <v>104</v>
      </c>
      <c r="C623" s="13" t="s">
        <v>72</v>
      </c>
      <c r="D623" s="13" t="s">
        <v>107</v>
      </c>
      <c r="E623" s="13" t="s">
        <v>16</v>
      </c>
      <c r="F623" s="13" t="s">
        <v>45</v>
      </c>
      <c r="G623" s="14">
        <v>28</v>
      </c>
      <c r="H623" s="14">
        <v>0</v>
      </c>
      <c r="I623" s="14"/>
    </row>
    <row r="624" spans="1:9" x14ac:dyDescent="0.25">
      <c r="A624" s="13" t="s">
        <v>251</v>
      </c>
      <c r="B624" s="13" t="s">
        <v>93</v>
      </c>
      <c r="C624" s="13" t="s">
        <v>41</v>
      </c>
      <c r="D624" s="13" t="s">
        <v>94</v>
      </c>
      <c r="E624" s="13" t="s">
        <v>95</v>
      </c>
      <c r="F624" s="13" t="s">
        <v>45</v>
      </c>
      <c r="G624" s="14">
        <v>2887.9999999999991</v>
      </c>
      <c r="H624" s="14">
        <v>0</v>
      </c>
      <c r="I624" s="14"/>
    </row>
    <row r="625" spans="1:9" x14ac:dyDescent="0.25">
      <c r="A625" s="13" t="s">
        <v>251</v>
      </c>
      <c r="B625" s="13" t="s">
        <v>89</v>
      </c>
      <c r="C625" s="13" t="s">
        <v>41</v>
      </c>
      <c r="D625" s="13" t="s">
        <v>90</v>
      </c>
      <c r="E625" s="13" t="s">
        <v>16</v>
      </c>
      <c r="F625" s="13" t="s">
        <v>44</v>
      </c>
      <c r="G625" s="14">
        <v>120</v>
      </c>
      <c r="H625" s="14">
        <v>0</v>
      </c>
      <c r="I625" s="14"/>
    </row>
    <row r="626" spans="1:9" x14ac:dyDescent="0.25">
      <c r="A626" s="13" t="s">
        <v>251</v>
      </c>
      <c r="B626" s="13" t="s">
        <v>89</v>
      </c>
      <c r="C626" s="13" t="s">
        <v>41</v>
      </c>
      <c r="D626" s="13" t="s">
        <v>90</v>
      </c>
      <c r="E626" s="13" t="s">
        <v>16</v>
      </c>
      <c r="F626" s="13" t="s">
        <v>91</v>
      </c>
      <c r="G626" s="14">
        <v>80</v>
      </c>
      <c r="H626" s="14">
        <v>0</v>
      </c>
      <c r="I626" s="14"/>
    </row>
    <row r="627" spans="1:9" x14ac:dyDescent="0.25">
      <c r="A627" s="13" t="s">
        <v>251</v>
      </c>
      <c r="B627" s="13" t="s">
        <v>89</v>
      </c>
      <c r="C627" s="13" t="s">
        <v>41</v>
      </c>
      <c r="D627" s="13" t="s">
        <v>90</v>
      </c>
      <c r="E627" s="13" t="s">
        <v>16</v>
      </c>
      <c r="F627" s="13" t="s">
        <v>45</v>
      </c>
      <c r="G627" s="14">
        <v>120</v>
      </c>
      <c r="H627" s="14">
        <v>0</v>
      </c>
      <c r="I627" s="14"/>
    </row>
    <row r="628" spans="1:9" x14ac:dyDescent="0.25">
      <c r="A628" s="13" t="s">
        <v>251</v>
      </c>
      <c r="B628" s="13" t="s">
        <v>89</v>
      </c>
      <c r="C628" s="13" t="s">
        <v>41</v>
      </c>
      <c r="D628" s="13" t="s">
        <v>90</v>
      </c>
      <c r="E628" s="13" t="s">
        <v>16</v>
      </c>
      <c r="F628" s="13" t="s">
        <v>92</v>
      </c>
      <c r="G628" s="14">
        <v>660</v>
      </c>
      <c r="H628" s="14">
        <v>0</v>
      </c>
      <c r="I628" s="14"/>
    </row>
    <row r="629" spans="1:9" x14ac:dyDescent="0.25">
      <c r="A629" s="13" t="s">
        <v>251</v>
      </c>
      <c r="B629" s="13" t="s">
        <v>101</v>
      </c>
      <c r="C629" s="13" t="s">
        <v>72</v>
      </c>
      <c r="D629" s="13" t="s">
        <v>102</v>
      </c>
      <c r="E629" s="13" t="s">
        <v>109</v>
      </c>
      <c r="F629" s="13" t="s">
        <v>44</v>
      </c>
      <c r="G629" s="14">
        <v>732</v>
      </c>
      <c r="H629" s="14">
        <v>0</v>
      </c>
      <c r="I629" s="14"/>
    </row>
    <row r="630" spans="1:9" x14ac:dyDescent="0.25">
      <c r="A630" s="13" t="s">
        <v>251</v>
      </c>
      <c r="B630" s="13" t="s">
        <v>101</v>
      </c>
      <c r="C630" s="13" t="s">
        <v>72</v>
      </c>
      <c r="D630" s="13" t="s">
        <v>105</v>
      </c>
      <c r="E630" s="13" t="s">
        <v>16</v>
      </c>
      <c r="F630" s="13" t="s">
        <v>44</v>
      </c>
      <c r="G630" s="14">
        <v>2410.0000000000005</v>
      </c>
      <c r="H630" s="14">
        <v>0</v>
      </c>
      <c r="I630" s="14"/>
    </row>
    <row r="631" spans="1:9" x14ac:dyDescent="0.25">
      <c r="A631" s="13" t="s">
        <v>251</v>
      </c>
      <c r="B631" s="13" t="s">
        <v>238</v>
      </c>
      <c r="C631" s="13" t="s">
        <v>72</v>
      </c>
      <c r="D631" s="13" t="s">
        <v>205</v>
      </c>
      <c r="E631" s="13" t="s">
        <v>16</v>
      </c>
      <c r="F631" s="13" t="s">
        <v>106</v>
      </c>
      <c r="G631" s="14">
        <v>60</v>
      </c>
      <c r="H631" s="14">
        <v>0</v>
      </c>
      <c r="I631" s="14"/>
    </row>
    <row r="632" spans="1:9" x14ac:dyDescent="0.25">
      <c r="A632" s="13" t="s">
        <v>251</v>
      </c>
      <c r="B632" s="13" t="s">
        <v>238</v>
      </c>
      <c r="C632" s="13" t="s">
        <v>72</v>
      </c>
      <c r="D632" s="13" t="s">
        <v>205</v>
      </c>
      <c r="E632" s="13" t="s">
        <v>16</v>
      </c>
      <c r="F632" s="13" t="s">
        <v>45</v>
      </c>
      <c r="G632" s="14">
        <v>40</v>
      </c>
      <c r="H632" s="14">
        <v>0</v>
      </c>
      <c r="I632" s="14"/>
    </row>
    <row r="633" spans="1:9" x14ac:dyDescent="0.25">
      <c r="A633" s="13" t="s">
        <v>251</v>
      </c>
      <c r="B633" s="13" t="s">
        <v>238</v>
      </c>
      <c r="C633" s="13" t="s">
        <v>72</v>
      </c>
      <c r="D633" s="13" t="s">
        <v>205</v>
      </c>
      <c r="E633" s="13" t="s">
        <v>16</v>
      </c>
      <c r="F633" s="13" t="s">
        <v>74</v>
      </c>
      <c r="G633" s="14">
        <v>0</v>
      </c>
      <c r="H633" s="14">
        <v>0</v>
      </c>
      <c r="I633" s="14"/>
    </row>
    <row r="634" spans="1:9" x14ac:dyDescent="0.25">
      <c r="A634" s="13" t="s">
        <v>251</v>
      </c>
      <c r="B634" s="13" t="s">
        <v>125</v>
      </c>
      <c r="C634" s="13" t="s">
        <v>14</v>
      </c>
      <c r="D634" s="13" t="s">
        <v>122</v>
      </c>
      <c r="E634" s="13" t="s">
        <v>16</v>
      </c>
      <c r="F634" s="13" t="s">
        <v>123</v>
      </c>
      <c r="G634" s="14">
        <v>47.999999999999986</v>
      </c>
      <c r="H634" s="14">
        <v>0</v>
      </c>
      <c r="I634" s="14"/>
    </row>
    <row r="635" spans="1:9" x14ac:dyDescent="0.25">
      <c r="A635" s="13" t="s">
        <v>251</v>
      </c>
      <c r="B635" s="13" t="s">
        <v>135</v>
      </c>
      <c r="C635" s="13" t="s">
        <v>14</v>
      </c>
      <c r="D635" s="13" t="s">
        <v>15</v>
      </c>
      <c r="E635" s="13" t="s">
        <v>16</v>
      </c>
      <c r="F635" s="13" t="s">
        <v>136</v>
      </c>
      <c r="G635" s="14">
        <v>22724</v>
      </c>
      <c r="H635" s="14">
        <v>0</v>
      </c>
      <c r="I635" s="14"/>
    </row>
    <row r="636" spans="1:9" x14ac:dyDescent="0.25">
      <c r="A636" s="13" t="s">
        <v>251</v>
      </c>
      <c r="B636" s="13" t="s">
        <v>79</v>
      </c>
      <c r="C636" s="13" t="s">
        <v>14</v>
      </c>
      <c r="D636" s="13" t="s">
        <v>77</v>
      </c>
      <c r="E636" s="13" t="s">
        <v>79</v>
      </c>
      <c r="F636" s="13" t="s">
        <v>80</v>
      </c>
      <c r="G636" s="14">
        <v>300.00000000000006</v>
      </c>
      <c r="H636" s="14">
        <v>0</v>
      </c>
      <c r="I636" s="14"/>
    </row>
    <row r="637" spans="1:9" x14ac:dyDescent="0.25">
      <c r="A637" s="13" t="s">
        <v>251</v>
      </c>
      <c r="B637" s="13" t="s">
        <v>79</v>
      </c>
      <c r="C637" s="13" t="s">
        <v>14</v>
      </c>
      <c r="D637" s="13" t="s">
        <v>77</v>
      </c>
      <c r="E637" s="13" t="s">
        <v>79</v>
      </c>
      <c r="F637" s="13" t="s">
        <v>81</v>
      </c>
      <c r="G637" s="14">
        <v>120</v>
      </c>
      <c r="H637" s="14">
        <v>0</v>
      </c>
      <c r="I637" s="14"/>
    </row>
    <row r="638" spans="1:9" x14ac:dyDescent="0.25">
      <c r="A638" s="13" t="s">
        <v>251</v>
      </c>
      <c r="B638" s="13" t="s">
        <v>138</v>
      </c>
      <c r="C638" s="13" t="s">
        <v>14</v>
      </c>
      <c r="D638" s="13" t="s">
        <v>29</v>
      </c>
      <c r="E638" s="13" t="s">
        <v>112</v>
      </c>
      <c r="F638" s="13" t="s">
        <v>139</v>
      </c>
      <c r="G638" s="14">
        <v>5538</v>
      </c>
      <c r="H638" s="14">
        <v>0</v>
      </c>
      <c r="I638" s="14"/>
    </row>
    <row r="639" spans="1:9" x14ac:dyDescent="0.25">
      <c r="A639" s="13" t="s">
        <v>251</v>
      </c>
      <c r="B639" s="13" t="s">
        <v>140</v>
      </c>
      <c r="C639" s="13" t="s">
        <v>14</v>
      </c>
      <c r="D639" s="13" t="s">
        <v>29</v>
      </c>
      <c r="E639" s="13" t="s">
        <v>112</v>
      </c>
      <c r="F639" s="13" t="s">
        <v>153</v>
      </c>
      <c r="G639" s="14">
        <v>1386.0000000000002</v>
      </c>
      <c r="H639" s="14">
        <v>0</v>
      </c>
      <c r="I639" s="14"/>
    </row>
    <row r="640" spans="1:9" x14ac:dyDescent="0.25">
      <c r="A640" s="13" t="s">
        <v>251</v>
      </c>
      <c r="B640" s="13" t="s">
        <v>220</v>
      </c>
      <c r="C640" s="13" t="s">
        <v>14</v>
      </c>
      <c r="D640" s="13" t="s">
        <v>29</v>
      </c>
      <c r="E640" s="13" t="s">
        <v>112</v>
      </c>
      <c r="F640" s="13" t="s">
        <v>153</v>
      </c>
      <c r="G640" s="14">
        <v>1404</v>
      </c>
      <c r="H640" s="14">
        <v>0</v>
      </c>
      <c r="I640" s="14"/>
    </row>
    <row r="641" spans="1:9" x14ac:dyDescent="0.25">
      <c r="A641" s="13" t="s">
        <v>251</v>
      </c>
      <c r="B641" s="13" t="s">
        <v>115</v>
      </c>
      <c r="C641" s="13" t="s">
        <v>98</v>
      </c>
      <c r="D641" s="13" t="s">
        <v>116</v>
      </c>
      <c r="E641" s="13" t="s">
        <v>117</v>
      </c>
      <c r="F641" s="13" t="s">
        <v>44</v>
      </c>
      <c r="G641" s="14">
        <v>3806</v>
      </c>
      <c r="H641" s="14">
        <v>3142</v>
      </c>
      <c r="I641" s="14"/>
    </row>
    <row r="642" spans="1:9" x14ac:dyDescent="0.25">
      <c r="A642" s="13" t="s">
        <v>251</v>
      </c>
      <c r="B642" s="13" t="s">
        <v>89</v>
      </c>
      <c r="C642" s="13" t="s">
        <v>41</v>
      </c>
      <c r="D642" s="13" t="s">
        <v>90</v>
      </c>
      <c r="E642" s="13" t="s">
        <v>16</v>
      </c>
      <c r="F642" s="13" t="s">
        <v>52</v>
      </c>
      <c r="G642" s="14">
        <v>660</v>
      </c>
      <c r="H642" s="14">
        <v>0</v>
      </c>
      <c r="I642" s="14"/>
    </row>
    <row r="643" spans="1:9" x14ac:dyDescent="0.25">
      <c r="A643" s="13" t="s">
        <v>251</v>
      </c>
      <c r="B643" s="13" t="s">
        <v>118</v>
      </c>
      <c r="C643" s="13" t="s">
        <v>72</v>
      </c>
      <c r="D643" s="13" t="s">
        <v>102</v>
      </c>
      <c r="E643" s="13" t="s">
        <v>109</v>
      </c>
      <c r="F643" s="13" t="s">
        <v>74</v>
      </c>
      <c r="G643" s="14">
        <v>240</v>
      </c>
      <c r="H643" s="14">
        <v>0</v>
      </c>
      <c r="I643" s="14"/>
    </row>
    <row r="644" spans="1:9" x14ac:dyDescent="0.25">
      <c r="A644" s="13" t="s">
        <v>251</v>
      </c>
      <c r="B644" s="13" t="s">
        <v>118</v>
      </c>
      <c r="C644" s="13" t="s">
        <v>72</v>
      </c>
      <c r="D644" s="13" t="s">
        <v>102</v>
      </c>
      <c r="E644" s="13" t="s">
        <v>103</v>
      </c>
      <c r="F644" s="13" t="s">
        <v>74</v>
      </c>
      <c r="G644" s="14">
        <v>240</v>
      </c>
      <c r="H644" s="14">
        <v>0</v>
      </c>
      <c r="I644" s="14"/>
    </row>
    <row r="645" spans="1:9" x14ac:dyDescent="0.25">
      <c r="A645" s="13" t="s">
        <v>251</v>
      </c>
      <c r="B645" s="13" t="s">
        <v>118</v>
      </c>
      <c r="C645" s="13" t="s">
        <v>72</v>
      </c>
      <c r="D645" s="13" t="s">
        <v>102</v>
      </c>
      <c r="E645" s="13" t="s">
        <v>191</v>
      </c>
      <c r="F645" s="13" t="s">
        <v>74</v>
      </c>
      <c r="G645" s="14">
        <v>240</v>
      </c>
      <c r="H645" s="14">
        <v>0</v>
      </c>
      <c r="I645" s="14"/>
    </row>
    <row r="646" spans="1:9" x14ac:dyDescent="0.25">
      <c r="A646" s="13" t="s">
        <v>251</v>
      </c>
      <c r="B646" s="13" t="s">
        <v>118</v>
      </c>
      <c r="C646" s="13" t="s">
        <v>72</v>
      </c>
      <c r="D646" s="13" t="s">
        <v>205</v>
      </c>
      <c r="E646" s="13" t="s">
        <v>16</v>
      </c>
      <c r="F646" s="13" t="s">
        <v>74</v>
      </c>
      <c r="G646" s="14">
        <v>240</v>
      </c>
      <c r="H646" s="14">
        <v>0</v>
      </c>
      <c r="I646" s="14"/>
    </row>
    <row r="647" spans="1:9" x14ac:dyDescent="0.25">
      <c r="A647" s="13" t="s">
        <v>251</v>
      </c>
      <c r="B647" s="13" t="s">
        <v>237</v>
      </c>
      <c r="C647" s="13" t="s">
        <v>72</v>
      </c>
      <c r="D647" s="13" t="s">
        <v>107</v>
      </c>
      <c r="E647" s="13" t="s">
        <v>16</v>
      </c>
      <c r="F647" s="13" t="s">
        <v>209</v>
      </c>
      <c r="G647" s="14">
        <v>480</v>
      </c>
      <c r="H647" s="14">
        <v>0</v>
      </c>
      <c r="I647" s="14"/>
    </row>
    <row r="648" spans="1:9" x14ac:dyDescent="0.25">
      <c r="A648" s="13" t="s">
        <v>251</v>
      </c>
      <c r="B648" s="13" t="s">
        <v>211</v>
      </c>
      <c r="C648" s="13" t="s">
        <v>72</v>
      </c>
      <c r="D648" s="13" t="s">
        <v>105</v>
      </c>
      <c r="E648" s="13" t="s">
        <v>16</v>
      </c>
      <c r="F648" s="13" t="s">
        <v>210</v>
      </c>
      <c r="G648" s="14">
        <v>9000</v>
      </c>
      <c r="H648" s="14">
        <v>0</v>
      </c>
      <c r="I648" s="14"/>
    </row>
    <row r="649" spans="1:9" x14ac:dyDescent="0.25">
      <c r="A649" s="13" t="s">
        <v>251</v>
      </c>
      <c r="B649" s="13" t="s">
        <v>239</v>
      </c>
      <c r="C649" s="13" t="s">
        <v>72</v>
      </c>
      <c r="D649" s="13" t="s">
        <v>73</v>
      </c>
      <c r="E649" s="13" t="s">
        <v>16</v>
      </c>
      <c r="F649" s="13" t="s">
        <v>74</v>
      </c>
      <c r="G649" s="14">
        <v>120</v>
      </c>
      <c r="H649" s="14">
        <v>0</v>
      </c>
      <c r="I649" s="14"/>
    </row>
    <row r="650" spans="1:9" x14ac:dyDescent="0.25">
      <c r="A650" s="13" t="s">
        <v>251</v>
      </c>
      <c r="B650" s="13" t="s">
        <v>235</v>
      </c>
      <c r="C650" s="13" t="s">
        <v>72</v>
      </c>
      <c r="D650" s="13" t="s">
        <v>102</v>
      </c>
      <c r="E650" s="13" t="s">
        <v>191</v>
      </c>
      <c r="F650" s="13" t="s">
        <v>45</v>
      </c>
      <c r="G650" s="14">
        <v>40</v>
      </c>
      <c r="H650" s="14">
        <v>0</v>
      </c>
      <c r="I650" s="14"/>
    </row>
    <row r="651" spans="1:9" x14ac:dyDescent="0.25">
      <c r="A651" s="13" t="s">
        <v>252</v>
      </c>
      <c r="B651" s="13" t="s">
        <v>159</v>
      </c>
      <c r="C651" s="13" t="s">
        <v>14</v>
      </c>
      <c r="D651" s="13" t="s">
        <v>29</v>
      </c>
      <c r="E651" s="13" t="s">
        <v>30</v>
      </c>
      <c r="F651" s="13" t="s">
        <v>31</v>
      </c>
      <c r="G651" s="14">
        <v>6</v>
      </c>
      <c r="H651" s="14">
        <v>0</v>
      </c>
      <c r="I651" s="14"/>
    </row>
    <row r="652" spans="1:9" x14ac:dyDescent="0.25">
      <c r="A652" s="13" t="s">
        <v>252</v>
      </c>
      <c r="B652" s="13" t="s">
        <v>138</v>
      </c>
      <c r="C652" s="13" t="s">
        <v>14</v>
      </c>
      <c r="D652" s="13" t="s">
        <v>29</v>
      </c>
      <c r="E652" s="13" t="s">
        <v>30</v>
      </c>
      <c r="F652" s="13" t="s">
        <v>111</v>
      </c>
      <c r="G652" s="14">
        <v>3.9999999999999996</v>
      </c>
      <c r="H652" s="14">
        <v>0</v>
      </c>
      <c r="I652" s="14"/>
    </row>
    <row r="653" spans="1:9" x14ac:dyDescent="0.25">
      <c r="A653" s="13" t="s">
        <v>252</v>
      </c>
      <c r="B653" s="13" t="s">
        <v>138</v>
      </c>
      <c r="C653" s="13" t="s">
        <v>14</v>
      </c>
      <c r="D653" s="13" t="s">
        <v>29</v>
      </c>
      <c r="E653" s="13" t="s">
        <v>30</v>
      </c>
      <c r="F653" s="13" t="s">
        <v>31</v>
      </c>
      <c r="G653" s="14">
        <v>8</v>
      </c>
      <c r="H653" s="14">
        <v>0</v>
      </c>
      <c r="I653" s="14"/>
    </row>
    <row r="654" spans="1:9" x14ac:dyDescent="0.25">
      <c r="A654" s="13" t="s">
        <v>252</v>
      </c>
      <c r="B654" s="13" t="s">
        <v>138</v>
      </c>
      <c r="C654" s="13" t="s">
        <v>14</v>
      </c>
      <c r="D654" s="13" t="s">
        <v>29</v>
      </c>
      <c r="E654" s="13" t="s">
        <v>112</v>
      </c>
      <c r="F654" s="13" t="s">
        <v>139</v>
      </c>
      <c r="G654" s="14">
        <v>8171.9999999999964</v>
      </c>
      <c r="H654" s="14">
        <v>3136</v>
      </c>
      <c r="I654" s="14"/>
    </row>
    <row r="655" spans="1:9" x14ac:dyDescent="0.25">
      <c r="A655" s="13" t="s">
        <v>252</v>
      </c>
      <c r="B655" s="13" t="s">
        <v>135</v>
      </c>
      <c r="C655" s="13" t="s">
        <v>14</v>
      </c>
      <c r="D655" s="13" t="s">
        <v>15</v>
      </c>
      <c r="E655" s="13" t="s">
        <v>16</v>
      </c>
      <c r="F655" s="13" t="s">
        <v>136</v>
      </c>
      <c r="G655" s="14">
        <v>49332</v>
      </c>
      <c r="H655" s="14">
        <v>0</v>
      </c>
      <c r="I655" s="14"/>
    </row>
    <row r="656" spans="1:9" x14ac:dyDescent="0.25">
      <c r="A656" s="13" t="s">
        <v>252</v>
      </c>
      <c r="B656" s="13" t="s">
        <v>141</v>
      </c>
      <c r="C656" s="13" t="s">
        <v>14</v>
      </c>
      <c r="D656" s="13" t="s">
        <v>29</v>
      </c>
      <c r="E656" s="13" t="s">
        <v>142</v>
      </c>
      <c r="F656" s="13" t="s">
        <v>143</v>
      </c>
      <c r="G656" s="14">
        <v>320</v>
      </c>
      <c r="H656" s="14">
        <v>0</v>
      </c>
      <c r="I656" s="14"/>
    </row>
    <row r="657" spans="1:9" x14ac:dyDescent="0.25">
      <c r="A657" s="13" t="s">
        <v>252</v>
      </c>
      <c r="B657" s="13" t="s">
        <v>160</v>
      </c>
      <c r="C657" s="13" t="s">
        <v>14</v>
      </c>
      <c r="D657" s="13" t="s">
        <v>29</v>
      </c>
      <c r="E657" s="13" t="s">
        <v>144</v>
      </c>
      <c r="F657" s="13" t="s">
        <v>150</v>
      </c>
      <c r="G657" s="14">
        <v>6766.0000000000073</v>
      </c>
      <c r="H657" s="14">
        <v>0</v>
      </c>
      <c r="I657" s="14"/>
    </row>
    <row r="658" spans="1:9" x14ac:dyDescent="0.25">
      <c r="A658" s="13" t="s">
        <v>252</v>
      </c>
      <c r="B658" s="13" t="s">
        <v>141</v>
      </c>
      <c r="C658" s="13" t="s">
        <v>14</v>
      </c>
      <c r="D658" s="13" t="s">
        <v>29</v>
      </c>
      <c r="E658" s="13" t="s">
        <v>144</v>
      </c>
      <c r="F658" s="13" t="s">
        <v>145</v>
      </c>
      <c r="G658" s="14">
        <v>13884</v>
      </c>
      <c r="H658" s="14">
        <v>0</v>
      </c>
      <c r="I658" s="14"/>
    </row>
    <row r="659" spans="1:9" x14ac:dyDescent="0.25">
      <c r="A659" s="13" t="s">
        <v>252</v>
      </c>
      <c r="B659" s="13" t="s">
        <v>160</v>
      </c>
      <c r="C659" s="13" t="s">
        <v>14</v>
      </c>
      <c r="D659" s="13" t="s">
        <v>29</v>
      </c>
      <c r="E659" s="13" t="s">
        <v>30</v>
      </c>
      <c r="F659" s="13" t="s">
        <v>161</v>
      </c>
      <c r="G659" s="14">
        <v>4</v>
      </c>
      <c r="H659" s="14">
        <v>0</v>
      </c>
      <c r="I659" s="14"/>
    </row>
    <row r="660" spans="1:9" x14ac:dyDescent="0.25">
      <c r="A660" s="13" t="s">
        <v>252</v>
      </c>
      <c r="B660" s="13" t="s">
        <v>149</v>
      </c>
      <c r="C660" s="13" t="s">
        <v>14</v>
      </c>
      <c r="D660" s="13" t="s">
        <v>29</v>
      </c>
      <c r="E660" s="13" t="s">
        <v>144</v>
      </c>
      <c r="F660" s="13" t="s">
        <v>150</v>
      </c>
      <c r="G660" s="14">
        <v>1001.9999999999998</v>
      </c>
      <c r="H660" s="14">
        <v>0</v>
      </c>
      <c r="I660" s="14"/>
    </row>
    <row r="661" spans="1:9" x14ac:dyDescent="0.25">
      <c r="A661" s="13" t="s">
        <v>252</v>
      </c>
      <c r="B661" s="13" t="s">
        <v>149</v>
      </c>
      <c r="C661" s="13" t="s">
        <v>14</v>
      </c>
      <c r="D661" s="13" t="s">
        <v>29</v>
      </c>
      <c r="E661" s="13" t="s">
        <v>30</v>
      </c>
      <c r="F661" s="13" t="s">
        <v>161</v>
      </c>
      <c r="G661" s="14">
        <v>3.9999999999999996</v>
      </c>
      <c r="H661" s="14">
        <v>0</v>
      </c>
      <c r="I661" s="14"/>
    </row>
    <row r="662" spans="1:9" x14ac:dyDescent="0.25">
      <c r="A662" s="13" t="s">
        <v>252</v>
      </c>
      <c r="B662" s="13" t="s">
        <v>147</v>
      </c>
      <c r="C662" s="13" t="s">
        <v>14</v>
      </c>
      <c r="D662" s="13" t="s">
        <v>29</v>
      </c>
      <c r="E662" s="13" t="s">
        <v>112</v>
      </c>
      <c r="F662" s="13" t="s">
        <v>148</v>
      </c>
      <c r="G662" s="14">
        <v>340</v>
      </c>
      <c r="H662" s="14">
        <v>170</v>
      </c>
      <c r="I662" s="14"/>
    </row>
    <row r="663" spans="1:9" x14ac:dyDescent="0.25">
      <c r="A663" s="13" t="s">
        <v>252</v>
      </c>
      <c r="B663" s="13" t="s">
        <v>151</v>
      </c>
      <c r="C663" s="13" t="s">
        <v>14</v>
      </c>
      <c r="D663" s="13" t="s">
        <v>15</v>
      </c>
      <c r="E663" s="13" t="s">
        <v>16</v>
      </c>
      <c r="F663" s="13" t="s">
        <v>152</v>
      </c>
      <c r="G663" s="14">
        <v>0</v>
      </c>
      <c r="H663" s="14">
        <v>0</v>
      </c>
      <c r="I663" s="14"/>
    </row>
    <row r="664" spans="1:9" x14ac:dyDescent="0.25">
      <c r="A664" s="13" t="s">
        <v>252</v>
      </c>
      <c r="B664" s="13" t="s">
        <v>93</v>
      </c>
      <c r="C664" s="13" t="s">
        <v>41</v>
      </c>
      <c r="D664" s="13" t="s">
        <v>94</v>
      </c>
      <c r="E664" s="13" t="s">
        <v>95</v>
      </c>
      <c r="F664" s="13" t="s">
        <v>95</v>
      </c>
      <c r="G664" s="14">
        <v>280.00000000000006</v>
      </c>
      <c r="H664" s="14">
        <v>0</v>
      </c>
      <c r="I664" s="14"/>
    </row>
    <row r="665" spans="1:9" x14ac:dyDescent="0.25">
      <c r="A665" s="13" t="s">
        <v>252</v>
      </c>
      <c r="B665" s="13" t="s">
        <v>93</v>
      </c>
      <c r="C665" s="13" t="s">
        <v>41</v>
      </c>
      <c r="D665" s="13" t="s">
        <v>94</v>
      </c>
      <c r="E665" s="13" t="s">
        <v>95</v>
      </c>
      <c r="F665" s="13" t="s">
        <v>96</v>
      </c>
      <c r="G665" s="14">
        <v>2400</v>
      </c>
      <c r="H665" s="14">
        <v>0</v>
      </c>
      <c r="I665" s="14"/>
    </row>
    <row r="666" spans="1:9" x14ac:dyDescent="0.25">
      <c r="A666" s="13" t="s">
        <v>252</v>
      </c>
      <c r="B666" s="13" t="s">
        <v>93</v>
      </c>
      <c r="C666" s="13" t="s">
        <v>41</v>
      </c>
      <c r="D666" s="13" t="s">
        <v>94</v>
      </c>
      <c r="E666" s="13" t="s">
        <v>95</v>
      </c>
      <c r="F666" s="13" t="s">
        <v>52</v>
      </c>
      <c r="G666" s="14">
        <v>3939.9999999999995</v>
      </c>
      <c r="H666" s="14">
        <v>0</v>
      </c>
      <c r="I666" s="14"/>
    </row>
    <row r="667" spans="1:9" x14ac:dyDescent="0.25">
      <c r="A667" s="13" t="s">
        <v>252</v>
      </c>
      <c r="B667" s="13" t="s">
        <v>93</v>
      </c>
      <c r="C667" s="13" t="s">
        <v>41</v>
      </c>
      <c r="D667" s="13" t="s">
        <v>94</v>
      </c>
      <c r="E667" s="13" t="s">
        <v>95</v>
      </c>
      <c r="F667" s="13" t="s">
        <v>45</v>
      </c>
      <c r="G667" s="14">
        <v>1469.9999999999973</v>
      </c>
      <c r="H667" s="14">
        <v>0</v>
      </c>
      <c r="I667" s="14"/>
    </row>
    <row r="668" spans="1:9" x14ac:dyDescent="0.25">
      <c r="A668" s="13" t="s">
        <v>252</v>
      </c>
      <c r="B668" s="13" t="s">
        <v>104</v>
      </c>
      <c r="C668" s="13" t="s">
        <v>72</v>
      </c>
      <c r="D668" s="13" t="s">
        <v>102</v>
      </c>
      <c r="E668" s="13" t="s">
        <v>191</v>
      </c>
      <c r="F668" s="13" t="s">
        <v>45</v>
      </c>
      <c r="G668" s="14">
        <v>20</v>
      </c>
      <c r="H668" s="14">
        <v>0</v>
      </c>
      <c r="I668" s="14"/>
    </row>
    <row r="669" spans="1:9" x14ac:dyDescent="0.25">
      <c r="A669" s="13" t="s">
        <v>252</v>
      </c>
      <c r="B669" s="13" t="s">
        <v>104</v>
      </c>
      <c r="C669" s="13" t="s">
        <v>72</v>
      </c>
      <c r="D669" s="13" t="s">
        <v>102</v>
      </c>
      <c r="E669" s="13" t="s">
        <v>103</v>
      </c>
      <c r="F669" s="13" t="s">
        <v>45</v>
      </c>
      <c r="G669" s="14">
        <v>20</v>
      </c>
      <c r="H669" s="14">
        <v>0</v>
      </c>
      <c r="I669" s="14"/>
    </row>
    <row r="670" spans="1:9" x14ac:dyDescent="0.25">
      <c r="A670" s="13" t="s">
        <v>252</v>
      </c>
      <c r="B670" s="13" t="s">
        <v>104</v>
      </c>
      <c r="C670" s="13" t="s">
        <v>72</v>
      </c>
      <c r="D670" s="13" t="s">
        <v>105</v>
      </c>
      <c r="E670" s="13" t="s">
        <v>16</v>
      </c>
      <c r="F670" s="13" t="s">
        <v>45</v>
      </c>
      <c r="G670" s="14">
        <v>20</v>
      </c>
      <c r="H670" s="14">
        <v>0</v>
      </c>
      <c r="I670" s="14"/>
    </row>
    <row r="671" spans="1:9" x14ac:dyDescent="0.25">
      <c r="A671" s="13" t="s">
        <v>252</v>
      </c>
      <c r="B671" s="13" t="s">
        <v>104</v>
      </c>
      <c r="C671" s="13" t="s">
        <v>72</v>
      </c>
      <c r="D671" s="13" t="s">
        <v>73</v>
      </c>
      <c r="E671" s="13" t="s">
        <v>16</v>
      </c>
      <c r="F671" s="13" t="s">
        <v>45</v>
      </c>
      <c r="G671" s="14">
        <v>20</v>
      </c>
      <c r="H671" s="14">
        <v>0</v>
      </c>
      <c r="I671" s="14"/>
    </row>
    <row r="672" spans="1:9" x14ac:dyDescent="0.25">
      <c r="A672" s="13" t="s">
        <v>252</v>
      </c>
      <c r="B672" s="13" t="s">
        <v>223</v>
      </c>
      <c r="C672" s="13" t="s">
        <v>72</v>
      </c>
      <c r="D672" s="13" t="s">
        <v>107</v>
      </c>
      <c r="E672" s="13" t="s">
        <v>16</v>
      </c>
      <c r="F672" s="13" t="s">
        <v>106</v>
      </c>
      <c r="G672" s="14">
        <v>120</v>
      </c>
      <c r="H672" s="14">
        <v>0</v>
      </c>
      <c r="I672" s="14"/>
    </row>
    <row r="673" spans="1:9" x14ac:dyDescent="0.25">
      <c r="A673" s="13" t="s">
        <v>252</v>
      </c>
      <c r="B673" s="13" t="s">
        <v>223</v>
      </c>
      <c r="C673" s="13" t="s">
        <v>72</v>
      </c>
      <c r="D673" s="13" t="s">
        <v>107</v>
      </c>
      <c r="E673" s="13" t="s">
        <v>16</v>
      </c>
      <c r="F673" s="13" t="s">
        <v>45</v>
      </c>
      <c r="G673" s="14">
        <v>40</v>
      </c>
      <c r="H673" s="14">
        <v>0</v>
      </c>
      <c r="I673" s="14"/>
    </row>
    <row r="674" spans="1:9" x14ac:dyDescent="0.25">
      <c r="A674" s="13" t="s">
        <v>252</v>
      </c>
      <c r="B674" s="13" t="s">
        <v>118</v>
      </c>
      <c r="C674" s="13" t="s">
        <v>72</v>
      </c>
      <c r="D674" s="13" t="s">
        <v>73</v>
      </c>
      <c r="E674" s="13" t="s">
        <v>16</v>
      </c>
      <c r="F674" s="13" t="s">
        <v>74</v>
      </c>
      <c r="G674" s="14">
        <v>600</v>
      </c>
      <c r="H674" s="14">
        <v>0</v>
      </c>
      <c r="I674" s="14"/>
    </row>
    <row r="675" spans="1:9" x14ac:dyDescent="0.25">
      <c r="A675" s="13" t="s">
        <v>252</v>
      </c>
      <c r="B675" s="13" t="s">
        <v>121</v>
      </c>
      <c r="C675" s="13" t="s">
        <v>22</v>
      </c>
      <c r="D675" s="13" t="s">
        <v>122</v>
      </c>
      <c r="E675" s="13" t="s">
        <v>16</v>
      </c>
      <c r="F675" s="13" t="s">
        <v>123</v>
      </c>
      <c r="G675" s="14">
        <v>24</v>
      </c>
      <c r="H675" s="14">
        <v>0</v>
      </c>
      <c r="I675" s="14"/>
    </row>
    <row r="676" spans="1:9" x14ac:dyDescent="0.25">
      <c r="A676" s="13" t="s">
        <v>252</v>
      </c>
      <c r="B676" s="13" t="s">
        <v>118</v>
      </c>
      <c r="C676" s="13" t="s">
        <v>72</v>
      </c>
      <c r="D676" s="13" t="s">
        <v>102</v>
      </c>
      <c r="E676" s="13" t="s">
        <v>109</v>
      </c>
      <c r="F676" s="13" t="s">
        <v>74</v>
      </c>
      <c r="G676" s="14">
        <v>240</v>
      </c>
      <c r="H676" s="14">
        <v>0</v>
      </c>
      <c r="I676" s="14"/>
    </row>
    <row r="677" spans="1:9" x14ac:dyDescent="0.25">
      <c r="A677" s="13" t="s">
        <v>252</v>
      </c>
      <c r="B677" s="13" t="s">
        <v>125</v>
      </c>
      <c r="C677" s="13" t="s">
        <v>14</v>
      </c>
      <c r="D677" s="13" t="s">
        <v>122</v>
      </c>
      <c r="E677" s="13" t="s">
        <v>16</v>
      </c>
      <c r="F677" s="13" t="s">
        <v>123</v>
      </c>
      <c r="G677" s="14">
        <v>36</v>
      </c>
      <c r="H677" s="14">
        <v>0</v>
      </c>
      <c r="I677" s="14"/>
    </row>
    <row r="678" spans="1:9" x14ac:dyDescent="0.25">
      <c r="A678" s="13" t="s">
        <v>252</v>
      </c>
      <c r="B678" s="13" t="s">
        <v>97</v>
      </c>
      <c r="C678" s="13" t="s">
        <v>98</v>
      </c>
      <c r="D678" s="13" t="s">
        <v>99</v>
      </c>
      <c r="E678" s="13" t="s">
        <v>16</v>
      </c>
      <c r="F678" s="13" t="s">
        <v>100</v>
      </c>
      <c r="G678" s="14">
        <v>1453.9999999999995</v>
      </c>
      <c r="H678" s="14">
        <v>1452</v>
      </c>
      <c r="I678" s="14"/>
    </row>
    <row r="679" spans="1:9" x14ac:dyDescent="0.25">
      <c r="A679" s="13" t="s">
        <v>252</v>
      </c>
      <c r="B679" s="13" t="s">
        <v>159</v>
      </c>
      <c r="C679" s="13" t="s">
        <v>14</v>
      </c>
      <c r="D679" s="13" t="s">
        <v>29</v>
      </c>
      <c r="E679" s="13" t="s">
        <v>112</v>
      </c>
      <c r="F679" s="13" t="s">
        <v>153</v>
      </c>
      <c r="G679" s="14">
        <v>1540</v>
      </c>
      <c r="H679" s="14">
        <v>1232</v>
      </c>
      <c r="I679" s="14"/>
    </row>
    <row r="680" spans="1:9" x14ac:dyDescent="0.25">
      <c r="A680" s="13" t="s">
        <v>253</v>
      </c>
      <c r="B680" s="13" t="s">
        <v>101</v>
      </c>
      <c r="C680" s="13" t="s">
        <v>72</v>
      </c>
      <c r="D680" s="13" t="s">
        <v>73</v>
      </c>
      <c r="E680" s="13" t="s">
        <v>16</v>
      </c>
      <c r="F680" s="13" t="s">
        <v>74</v>
      </c>
      <c r="G680" s="14">
        <v>140</v>
      </c>
      <c r="H680" s="14">
        <v>0</v>
      </c>
      <c r="I680" s="14"/>
    </row>
    <row r="681" spans="1:9" x14ac:dyDescent="0.25">
      <c r="A681" s="13" t="s">
        <v>253</v>
      </c>
      <c r="B681" s="13" t="s">
        <v>104</v>
      </c>
      <c r="C681" s="13" t="s">
        <v>72</v>
      </c>
      <c r="D681" s="13" t="s">
        <v>102</v>
      </c>
      <c r="E681" s="13" t="s">
        <v>103</v>
      </c>
      <c r="F681" s="13" t="s">
        <v>106</v>
      </c>
      <c r="G681" s="14">
        <v>80</v>
      </c>
      <c r="H681" s="14">
        <v>0</v>
      </c>
      <c r="I681" s="14"/>
    </row>
    <row r="682" spans="1:9" x14ac:dyDescent="0.25">
      <c r="A682" s="13" t="s">
        <v>253</v>
      </c>
      <c r="B682" s="13" t="s">
        <v>104</v>
      </c>
      <c r="C682" s="13" t="s">
        <v>72</v>
      </c>
      <c r="D682" s="13" t="s">
        <v>105</v>
      </c>
      <c r="E682" s="13" t="s">
        <v>16</v>
      </c>
      <c r="F682" s="13" t="s">
        <v>106</v>
      </c>
      <c r="G682" s="14">
        <v>80</v>
      </c>
      <c r="H682" s="14">
        <v>0</v>
      </c>
      <c r="I682" s="14"/>
    </row>
    <row r="683" spans="1:9" x14ac:dyDescent="0.25">
      <c r="A683" s="13" t="s">
        <v>253</v>
      </c>
      <c r="B683" s="13" t="s">
        <v>104</v>
      </c>
      <c r="C683" s="13" t="s">
        <v>72</v>
      </c>
      <c r="D683" s="13" t="s">
        <v>105</v>
      </c>
      <c r="E683" s="13" t="s">
        <v>16</v>
      </c>
      <c r="F683" s="13" t="s">
        <v>45</v>
      </c>
      <c r="G683" s="14">
        <v>120</v>
      </c>
      <c r="H683" s="14">
        <v>0</v>
      </c>
      <c r="I683" s="14"/>
    </row>
    <row r="684" spans="1:9" x14ac:dyDescent="0.25">
      <c r="A684" s="13" t="s">
        <v>253</v>
      </c>
      <c r="B684" s="13" t="s">
        <v>101</v>
      </c>
      <c r="C684" s="13" t="s">
        <v>72</v>
      </c>
      <c r="D684" s="13" t="s">
        <v>102</v>
      </c>
      <c r="E684" s="13" t="s">
        <v>103</v>
      </c>
      <c r="F684" s="13" t="s">
        <v>74</v>
      </c>
      <c r="G684" s="14">
        <v>400</v>
      </c>
      <c r="H684" s="14">
        <v>0</v>
      </c>
      <c r="I684" s="14"/>
    </row>
    <row r="685" spans="1:9" x14ac:dyDescent="0.25">
      <c r="A685" s="13" t="s">
        <v>253</v>
      </c>
      <c r="B685" s="13" t="s">
        <v>137</v>
      </c>
      <c r="C685" s="13" t="s">
        <v>14</v>
      </c>
      <c r="D685" s="13" t="s">
        <v>29</v>
      </c>
      <c r="E685" s="13" t="s">
        <v>30</v>
      </c>
      <c r="F685" s="13" t="s">
        <v>31</v>
      </c>
      <c r="G685" s="14">
        <v>0</v>
      </c>
      <c r="H685" s="14">
        <v>0</v>
      </c>
      <c r="I685" s="14"/>
    </row>
    <row r="686" spans="1:9" x14ac:dyDescent="0.25">
      <c r="A686" s="13" t="s">
        <v>253</v>
      </c>
      <c r="B686" s="13" t="s">
        <v>160</v>
      </c>
      <c r="C686" s="13" t="s">
        <v>14</v>
      </c>
      <c r="D686" s="13" t="s">
        <v>29</v>
      </c>
      <c r="E686" s="13" t="s">
        <v>30</v>
      </c>
      <c r="F686" s="13" t="s">
        <v>161</v>
      </c>
      <c r="G686" s="14">
        <v>80</v>
      </c>
      <c r="H686" s="14">
        <v>0</v>
      </c>
      <c r="I686" s="14"/>
    </row>
    <row r="687" spans="1:9" x14ac:dyDescent="0.25">
      <c r="A687" s="13" t="s">
        <v>253</v>
      </c>
      <c r="B687" s="13" t="s">
        <v>138</v>
      </c>
      <c r="C687" s="13" t="s">
        <v>14</v>
      </c>
      <c r="D687" s="13" t="s">
        <v>29</v>
      </c>
      <c r="E687" s="13" t="s">
        <v>30</v>
      </c>
      <c r="F687" s="13" t="s">
        <v>31</v>
      </c>
      <c r="G687" s="14">
        <v>4</v>
      </c>
      <c r="H687" s="14">
        <v>0</v>
      </c>
      <c r="I687" s="14"/>
    </row>
    <row r="688" spans="1:9" x14ac:dyDescent="0.25">
      <c r="A688" s="13" t="s">
        <v>253</v>
      </c>
      <c r="B688" s="13" t="s">
        <v>220</v>
      </c>
      <c r="C688" s="13" t="s">
        <v>14</v>
      </c>
      <c r="D688" s="13" t="s">
        <v>29</v>
      </c>
      <c r="E688" s="13" t="s">
        <v>30</v>
      </c>
      <c r="F688" s="13" t="s">
        <v>31</v>
      </c>
      <c r="G688" s="14">
        <v>4</v>
      </c>
      <c r="H688" s="14">
        <v>0</v>
      </c>
      <c r="I688" s="14"/>
    </row>
    <row r="689" spans="1:9" x14ac:dyDescent="0.25">
      <c r="A689" s="13" t="s">
        <v>253</v>
      </c>
      <c r="B689" s="13" t="s">
        <v>93</v>
      </c>
      <c r="C689" s="13" t="s">
        <v>41</v>
      </c>
      <c r="D689" s="13" t="s">
        <v>94</v>
      </c>
      <c r="E689" s="13" t="s">
        <v>95</v>
      </c>
      <c r="F689" s="13" t="s">
        <v>96</v>
      </c>
      <c r="G689" s="14">
        <v>280</v>
      </c>
      <c r="H689" s="14">
        <v>0</v>
      </c>
      <c r="I689" s="14"/>
    </row>
    <row r="690" spans="1:9" x14ac:dyDescent="0.25">
      <c r="A690" s="13" t="s">
        <v>253</v>
      </c>
      <c r="B690" s="13" t="s">
        <v>93</v>
      </c>
      <c r="C690" s="13" t="s">
        <v>41</v>
      </c>
      <c r="D690" s="13" t="s">
        <v>94</v>
      </c>
      <c r="E690" s="13" t="s">
        <v>95</v>
      </c>
      <c r="F690" s="13" t="s">
        <v>52</v>
      </c>
      <c r="G690" s="14">
        <v>10770</v>
      </c>
      <c r="H690" s="14">
        <v>0</v>
      </c>
      <c r="I690" s="14"/>
    </row>
    <row r="691" spans="1:9" x14ac:dyDescent="0.25">
      <c r="A691" s="13" t="s">
        <v>253</v>
      </c>
      <c r="B691" s="13" t="s">
        <v>104</v>
      </c>
      <c r="C691" s="13" t="s">
        <v>72</v>
      </c>
      <c r="D691" s="13" t="s">
        <v>102</v>
      </c>
      <c r="E691" s="13" t="s">
        <v>103</v>
      </c>
      <c r="F691" s="13" t="s">
        <v>45</v>
      </c>
      <c r="G691" s="14">
        <v>40</v>
      </c>
      <c r="H691" s="14">
        <v>0</v>
      </c>
      <c r="I691" s="14"/>
    </row>
    <row r="692" spans="1:9" x14ac:dyDescent="0.25">
      <c r="A692" s="13" t="s">
        <v>253</v>
      </c>
      <c r="B692" s="13" t="s">
        <v>121</v>
      </c>
      <c r="C692" s="13" t="s">
        <v>22</v>
      </c>
      <c r="D692" s="13" t="s">
        <v>122</v>
      </c>
      <c r="E692" s="13" t="s">
        <v>16</v>
      </c>
      <c r="F692" s="13" t="s">
        <v>123</v>
      </c>
      <c r="G692" s="14">
        <v>24</v>
      </c>
      <c r="H692" s="14">
        <v>0</v>
      </c>
      <c r="I692" s="14"/>
    </row>
    <row r="693" spans="1:9" x14ac:dyDescent="0.25">
      <c r="A693" s="13" t="s">
        <v>253</v>
      </c>
      <c r="B693" s="13" t="s">
        <v>93</v>
      </c>
      <c r="C693" s="13" t="s">
        <v>41</v>
      </c>
      <c r="D693" s="13" t="s">
        <v>94</v>
      </c>
      <c r="E693" s="13" t="s">
        <v>95</v>
      </c>
      <c r="F693" s="13" t="s">
        <v>114</v>
      </c>
      <c r="G693" s="14">
        <v>180</v>
      </c>
      <c r="H693" s="14">
        <v>0</v>
      </c>
      <c r="I693" s="14"/>
    </row>
    <row r="694" spans="1:9" x14ac:dyDescent="0.25">
      <c r="A694" s="13" t="s">
        <v>253</v>
      </c>
      <c r="B694" s="13" t="s">
        <v>93</v>
      </c>
      <c r="C694" s="13" t="s">
        <v>41</v>
      </c>
      <c r="D694" s="13" t="s">
        <v>94</v>
      </c>
      <c r="E694" s="13" t="s">
        <v>95</v>
      </c>
      <c r="F694" s="13" t="s">
        <v>45</v>
      </c>
      <c r="G694" s="14">
        <v>1694</v>
      </c>
      <c r="H694" s="14">
        <v>0</v>
      </c>
      <c r="I694" s="14"/>
    </row>
    <row r="695" spans="1:9" x14ac:dyDescent="0.25">
      <c r="A695" s="13" t="s">
        <v>253</v>
      </c>
      <c r="B695" s="13" t="s">
        <v>160</v>
      </c>
      <c r="C695" s="13" t="s">
        <v>14</v>
      </c>
      <c r="D695" s="13" t="s">
        <v>29</v>
      </c>
      <c r="E695" s="13" t="s">
        <v>144</v>
      </c>
      <c r="F695" s="13" t="s">
        <v>150</v>
      </c>
      <c r="G695" s="14">
        <v>1310</v>
      </c>
      <c r="H695" s="14">
        <v>0</v>
      </c>
      <c r="I695" s="14"/>
    </row>
    <row r="696" spans="1:9" x14ac:dyDescent="0.25">
      <c r="A696" s="13" t="s">
        <v>253</v>
      </c>
      <c r="B696" s="13" t="s">
        <v>135</v>
      </c>
      <c r="C696" s="13" t="s">
        <v>14</v>
      </c>
      <c r="D696" s="13" t="s">
        <v>15</v>
      </c>
      <c r="E696" s="13" t="s">
        <v>16</v>
      </c>
      <c r="F696" s="13" t="s">
        <v>136</v>
      </c>
      <c r="G696" s="14">
        <v>22132</v>
      </c>
      <c r="H696" s="14">
        <v>0</v>
      </c>
      <c r="I696" s="14"/>
    </row>
    <row r="697" spans="1:9" x14ac:dyDescent="0.25">
      <c r="A697" s="13" t="s">
        <v>253</v>
      </c>
      <c r="B697" s="13" t="s">
        <v>137</v>
      </c>
      <c r="C697" s="13" t="s">
        <v>14</v>
      </c>
      <c r="D697" s="13" t="s">
        <v>29</v>
      </c>
      <c r="E697" s="13" t="s">
        <v>112</v>
      </c>
      <c r="F697" s="13" t="s">
        <v>139</v>
      </c>
      <c r="G697" s="14">
        <v>122</v>
      </c>
      <c r="H697" s="14">
        <v>110</v>
      </c>
      <c r="I697" s="14"/>
    </row>
    <row r="698" spans="1:9" x14ac:dyDescent="0.25">
      <c r="A698" s="13" t="s">
        <v>253</v>
      </c>
      <c r="B698" s="13" t="s">
        <v>101</v>
      </c>
      <c r="C698" s="13" t="s">
        <v>72</v>
      </c>
      <c r="D698" s="13" t="s">
        <v>102</v>
      </c>
      <c r="E698" s="13" t="s">
        <v>103</v>
      </c>
      <c r="F698" s="13" t="s">
        <v>44</v>
      </c>
      <c r="G698" s="14">
        <v>3668</v>
      </c>
      <c r="H698" s="14">
        <v>1166</v>
      </c>
      <c r="I698" s="14"/>
    </row>
    <row r="699" spans="1:9" x14ac:dyDescent="0.25">
      <c r="A699" s="13" t="s">
        <v>253</v>
      </c>
      <c r="B699" s="13" t="s">
        <v>101</v>
      </c>
      <c r="C699" s="13" t="s">
        <v>72</v>
      </c>
      <c r="D699" s="13" t="s">
        <v>73</v>
      </c>
      <c r="E699" s="13" t="s">
        <v>16</v>
      </c>
      <c r="F699" s="13" t="s">
        <v>44</v>
      </c>
      <c r="G699" s="14">
        <v>308</v>
      </c>
      <c r="H699" s="14">
        <v>0</v>
      </c>
      <c r="I699" s="14"/>
    </row>
    <row r="700" spans="1:9" x14ac:dyDescent="0.25">
      <c r="A700" s="13" t="s">
        <v>253</v>
      </c>
      <c r="B700" s="13" t="s">
        <v>93</v>
      </c>
      <c r="C700" s="13" t="s">
        <v>41</v>
      </c>
      <c r="D700" s="13" t="s">
        <v>94</v>
      </c>
      <c r="E700" s="13" t="s">
        <v>95</v>
      </c>
      <c r="F700" s="13" t="s">
        <v>95</v>
      </c>
      <c r="G700" s="14">
        <v>1209.9999999999998</v>
      </c>
      <c r="H700" s="14">
        <v>0</v>
      </c>
      <c r="I700" s="14"/>
    </row>
    <row r="701" spans="1:9" x14ac:dyDescent="0.25">
      <c r="A701" s="13" t="s">
        <v>253</v>
      </c>
      <c r="B701" s="13" t="s">
        <v>151</v>
      </c>
      <c r="C701" s="13" t="s">
        <v>14</v>
      </c>
      <c r="D701" s="13" t="s">
        <v>15</v>
      </c>
      <c r="E701" s="13" t="s">
        <v>16</v>
      </c>
      <c r="F701" s="13" t="s">
        <v>152</v>
      </c>
      <c r="G701" s="14">
        <v>0</v>
      </c>
      <c r="H701" s="14">
        <v>0</v>
      </c>
      <c r="I701" s="14"/>
    </row>
    <row r="702" spans="1:9" x14ac:dyDescent="0.25">
      <c r="A702" s="13" t="s">
        <v>253</v>
      </c>
      <c r="B702" s="13" t="s">
        <v>115</v>
      </c>
      <c r="C702" s="13" t="s">
        <v>98</v>
      </c>
      <c r="D702" s="13" t="s">
        <v>116</v>
      </c>
      <c r="E702" s="13" t="s">
        <v>117</v>
      </c>
      <c r="F702" s="13" t="s">
        <v>44</v>
      </c>
      <c r="G702" s="14">
        <v>2362.0000000000005</v>
      </c>
      <c r="H702" s="14">
        <v>1838</v>
      </c>
      <c r="I702" s="14"/>
    </row>
    <row r="703" spans="1:9" x14ac:dyDescent="0.25">
      <c r="A703" s="13" t="s">
        <v>253</v>
      </c>
      <c r="B703" s="13" t="s">
        <v>138</v>
      </c>
      <c r="C703" s="13" t="s">
        <v>14</v>
      </c>
      <c r="D703" s="13" t="s">
        <v>29</v>
      </c>
      <c r="E703" s="13" t="s">
        <v>112</v>
      </c>
      <c r="F703" s="13" t="s">
        <v>139</v>
      </c>
      <c r="G703" s="14">
        <v>2142</v>
      </c>
      <c r="H703" s="14">
        <v>0</v>
      </c>
      <c r="I703" s="14"/>
    </row>
    <row r="704" spans="1:9" x14ac:dyDescent="0.25">
      <c r="A704" s="13" t="s">
        <v>253</v>
      </c>
      <c r="B704" s="13" t="s">
        <v>201</v>
      </c>
      <c r="C704" s="13" t="s">
        <v>14</v>
      </c>
      <c r="D704" s="13" t="s">
        <v>29</v>
      </c>
      <c r="E704" s="13" t="s">
        <v>144</v>
      </c>
      <c r="F704" s="13" t="s">
        <v>150</v>
      </c>
      <c r="G704" s="14">
        <v>1060</v>
      </c>
      <c r="H704" s="14">
        <v>0</v>
      </c>
      <c r="I704" s="14"/>
    </row>
    <row r="705" spans="1:9" x14ac:dyDescent="0.25">
      <c r="A705" s="13" t="s">
        <v>253</v>
      </c>
      <c r="B705" s="13" t="s">
        <v>220</v>
      </c>
      <c r="C705" s="13" t="s">
        <v>14</v>
      </c>
      <c r="D705" s="13" t="s">
        <v>29</v>
      </c>
      <c r="E705" s="13" t="s">
        <v>112</v>
      </c>
      <c r="F705" s="13" t="s">
        <v>153</v>
      </c>
      <c r="G705" s="14">
        <v>2951.9999999999995</v>
      </c>
      <c r="H705" s="14">
        <v>0</v>
      </c>
      <c r="I705" s="14"/>
    </row>
    <row r="706" spans="1:9" x14ac:dyDescent="0.25">
      <c r="A706" s="13" t="s">
        <v>253</v>
      </c>
      <c r="B706" s="13" t="s">
        <v>125</v>
      </c>
      <c r="C706" s="13" t="s">
        <v>14</v>
      </c>
      <c r="D706" s="13" t="s">
        <v>122</v>
      </c>
      <c r="E706" s="13" t="s">
        <v>16</v>
      </c>
      <c r="F706" s="13" t="s">
        <v>123</v>
      </c>
      <c r="G706" s="14">
        <v>400</v>
      </c>
      <c r="H706" s="14">
        <v>0</v>
      </c>
      <c r="I706" s="14"/>
    </row>
    <row r="707" spans="1:9" x14ac:dyDescent="0.25">
      <c r="A707" s="13" t="s">
        <v>254</v>
      </c>
      <c r="B707" s="13" t="s">
        <v>255</v>
      </c>
      <c r="C707" s="13" t="s">
        <v>22</v>
      </c>
      <c r="D707" s="13" t="s">
        <v>23</v>
      </c>
      <c r="E707" s="13" t="s">
        <v>16</v>
      </c>
      <c r="F707" s="13" t="s">
        <v>256</v>
      </c>
      <c r="G707" s="14">
        <v>856</v>
      </c>
      <c r="H707" s="14">
        <v>0</v>
      </c>
      <c r="I707" s="14"/>
    </row>
    <row r="708" spans="1:9" x14ac:dyDescent="0.25">
      <c r="A708" s="13" t="s">
        <v>254</v>
      </c>
      <c r="B708" s="13" t="s">
        <v>255</v>
      </c>
      <c r="C708" s="13" t="s">
        <v>22</v>
      </c>
      <c r="D708" s="13" t="s">
        <v>23</v>
      </c>
      <c r="E708" s="13" t="s">
        <v>16</v>
      </c>
      <c r="F708" s="13" t="s">
        <v>24</v>
      </c>
      <c r="G708" s="14">
        <v>5818.0000000000018</v>
      </c>
      <c r="H708" s="14">
        <v>0</v>
      </c>
      <c r="I708" s="14"/>
    </row>
    <row r="709" spans="1:9" x14ac:dyDescent="0.25">
      <c r="A709" s="13" t="s">
        <v>254</v>
      </c>
      <c r="B709" s="13" t="s">
        <v>255</v>
      </c>
      <c r="C709" s="13" t="s">
        <v>22</v>
      </c>
      <c r="D709" s="13" t="s">
        <v>23</v>
      </c>
      <c r="E709" s="13" t="s">
        <v>16</v>
      </c>
      <c r="F709" s="13" t="s">
        <v>46</v>
      </c>
      <c r="G709" s="14">
        <v>2205.9999999999995</v>
      </c>
      <c r="H709" s="14">
        <v>0</v>
      </c>
      <c r="I709" s="14"/>
    </row>
    <row r="710" spans="1:9" x14ac:dyDescent="0.25">
      <c r="A710" s="13" t="s">
        <v>254</v>
      </c>
      <c r="B710" s="13" t="s">
        <v>36</v>
      </c>
      <c r="C710" s="13" t="s">
        <v>22</v>
      </c>
      <c r="D710" s="13" t="s">
        <v>32</v>
      </c>
      <c r="E710" s="13" t="s">
        <v>37</v>
      </c>
      <c r="F710" s="13" t="s">
        <v>38</v>
      </c>
      <c r="G710" s="14">
        <v>10</v>
      </c>
      <c r="H710" s="14">
        <v>0</v>
      </c>
      <c r="I710" s="14"/>
    </row>
    <row r="711" spans="1:9" x14ac:dyDescent="0.25">
      <c r="A711" s="13" t="s">
        <v>257</v>
      </c>
      <c r="B711" s="13" t="s">
        <v>36</v>
      </c>
      <c r="C711" s="13" t="s">
        <v>22</v>
      </c>
      <c r="D711" s="13" t="s">
        <v>32</v>
      </c>
      <c r="E711" s="13" t="s">
        <v>37</v>
      </c>
      <c r="F711" s="13" t="s">
        <v>38</v>
      </c>
      <c r="G711" s="14">
        <v>10</v>
      </c>
      <c r="H711" s="14">
        <v>0</v>
      </c>
      <c r="I711" s="14"/>
    </row>
    <row r="712" spans="1:9" x14ac:dyDescent="0.25">
      <c r="A712" s="13" t="s">
        <v>257</v>
      </c>
      <c r="B712" s="13" t="s">
        <v>255</v>
      </c>
      <c r="C712" s="13" t="s">
        <v>22</v>
      </c>
      <c r="D712" s="13" t="s">
        <v>23</v>
      </c>
      <c r="E712" s="13" t="s">
        <v>16</v>
      </c>
      <c r="F712" s="13" t="s">
        <v>256</v>
      </c>
      <c r="G712" s="14">
        <v>856</v>
      </c>
      <c r="H712" s="14">
        <v>0</v>
      </c>
      <c r="I712" s="14"/>
    </row>
    <row r="713" spans="1:9" x14ac:dyDescent="0.25">
      <c r="A713" s="13" t="s">
        <v>257</v>
      </c>
      <c r="B713" s="13" t="s">
        <v>255</v>
      </c>
      <c r="C713" s="13" t="s">
        <v>22</v>
      </c>
      <c r="D713" s="13" t="s">
        <v>23</v>
      </c>
      <c r="E713" s="13" t="s">
        <v>16</v>
      </c>
      <c r="F713" s="13" t="s">
        <v>46</v>
      </c>
      <c r="G713" s="14">
        <v>2436</v>
      </c>
      <c r="H713" s="14">
        <v>0</v>
      </c>
      <c r="I713" s="14"/>
    </row>
    <row r="714" spans="1:9" x14ac:dyDescent="0.25">
      <c r="A714" s="13" t="s">
        <v>257</v>
      </c>
      <c r="B714" s="13" t="s">
        <v>255</v>
      </c>
      <c r="C714" s="13" t="s">
        <v>22</v>
      </c>
      <c r="D714" s="13" t="s">
        <v>23</v>
      </c>
      <c r="E714" s="13" t="s">
        <v>16</v>
      </c>
      <c r="F714" s="13" t="s">
        <v>24</v>
      </c>
      <c r="G714" s="14">
        <v>5530</v>
      </c>
      <c r="H714" s="14">
        <v>0</v>
      </c>
      <c r="I714" s="14"/>
    </row>
    <row r="715" spans="1:9" x14ac:dyDescent="0.25">
      <c r="A715" s="13" t="s">
        <v>257</v>
      </c>
      <c r="B715" s="13" t="s">
        <v>255</v>
      </c>
      <c r="C715" s="13" t="s">
        <v>22</v>
      </c>
      <c r="D715" s="13" t="s">
        <v>32</v>
      </c>
      <c r="E715" s="13" t="s">
        <v>33</v>
      </c>
      <c r="F715" s="13" t="s">
        <v>182</v>
      </c>
      <c r="G715" s="14">
        <v>6495.9999999999991</v>
      </c>
      <c r="H715" s="14">
        <v>0</v>
      </c>
      <c r="I715" s="14"/>
    </row>
    <row r="716" spans="1:9" x14ac:dyDescent="0.25">
      <c r="A716" s="13" t="s">
        <v>254</v>
      </c>
      <c r="B716" s="13" t="s">
        <v>255</v>
      </c>
      <c r="C716" s="13" t="s">
        <v>22</v>
      </c>
      <c r="D716" s="13" t="s">
        <v>32</v>
      </c>
      <c r="E716" s="13" t="s">
        <v>33</v>
      </c>
      <c r="F716" s="13" t="s">
        <v>182</v>
      </c>
      <c r="G716" s="14">
        <v>6496.0000000000009</v>
      </c>
      <c r="H716" s="14">
        <v>0</v>
      </c>
      <c r="I716" s="14"/>
    </row>
    <row r="717" spans="1:9" x14ac:dyDescent="0.25">
      <c r="A717" s="13" t="s">
        <v>254</v>
      </c>
      <c r="B717" s="13" t="s">
        <v>255</v>
      </c>
      <c r="C717" s="13" t="s">
        <v>22</v>
      </c>
      <c r="D717" s="13" t="s">
        <v>32</v>
      </c>
      <c r="E717" s="13" t="s">
        <v>37</v>
      </c>
      <c r="F717" s="13" t="s">
        <v>34</v>
      </c>
      <c r="G717" s="14">
        <v>2816</v>
      </c>
      <c r="H717" s="14">
        <v>0</v>
      </c>
      <c r="I717" s="14"/>
    </row>
    <row r="718" spans="1:9" x14ac:dyDescent="0.25">
      <c r="A718" s="13" t="s">
        <v>257</v>
      </c>
      <c r="B718" s="13" t="s">
        <v>255</v>
      </c>
      <c r="C718" s="13" t="s">
        <v>22</v>
      </c>
      <c r="D718" s="13" t="s">
        <v>32</v>
      </c>
      <c r="E718" s="13" t="s">
        <v>37</v>
      </c>
      <c r="F718" s="13" t="s">
        <v>34</v>
      </c>
      <c r="G718" s="14">
        <v>2816.0000000000005</v>
      </c>
      <c r="H718" s="14">
        <v>0</v>
      </c>
      <c r="I718" s="14"/>
    </row>
    <row r="719" spans="1:9" x14ac:dyDescent="0.25">
      <c r="A719" s="13" t="s">
        <v>258</v>
      </c>
      <c r="B719" s="13" t="s">
        <v>63</v>
      </c>
      <c r="C719" s="13" t="s">
        <v>22</v>
      </c>
      <c r="D719" s="13" t="s">
        <v>63</v>
      </c>
      <c r="E719" s="13" t="s">
        <v>16</v>
      </c>
      <c r="F719" s="13" t="s">
        <v>34</v>
      </c>
      <c r="G719" s="14">
        <v>2488.0000000000273</v>
      </c>
      <c r="H719" s="14">
        <v>0</v>
      </c>
      <c r="I719" s="14"/>
    </row>
    <row r="720" spans="1:9" x14ac:dyDescent="0.25">
      <c r="A720" s="13" t="s">
        <v>258</v>
      </c>
      <c r="B720" s="13" t="s">
        <v>151</v>
      </c>
      <c r="C720" s="13" t="s">
        <v>14</v>
      </c>
      <c r="D720" s="13" t="s">
        <v>15</v>
      </c>
      <c r="E720" s="13" t="s">
        <v>16</v>
      </c>
      <c r="F720" s="13" t="s">
        <v>152</v>
      </c>
      <c r="G720" s="14">
        <v>0</v>
      </c>
      <c r="H720" s="14">
        <v>0</v>
      </c>
      <c r="I720" s="14"/>
    </row>
    <row r="721" spans="1:9" x14ac:dyDescent="0.25">
      <c r="A721" s="13" t="s">
        <v>258</v>
      </c>
      <c r="B721" s="13" t="s">
        <v>140</v>
      </c>
      <c r="C721" s="13" t="s">
        <v>14</v>
      </c>
      <c r="D721" s="13" t="s">
        <v>29</v>
      </c>
      <c r="E721" s="13" t="s">
        <v>30</v>
      </c>
      <c r="F721" s="13" t="s">
        <v>31</v>
      </c>
      <c r="G721" s="14">
        <v>4</v>
      </c>
      <c r="H721" s="14">
        <v>0</v>
      </c>
      <c r="I721" s="14"/>
    </row>
    <row r="722" spans="1:9" x14ac:dyDescent="0.25">
      <c r="A722" s="13" t="s">
        <v>258</v>
      </c>
      <c r="B722" s="13" t="s">
        <v>201</v>
      </c>
      <c r="C722" s="13" t="s">
        <v>14</v>
      </c>
      <c r="D722" s="13" t="s">
        <v>29</v>
      </c>
      <c r="E722" s="13" t="s">
        <v>142</v>
      </c>
      <c r="F722" s="13" t="s">
        <v>143</v>
      </c>
      <c r="G722" s="14">
        <v>1060</v>
      </c>
      <c r="H722" s="14">
        <v>0</v>
      </c>
      <c r="I722" s="14"/>
    </row>
    <row r="723" spans="1:9" x14ac:dyDescent="0.25">
      <c r="A723" s="13" t="s">
        <v>258</v>
      </c>
      <c r="B723" s="13" t="s">
        <v>177</v>
      </c>
      <c r="C723" s="13" t="s">
        <v>22</v>
      </c>
      <c r="D723" s="13" t="s">
        <v>32</v>
      </c>
      <c r="E723" s="13" t="s">
        <v>84</v>
      </c>
      <c r="F723" s="13" t="s">
        <v>178</v>
      </c>
      <c r="G723" s="14">
        <v>784.00000000000011</v>
      </c>
      <c r="H723" s="14">
        <v>0</v>
      </c>
      <c r="I723" s="14"/>
    </row>
    <row r="724" spans="1:9" x14ac:dyDescent="0.25">
      <c r="A724" s="13" t="s">
        <v>258</v>
      </c>
      <c r="B724" s="13" t="s">
        <v>140</v>
      </c>
      <c r="C724" s="13" t="s">
        <v>14</v>
      </c>
      <c r="D724" s="13" t="s">
        <v>29</v>
      </c>
      <c r="E724" s="13" t="s">
        <v>112</v>
      </c>
      <c r="F724" s="13" t="s">
        <v>153</v>
      </c>
      <c r="G724" s="14">
        <v>1040</v>
      </c>
      <c r="H724" s="14">
        <v>0</v>
      </c>
      <c r="I724" s="14"/>
    </row>
    <row r="725" spans="1:9" x14ac:dyDescent="0.25">
      <c r="A725" s="13" t="s">
        <v>258</v>
      </c>
      <c r="B725" s="13" t="s">
        <v>160</v>
      </c>
      <c r="C725" s="13" t="s">
        <v>14</v>
      </c>
      <c r="D725" s="13" t="s">
        <v>29</v>
      </c>
      <c r="E725" s="13" t="s">
        <v>144</v>
      </c>
      <c r="F725" s="13" t="s">
        <v>150</v>
      </c>
      <c r="G725" s="14">
        <v>4819.9999999999991</v>
      </c>
      <c r="H725" s="14">
        <v>0</v>
      </c>
      <c r="I725" s="14"/>
    </row>
    <row r="726" spans="1:9" x14ac:dyDescent="0.25">
      <c r="A726" s="13" t="s">
        <v>258</v>
      </c>
      <c r="B726" s="13" t="s">
        <v>201</v>
      </c>
      <c r="C726" s="13" t="s">
        <v>14</v>
      </c>
      <c r="D726" s="13" t="s">
        <v>29</v>
      </c>
      <c r="E726" s="13" t="s">
        <v>144</v>
      </c>
      <c r="F726" s="13" t="s">
        <v>150</v>
      </c>
      <c r="G726" s="14">
        <v>2675.9999999999995</v>
      </c>
      <c r="H726" s="14">
        <v>0</v>
      </c>
      <c r="I726" s="14"/>
    </row>
    <row r="727" spans="1:9" x14ac:dyDescent="0.25">
      <c r="A727" s="13" t="s">
        <v>258</v>
      </c>
      <c r="B727" s="13" t="s">
        <v>149</v>
      </c>
      <c r="C727" s="13" t="s">
        <v>14</v>
      </c>
      <c r="D727" s="13" t="s">
        <v>29</v>
      </c>
      <c r="E727" s="13" t="s">
        <v>144</v>
      </c>
      <c r="F727" s="13" t="s">
        <v>150</v>
      </c>
      <c r="G727" s="14">
        <v>3440.0000000000023</v>
      </c>
      <c r="H727" s="14">
        <v>0</v>
      </c>
      <c r="I727" s="14"/>
    </row>
    <row r="728" spans="1:9" x14ac:dyDescent="0.25">
      <c r="A728" s="13" t="s">
        <v>258</v>
      </c>
      <c r="B728" s="13" t="s">
        <v>138</v>
      </c>
      <c r="C728" s="13" t="s">
        <v>14</v>
      </c>
      <c r="D728" s="13" t="s">
        <v>29</v>
      </c>
      <c r="E728" s="13" t="s">
        <v>112</v>
      </c>
      <c r="F728" s="13" t="s">
        <v>139</v>
      </c>
      <c r="G728" s="14">
        <v>5945.9999999999991</v>
      </c>
      <c r="H728" s="14">
        <v>594</v>
      </c>
      <c r="I728" s="14"/>
    </row>
    <row r="729" spans="1:9" x14ac:dyDescent="0.25">
      <c r="A729" s="13" t="s">
        <v>258</v>
      </c>
      <c r="B729" s="13" t="s">
        <v>110</v>
      </c>
      <c r="C729" s="13" t="s">
        <v>14</v>
      </c>
      <c r="D729" s="13" t="s">
        <v>29</v>
      </c>
      <c r="E729" s="13" t="s">
        <v>30</v>
      </c>
      <c r="F729" s="13" t="s">
        <v>111</v>
      </c>
      <c r="G729" s="14">
        <v>190</v>
      </c>
      <c r="H729" s="14">
        <v>0</v>
      </c>
      <c r="I729" s="14"/>
    </row>
    <row r="730" spans="1:9" x14ac:dyDescent="0.25">
      <c r="A730" s="13" t="s">
        <v>258</v>
      </c>
      <c r="B730" s="13" t="s">
        <v>138</v>
      </c>
      <c r="C730" s="13" t="s">
        <v>14</v>
      </c>
      <c r="D730" s="13" t="s">
        <v>29</v>
      </c>
      <c r="E730" s="13" t="s">
        <v>30</v>
      </c>
      <c r="F730" s="13" t="s">
        <v>31</v>
      </c>
      <c r="G730" s="14">
        <v>8</v>
      </c>
      <c r="H730" s="14">
        <v>0</v>
      </c>
      <c r="I730" s="14"/>
    </row>
    <row r="731" spans="1:9" x14ac:dyDescent="0.25">
      <c r="A731" s="13" t="s">
        <v>258</v>
      </c>
      <c r="B731" s="13" t="s">
        <v>177</v>
      </c>
      <c r="C731" s="13" t="s">
        <v>22</v>
      </c>
      <c r="D731" s="13" t="s">
        <v>32</v>
      </c>
      <c r="E731" s="13" t="s">
        <v>84</v>
      </c>
      <c r="F731" s="13" t="s">
        <v>34</v>
      </c>
      <c r="G731" s="14">
        <v>110</v>
      </c>
      <c r="H731" s="14">
        <v>0</v>
      </c>
      <c r="I731" s="14"/>
    </row>
    <row r="732" spans="1:9" x14ac:dyDescent="0.25">
      <c r="A732" s="13" t="s">
        <v>258</v>
      </c>
      <c r="B732" s="13" t="s">
        <v>125</v>
      </c>
      <c r="C732" s="13" t="s">
        <v>14</v>
      </c>
      <c r="D732" s="13" t="s">
        <v>122</v>
      </c>
      <c r="E732" s="13" t="s">
        <v>16</v>
      </c>
      <c r="F732" s="13" t="s">
        <v>123</v>
      </c>
      <c r="G732" s="14">
        <v>106.00000000000001</v>
      </c>
      <c r="H732" s="14">
        <v>0</v>
      </c>
      <c r="I732" s="14"/>
    </row>
    <row r="733" spans="1:9" x14ac:dyDescent="0.25">
      <c r="A733" s="13" t="s">
        <v>258</v>
      </c>
      <c r="B733" s="13" t="s">
        <v>104</v>
      </c>
      <c r="C733" s="13" t="s">
        <v>72</v>
      </c>
      <c r="D733" s="13" t="s">
        <v>73</v>
      </c>
      <c r="E733" s="13" t="s">
        <v>16</v>
      </c>
      <c r="F733" s="13" t="s">
        <v>45</v>
      </c>
      <c r="G733" s="14">
        <v>30</v>
      </c>
      <c r="H733" s="14">
        <v>0</v>
      </c>
      <c r="I733" s="14"/>
    </row>
    <row r="734" spans="1:9" x14ac:dyDescent="0.25">
      <c r="A734" s="13" t="s">
        <v>258</v>
      </c>
      <c r="B734" s="13" t="s">
        <v>104</v>
      </c>
      <c r="C734" s="13" t="s">
        <v>72</v>
      </c>
      <c r="D734" s="13" t="s">
        <v>102</v>
      </c>
      <c r="E734" s="13" t="s">
        <v>103</v>
      </c>
      <c r="F734" s="13" t="s">
        <v>45</v>
      </c>
      <c r="G734" s="14">
        <v>30</v>
      </c>
      <c r="H734" s="14">
        <v>0</v>
      </c>
      <c r="I734" s="14"/>
    </row>
    <row r="735" spans="1:9" x14ac:dyDescent="0.25">
      <c r="A735" s="13" t="s">
        <v>258</v>
      </c>
      <c r="B735" s="13" t="s">
        <v>110</v>
      </c>
      <c r="C735" s="13" t="s">
        <v>14</v>
      </c>
      <c r="D735" s="13" t="s">
        <v>29</v>
      </c>
      <c r="E735" s="13" t="s">
        <v>112</v>
      </c>
      <c r="F735" s="13" t="s">
        <v>113</v>
      </c>
      <c r="G735" s="14">
        <v>2736</v>
      </c>
      <c r="H735" s="14">
        <v>562</v>
      </c>
      <c r="I735" s="14"/>
    </row>
    <row r="736" spans="1:9" x14ac:dyDescent="0.25">
      <c r="A736" s="13" t="s">
        <v>258</v>
      </c>
      <c r="B736" s="13" t="s">
        <v>115</v>
      </c>
      <c r="C736" s="13" t="s">
        <v>98</v>
      </c>
      <c r="D736" s="13" t="s">
        <v>116</v>
      </c>
      <c r="E736" s="13" t="s">
        <v>117</v>
      </c>
      <c r="F736" s="13" t="s">
        <v>44</v>
      </c>
      <c r="G736" s="14">
        <v>2520.0000000000009</v>
      </c>
      <c r="H736" s="14">
        <v>2286</v>
      </c>
      <c r="I736" s="14"/>
    </row>
    <row r="737" spans="1:9" x14ac:dyDescent="0.25">
      <c r="A737" s="13" t="s">
        <v>259</v>
      </c>
      <c r="B737" s="13" t="s">
        <v>260</v>
      </c>
      <c r="C737" s="13" t="s">
        <v>22</v>
      </c>
      <c r="D737" s="13" t="s">
        <v>32</v>
      </c>
      <c r="E737" s="13" t="s">
        <v>37</v>
      </c>
      <c r="F737" s="13" t="s">
        <v>38</v>
      </c>
      <c r="G737" s="14">
        <v>6298</v>
      </c>
      <c r="H737" s="14">
        <v>0</v>
      </c>
      <c r="I737" s="14"/>
    </row>
    <row r="738" spans="1:9" x14ac:dyDescent="0.25">
      <c r="A738" s="13" t="s">
        <v>259</v>
      </c>
      <c r="B738" s="13" t="s">
        <v>261</v>
      </c>
      <c r="C738" s="13" t="s">
        <v>22</v>
      </c>
      <c r="D738" s="13" t="s">
        <v>32</v>
      </c>
      <c r="E738" s="13" t="s">
        <v>84</v>
      </c>
      <c r="F738" s="13" t="s">
        <v>34</v>
      </c>
      <c r="G738" s="14">
        <v>1862</v>
      </c>
      <c r="H738" s="14">
        <v>0</v>
      </c>
      <c r="I738" s="14"/>
    </row>
    <row r="739" spans="1:9" x14ac:dyDescent="0.25">
      <c r="A739" s="13" t="s">
        <v>259</v>
      </c>
      <c r="B739" s="13" t="s">
        <v>262</v>
      </c>
      <c r="C739" s="13" t="s">
        <v>22</v>
      </c>
      <c r="D739" s="13" t="s">
        <v>32</v>
      </c>
      <c r="E739" s="13" t="s">
        <v>84</v>
      </c>
      <c r="F739" s="13" t="s">
        <v>34</v>
      </c>
      <c r="G739" s="14">
        <v>24</v>
      </c>
      <c r="H739" s="14">
        <v>0</v>
      </c>
      <c r="I739" s="14"/>
    </row>
    <row r="740" spans="1:9" x14ac:dyDescent="0.25">
      <c r="A740" s="13" t="s">
        <v>259</v>
      </c>
      <c r="B740" s="13" t="s">
        <v>263</v>
      </c>
      <c r="C740" s="13" t="s">
        <v>22</v>
      </c>
      <c r="D740" s="13" t="s">
        <v>32</v>
      </c>
      <c r="E740" s="13" t="s">
        <v>33</v>
      </c>
      <c r="F740" s="13" t="s">
        <v>34</v>
      </c>
      <c r="G740" s="14">
        <v>176</v>
      </c>
      <c r="H740" s="14">
        <v>0</v>
      </c>
      <c r="I740" s="14"/>
    </row>
    <row r="741" spans="1:9" x14ac:dyDescent="0.25">
      <c r="A741" s="13" t="s">
        <v>259</v>
      </c>
      <c r="B741" s="13" t="s">
        <v>264</v>
      </c>
      <c r="C741" s="13" t="s">
        <v>22</v>
      </c>
      <c r="D741" s="13" t="s">
        <v>32</v>
      </c>
      <c r="E741" s="13" t="s">
        <v>37</v>
      </c>
      <c r="F741" s="13" t="s">
        <v>38</v>
      </c>
      <c r="G741" s="14">
        <v>1920</v>
      </c>
      <c r="H741" s="14">
        <v>0</v>
      </c>
      <c r="I741" s="14"/>
    </row>
    <row r="742" spans="1:9" x14ac:dyDescent="0.25">
      <c r="A742" s="13" t="s">
        <v>259</v>
      </c>
      <c r="B742" s="13" t="s">
        <v>265</v>
      </c>
      <c r="C742" s="13" t="s">
        <v>22</v>
      </c>
      <c r="D742" s="13" t="s">
        <v>32</v>
      </c>
      <c r="E742" s="13" t="s">
        <v>33</v>
      </c>
      <c r="F742" s="13" t="s">
        <v>34</v>
      </c>
      <c r="G742" s="14">
        <v>92304</v>
      </c>
      <c r="H742" s="14">
        <v>0</v>
      </c>
      <c r="I742" s="14"/>
    </row>
    <row r="743" spans="1:9" x14ac:dyDescent="0.25">
      <c r="A743" s="13" t="s">
        <v>259</v>
      </c>
      <c r="B743" s="13" t="s">
        <v>266</v>
      </c>
      <c r="C743" s="13" t="s">
        <v>22</v>
      </c>
      <c r="D743" s="13" t="s">
        <v>23</v>
      </c>
      <c r="E743" s="13" t="s">
        <v>16</v>
      </c>
      <c r="F743" s="13" t="s">
        <v>46</v>
      </c>
      <c r="G743" s="14">
        <v>76</v>
      </c>
      <c r="H743" s="14">
        <v>0</v>
      </c>
      <c r="I743" s="14"/>
    </row>
    <row r="744" spans="1:9" x14ac:dyDescent="0.25">
      <c r="A744" s="13" t="s">
        <v>259</v>
      </c>
      <c r="B744" s="13" t="s">
        <v>267</v>
      </c>
      <c r="C744" s="13" t="s">
        <v>22</v>
      </c>
      <c r="D744" s="13" t="s">
        <v>23</v>
      </c>
      <c r="E744" s="13" t="s">
        <v>16</v>
      </c>
      <c r="F744" s="13" t="s">
        <v>24</v>
      </c>
      <c r="G744" s="14">
        <v>1586</v>
      </c>
      <c r="H744" s="14">
        <v>0</v>
      </c>
      <c r="I744" s="14"/>
    </row>
    <row r="745" spans="1:9" x14ac:dyDescent="0.25">
      <c r="A745" s="13" t="s">
        <v>259</v>
      </c>
      <c r="B745" s="13" t="s">
        <v>176</v>
      </c>
      <c r="C745" s="13" t="s">
        <v>22</v>
      </c>
      <c r="D745" s="13" t="s">
        <v>32</v>
      </c>
      <c r="E745" s="13" t="s">
        <v>33</v>
      </c>
      <c r="F745" s="13" t="s">
        <v>34</v>
      </c>
      <c r="G745" s="14">
        <v>30</v>
      </c>
      <c r="H745" s="14">
        <v>0</v>
      </c>
      <c r="I745" s="14"/>
    </row>
    <row r="746" spans="1:9" x14ac:dyDescent="0.25">
      <c r="A746" s="13" t="s">
        <v>259</v>
      </c>
      <c r="B746" s="13" t="s">
        <v>268</v>
      </c>
      <c r="C746" s="13" t="s">
        <v>22</v>
      </c>
      <c r="D746" s="13" t="s">
        <v>32</v>
      </c>
      <c r="E746" s="13" t="s">
        <v>33</v>
      </c>
      <c r="F746" s="13" t="s">
        <v>34</v>
      </c>
      <c r="G746" s="14">
        <v>166</v>
      </c>
      <c r="H746" s="14">
        <v>0</v>
      </c>
      <c r="I746" s="14"/>
    </row>
    <row r="747" spans="1:9" x14ac:dyDescent="0.25">
      <c r="A747" s="13" t="s">
        <v>259</v>
      </c>
      <c r="B747" s="13" t="s">
        <v>269</v>
      </c>
      <c r="C747" s="13" t="s">
        <v>22</v>
      </c>
      <c r="D747" s="13" t="s">
        <v>32</v>
      </c>
      <c r="E747" s="13" t="s">
        <v>33</v>
      </c>
      <c r="F747" s="13" t="s">
        <v>34</v>
      </c>
      <c r="G747" s="14">
        <v>482</v>
      </c>
      <c r="H747" s="14">
        <v>0</v>
      </c>
      <c r="I747" s="14"/>
    </row>
    <row r="748" spans="1:9" x14ac:dyDescent="0.25">
      <c r="A748" s="13" t="s">
        <v>259</v>
      </c>
      <c r="B748" s="13" t="s">
        <v>270</v>
      </c>
      <c r="C748" s="13" t="s">
        <v>22</v>
      </c>
      <c r="D748" s="13" t="s">
        <v>32</v>
      </c>
      <c r="E748" s="13" t="s">
        <v>33</v>
      </c>
      <c r="F748" s="13" t="s">
        <v>34</v>
      </c>
      <c r="G748" s="14">
        <v>948</v>
      </c>
      <c r="H748" s="14">
        <v>0</v>
      </c>
      <c r="I748" s="14"/>
    </row>
    <row r="749" spans="1:9" x14ac:dyDescent="0.25">
      <c r="A749" s="13" t="s">
        <v>259</v>
      </c>
      <c r="B749" s="13" t="s">
        <v>271</v>
      </c>
      <c r="C749" s="13" t="s">
        <v>22</v>
      </c>
      <c r="D749" s="13" t="s">
        <v>32</v>
      </c>
      <c r="E749" s="13" t="s">
        <v>33</v>
      </c>
      <c r="F749" s="13" t="s">
        <v>34</v>
      </c>
      <c r="G749" s="14">
        <v>1752</v>
      </c>
      <c r="H749" s="14">
        <v>0</v>
      </c>
      <c r="I749" s="14"/>
    </row>
    <row r="750" spans="1:9" x14ac:dyDescent="0.25">
      <c r="A750" s="13" t="s">
        <v>272</v>
      </c>
      <c r="B750" s="13" t="s">
        <v>273</v>
      </c>
      <c r="C750" s="13" t="s">
        <v>98</v>
      </c>
      <c r="D750" s="13" t="s">
        <v>274</v>
      </c>
      <c r="E750" s="13" t="s">
        <v>16</v>
      </c>
      <c r="F750" s="13" t="s">
        <v>275</v>
      </c>
      <c r="G750" s="14">
        <v>12</v>
      </c>
      <c r="H750" s="14">
        <v>0</v>
      </c>
      <c r="I750" s="14"/>
    </row>
    <row r="751" spans="1:9" x14ac:dyDescent="0.25">
      <c r="A751" s="13" t="s">
        <v>276</v>
      </c>
      <c r="B751" s="13" t="s">
        <v>63</v>
      </c>
      <c r="C751" s="13" t="s">
        <v>22</v>
      </c>
      <c r="D751" s="13" t="s">
        <v>63</v>
      </c>
      <c r="E751" s="13" t="s">
        <v>16</v>
      </c>
      <c r="F751" s="13" t="s">
        <v>34</v>
      </c>
      <c r="G751" s="14">
        <v>4208.0000000000282</v>
      </c>
      <c r="H751" s="14">
        <v>0</v>
      </c>
      <c r="I751" s="14"/>
    </row>
    <row r="752" spans="1:9" x14ac:dyDescent="0.25">
      <c r="A752" s="13" t="s">
        <v>276</v>
      </c>
      <c r="B752" s="13" t="s">
        <v>141</v>
      </c>
      <c r="C752" s="13" t="s">
        <v>14</v>
      </c>
      <c r="D752" s="13" t="s">
        <v>29</v>
      </c>
      <c r="E752" s="13" t="s">
        <v>144</v>
      </c>
      <c r="F752" s="13" t="s">
        <v>145</v>
      </c>
      <c r="G752" s="14">
        <v>16128</v>
      </c>
      <c r="H752" s="14">
        <v>0</v>
      </c>
      <c r="I752" s="14"/>
    </row>
    <row r="753" spans="1:9" x14ac:dyDescent="0.25">
      <c r="A753" s="13" t="s">
        <v>276</v>
      </c>
      <c r="B753" s="13" t="s">
        <v>221</v>
      </c>
      <c r="C753" s="13" t="s">
        <v>14</v>
      </c>
      <c r="D753" s="13" t="s">
        <v>29</v>
      </c>
      <c r="E753" s="13" t="s">
        <v>144</v>
      </c>
      <c r="F753" s="13" t="s">
        <v>150</v>
      </c>
      <c r="G753" s="14">
        <v>1340.0000000000014</v>
      </c>
      <c r="H753" s="14">
        <v>0</v>
      </c>
      <c r="I753" s="14"/>
    </row>
    <row r="754" spans="1:9" x14ac:dyDescent="0.25">
      <c r="A754" s="13" t="s">
        <v>276</v>
      </c>
      <c r="B754" s="13" t="s">
        <v>135</v>
      </c>
      <c r="C754" s="13" t="s">
        <v>14</v>
      </c>
      <c r="D754" s="13" t="s">
        <v>15</v>
      </c>
      <c r="E754" s="13" t="s">
        <v>16</v>
      </c>
      <c r="F754" s="13" t="s">
        <v>136</v>
      </c>
      <c r="G754" s="14">
        <v>56422</v>
      </c>
      <c r="H754" s="14">
        <v>0</v>
      </c>
      <c r="I754" s="14"/>
    </row>
    <row r="755" spans="1:9" x14ac:dyDescent="0.25">
      <c r="A755" s="13" t="s">
        <v>276</v>
      </c>
      <c r="B755" s="13" t="s">
        <v>177</v>
      </c>
      <c r="C755" s="13" t="s">
        <v>22</v>
      </c>
      <c r="D755" s="13" t="s">
        <v>32</v>
      </c>
      <c r="E755" s="13" t="s">
        <v>84</v>
      </c>
      <c r="F755" s="13" t="s">
        <v>178</v>
      </c>
      <c r="G755" s="14">
        <v>2239.9999999999995</v>
      </c>
      <c r="H755" s="14">
        <v>0</v>
      </c>
      <c r="I755" s="14"/>
    </row>
    <row r="756" spans="1:9" x14ac:dyDescent="0.25">
      <c r="A756" s="13" t="s">
        <v>276</v>
      </c>
      <c r="B756" s="13" t="s">
        <v>177</v>
      </c>
      <c r="C756" s="13" t="s">
        <v>22</v>
      </c>
      <c r="D756" s="13" t="s">
        <v>32</v>
      </c>
      <c r="E756" s="13" t="s">
        <v>84</v>
      </c>
      <c r="F756" s="13" t="s">
        <v>34</v>
      </c>
      <c r="G756" s="14">
        <v>130</v>
      </c>
      <c r="H756" s="14">
        <v>0</v>
      </c>
      <c r="I756" s="14"/>
    </row>
    <row r="757" spans="1:9" x14ac:dyDescent="0.25">
      <c r="A757" s="13" t="s">
        <v>276</v>
      </c>
      <c r="B757" s="13" t="s">
        <v>93</v>
      </c>
      <c r="C757" s="13" t="s">
        <v>41</v>
      </c>
      <c r="D757" s="13" t="s">
        <v>94</v>
      </c>
      <c r="E757" s="13" t="s">
        <v>95</v>
      </c>
      <c r="F757" s="13" t="s">
        <v>95</v>
      </c>
      <c r="G757" s="14">
        <v>400</v>
      </c>
      <c r="H757" s="14">
        <v>0</v>
      </c>
      <c r="I757" s="14"/>
    </row>
    <row r="758" spans="1:9" x14ac:dyDescent="0.25">
      <c r="A758" s="13" t="s">
        <v>276</v>
      </c>
      <c r="B758" s="13" t="s">
        <v>93</v>
      </c>
      <c r="C758" s="13" t="s">
        <v>41</v>
      </c>
      <c r="D758" s="13" t="s">
        <v>94</v>
      </c>
      <c r="E758" s="13" t="s">
        <v>95</v>
      </c>
      <c r="F758" s="13" t="s">
        <v>114</v>
      </c>
      <c r="G758" s="14">
        <v>60</v>
      </c>
      <c r="H758" s="14">
        <v>0</v>
      </c>
      <c r="I758" s="14"/>
    </row>
    <row r="759" spans="1:9" x14ac:dyDescent="0.25">
      <c r="A759" s="13" t="s">
        <v>276</v>
      </c>
      <c r="B759" s="13" t="s">
        <v>93</v>
      </c>
      <c r="C759" s="13" t="s">
        <v>41</v>
      </c>
      <c r="D759" s="13" t="s">
        <v>94</v>
      </c>
      <c r="E759" s="13" t="s">
        <v>95</v>
      </c>
      <c r="F759" s="13" t="s">
        <v>52</v>
      </c>
      <c r="G759" s="14">
        <v>1679.9999999999991</v>
      </c>
      <c r="H759" s="14">
        <v>0</v>
      </c>
      <c r="I759" s="14"/>
    </row>
    <row r="760" spans="1:9" x14ac:dyDescent="0.25">
      <c r="A760" s="13" t="s">
        <v>276</v>
      </c>
      <c r="B760" s="13" t="s">
        <v>93</v>
      </c>
      <c r="C760" s="13" t="s">
        <v>41</v>
      </c>
      <c r="D760" s="13" t="s">
        <v>94</v>
      </c>
      <c r="E760" s="13" t="s">
        <v>95</v>
      </c>
      <c r="F760" s="13" t="s">
        <v>45</v>
      </c>
      <c r="G760" s="14">
        <v>620</v>
      </c>
      <c r="H760" s="14">
        <v>0</v>
      </c>
      <c r="I760" s="14"/>
    </row>
    <row r="761" spans="1:9" x14ac:dyDescent="0.25">
      <c r="A761" s="13" t="s">
        <v>276</v>
      </c>
      <c r="B761" s="13" t="s">
        <v>93</v>
      </c>
      <c r="C761" s="13" t="s">
        <v>41</v>
      </c>
      <c r="D761" s="13" t="s">
        <v>94</v>
      </c>
      <c r="E761" s="13" t="s">
        <v>95</v>
      </c>
      <c r="F761" s="13" t="s">
        <v>96</v>
      </c>
      <c r="G761" s="14">
        <v>660.00000000000023</v>
      </c>
      <c r="H761" s="14">
        <v>0</v>
      </c>
      <c r="I761" s="14"/>
    </row>
    <row r="762" spans="1:9" x14ac:dyDescent="0.25">
      <c r="A762" s="13" t="s">
        <v>276</v>
      </c>
      <c r="B762" s="13" t="s">
        <v>277</v>
      </c>
      <c r="C762" s="13" t="s">
        <v>41</v>
      </c>
      <c r="D762" s="13" t="s">
        <v>42</v>
      </c>
      <c r="E762" s="13" t="s">
        <v>278</v>
      </c>
      <c r="F762" s="13" t="s">
        <v>256</v>
      </c>
      <c r="G762" s="14">
        <v>0</v>
      </c>
      <c r="H762" s="14">
        <v>0</v>
      </c>
      <c r="I762" s="14"/>
    </row>
    <row r="763" spans="1:9" x14ac:dyDescent="0.25">
      <c r="A763" s="13" t="s">
        <v>276</v>
      </c>
      <c r="B763" s="13" t="s">
        <v>277</v>
      </c>
      <c r="C763" s="13" t="s">
        <v>41</v>
      </c>
      <c r="D763" s="13" t="s">
        <v>94</v>
      </c>
      <c r="E763" s="13" t="s">
        <v>279</v>
      </c>
      <c r="F763" s="13" t="s">
        <v>114</v>
      </c>
      <c r="G763" s="14">
        <v>0</v>
      </c>
      <c r="H763" s="14">
        <v>0</v>
      </c>
      <c r="I763" s="14"/>
    </row>
    <row r="764" spans="1:9" x14ac:dyDescent="0.25">
      <c r="A764" s="13" t="s">
        <v>276</v>
      </c>
      <c r="B764" s="13" t="s">
        <v>277</v>
      </c>
      <c r="C764" s="13" t="s">
        <v>41</v>
      </c>
      <c r="D764" s="13" t="s">
        <v>94</v>
      </c>
      <c r="E764" s="13" t="s">
        <v>279</v>
      </c>
      <c r="F764" s="13" t="s">
        <v>52</v>
      </c>
      <c r="G764" s="14">
        <v>0</v>
      </c>
      <c r="H764" s="14">
        <v>0</v>
      </c>
      <c r="I764" s="14"/>
    </row>
    <row r="765" spans="1:9" x14ac:dyDescent="0.25">
      <c r="A765" s="13" t="s">
        <v>276</v>
      </c>
      <c r="B765" s="13" t="s">
        <v>277</v>
      </c>
      <c r="C765" s="13" t="s">
        <v>41</v>
      </c>
      <c r="D765" s="13" t="s">
        <v>94</v>
      </c>
      <c r="E765" s="13" t="s">
        <v>279</v>
      </c>
      <c r="F765" s="13" t="s">
        <v>279</v>
      </c>
      <c r="G765" s="14">
        <v>0</v>
      </c>
      <c r="H765" s="14">
        <v>0</v>
      </c>
      <c r="I765" s="14"/>
    </row>
    <row r="766" spans="1:9" x14ac:dyDescent="0.25">
      <c r="A766" s="13" t="s">
        <v>276</v>
      </c>
      <c r="B766" s="13" t="s">
        <v>277</v>
      </c>
      <c r="C766" s="13" t="s">
        <v>41</v>
      </c>
      <c r="D766" s="13" t="s">
        <v>94</v>
      </c>
      <c r="E766" s="13" t="s">
        <v>279</v>
      </c>
      <c r="F766" s="13" t="s">
        <v>222</v>
      </c>
      <c r="G766" s="14">
        <v>0</v>
      </c>
      <c r="H766" s="14">
        <v>0</v>
      </c>
      <c r="I766" s="14"/>
    </row>
    <row r="767" spans="1:9" x14ac:dyDescent="0.25">
      <c r="A767" s="13" t="s">
        <v>276</v>
      </c>
      <c r="B767" s="13" t="s">
        <v>179</v>
      </c>
      <c r="C767" s="13" t="s">
        <v>22</v>
      </c>
      <c r="D767" s="13" t="s">
        <v>32</v>
      </c>
      <c r="E767" s="13" t="s">
        <v>180</v>
      </c>
      <c r="F767" s="13" t="s">
        <v>34</v>
      </c>
      <c r="G767" s="14">
        <v>1790</v>
      </c>
      <c r="H767" s="14">
        <v>0</v>
      </c>
      <c r="I767" s="14"/>
    </row>
    <row r="768" spans="1:9" x14ac:dyDescent="0.25">
      <c r="A768" s="13" t="s">
        <v>276</v>
      </c>
      <c r="B768" s="13" t="s">
        <v>121</v>
      </c>
      <c r="C768" s="13" t="s">
        <v>22</v>
      </c>
      <c r="D768" s="13" t="s">
        <v>122</v>
      </c>
      <c r="E768" s="13" t="s">
        <v>16</v>
      </c>
      <c r="F768" s="13" t="s">
        <v>123</v>
      </c>
      <c r="G768" s="14">
        <v>24</v>
      </c>
      <c r="H768" s="14">
        <v>0</v>
      </c>
      <c r="I768" s="14"/>
    </row>
    <row r="769" spans="1:9" x14ac:dyDescent="0.25">
      <c r="A769" s="13" t="s">
        <v>276</v>
      </c>
      <c r="B769" s="13" t="s">
        <v>104</v>
      </c>
      <c r="C769" s="13" t="s">
        <v>72</v>
      </c>
      <c r="D769" s="13" t="s">
        <v>102</v>
      </c>
      <c r="E769" s="13" t="s">
        <v>103</v>
      </c>
      <c r="F769" s="13" t="s">
        <v>45</v>
      </c>
      <c r="G769" s="14">
        <v>40</v>
      </c>
      <c r="H769" s="14">
        <v>0</v>
      </c>
      <c r="I769" s="14"/>
    </row>
    <row r="770" spans="1:9" x14ac:dyDescent="0.25">
      <c r="A770" s="13" t="s">
        <v>276</v>
      </c>
      <c r="B770" s="13" t="s">
        <v>104</v>
      </c>
      <c r="C770" s="13" t="s">
        <v>72</v>
      </c>
      <c r="D770" s="13" t="s">
        <v>102</v>
      </c>
      <c r="E770" s="13" t="s">
        <v>109</v>
      </c>
      <c r="F770" s="13" t="s">
        <v>45</v>
      </c>
      <c r="G770" s="14">
        <v>40</v>
      </c>
      <c r="H770" s="14">
        <v>0</v>
      </c>
      <c r="I770" s="14"/>
    </row>
    <row r="771" spans="1:9" x14ac:dyDescent="0.25">
      <c r="A771" s="13" t="s">
        <v>276</v>
      </c>
      <c r="B771" s="13" t="s">
        <v>141</v>
      </c>
      <c r="C771" s="13" t="s">
        <v>14</v>
      </c>
      <c r="D771" s="13" t="s">
        <v>29</v>
      </c>
      <c r="E771" s="13" t="s">
        <v>142</v>
      </c>
      <c r="F771" s="13" t="s">
        <v>143</v>
      </c>
      <c r="G771" s="14">
        <v>782.00000000000034</v>
      </c>
      <c r="H771" s="14">
        <v>0</v>
      </c>
      <c r="I771" s="14"/>
    </row>
    <row r="772" spans="1:9" x14ac:dyDescent="0.25">
      <c r="A772" s="13" t="s">
        <v>280</v>
      </c>
      <c r="B772" s="13" t="s">
        <v>93</v>
      </c>
      <c r="C772" s="13" t="s">
        <v>41</v>
      </c>
      <c r="D772" s="13" t="s">
        <v>94</v>
      </c>
      <c r="E772" s="13" t="s">
        <v>95</v>
      </c>
      <c r="F772" s="13" t="s">
        <v>114</v>
      </c>
      <c r="G772" s="14">
        <v>256.00000000000006</v>
      </c>
      <c r="H772" s="14">
        <v>0</v>
      </c>
      <c r="I772" s="14"/>
    </row>
    <row r="773" spans="1:9" x14ac:dyDescent="0.25">
      <c r="A773" s="13" t="s">
        <v>280</v>
      </c>
      <c r="B773" s="13" t="s">
        <v>93</v>
      </c>
      <c r="C773" s="13" t="s">
        <v>41</v>
      </c>
      <c r="D773" s="13" t="s">
        <v>94</v>
      </c>
      <c r="E773" s="13" t="s">
        <v>95</v>
      </c>
      <c r="F773" s="13" t="s">
        <v>52</v>
      </c>
      <c r="G773" s="14">
        <v>1160</v>
      </c>
      <c r="H773" s="14">
        <v>0</v>
      </c>
      <c r="I773" s="14"/>
    </row>
    <row r="774" spans="1:9" x14ac:dyDescent="0.25">
      <c r="A774" s="13" t="s">
        <v>280</v>
      </c>
      <c r="B774" s="13" t="s">
        <v>141</v>
      </c>
      <c r="C774" s="13" t="s">
        <v>14</v>
      </c>
      <c r="D774" s="13" t="s">
        <v>29</v>
      </c>
      <c r="E774" s="13" t="s">
        <v>142</v>
      </c>
      <c r="F774" s="13" t="s">
        <v>143</v>
      </c>
      <c r="G774" s="14">
        <v>220.00000000000003</v>
      </c>
      <c r="H774" s="14">
        <v>0</v>
      </c>
      <c r="I774" s="14"/>
    </row>
    <row r="775" spans="1:9" x14ac:dyDescent="0.25">
      <c r="A775" s="13" t="s">
        <v>280</v>
      </c>
      <c r="B775" s="13" t="s">
        <v>79</v>
      </c>
      <c r="C775" s="13" t="s">
        <v>14</v>
      </c>
      <c r="D775" s="13" t="s">
        <v>77</v>
      </c>
      <c r="E775" s="13" t="s">
        <v>79</v>
      </c>
      <c r="F775" s="13" t="s">
        <v>80</v>
      </c>
      <c r="G775" s="14">
        <v>120</v>
      </c>
      <c r="H775" s="14">
        <v>0</v>
      </c>
      <c r="I775" s="14"/>
    </row>
    <row r="776" spans="1:9" x14ac:dyDescent="0.25">
      <c r="A776" s="13" t="s">
        <v>280</v>
      </c>
      <c r="B776" s="13" t="s">
        <v>140</v>
      </c>
      <c r="C776" s="13" t="s">
        <v>14</v>
      </c>
      <c r="D776" s="13" t="s">
        <v>29</v>
      </c>
      <c r="E776" s="13" t="s">
        <v>30</v>
      </c>
      <c r="F776" s="13" t="s">
        <v>31</v>
      </c>
      <c r="G776" s="14">
        <v>10</v>
      </c>
      <c r="H776" s="14">
        <v>0</v>
      </c>
      <c r="I776" s="14"/>
    </row>
    <row r="777" spans="1:9" x14ac:dyDescent="0.25">
      <c r="A777" s="13" t="s">
        <v>280</v>
      </c>
      <c r="B777" s="13" t="s">
        <v>110</v>
      </c>
      <c r="C777" s="13" t="s">
        <v>14</v>
      </c>
      <c r="D777" s="13" t="s">
        <v>29</v>
      </c>
      <c r="E777" s="13" t="s">
        <v>30</v>
      </c>
      <c r="F777" s="13" t="s">
        <v>111</v>
      </c>
      <c r="G777" s="14">
        <v>4</v>
      </c>
      <c r="H777" s="14">
        <v>0</v>
      </c>
      <c r="I777" s="14"/>
    </row>
    <row r="778" spans="1:9" x14ac:dyDescent="0.25">
      <c r="A778" s="13" t="s">
        <v>280</v>
      </c>
      <c r="B778" s="13" t="s">
        <v>110</v>
      </c>
      <c r="C778" s="13" t="s">
        <v>14</v>
      </c>
      <c r="D778" s="13" t="s">
        <v>29</v>
      </c>
      <c r="E778" s="13" t="s">
        <v>30</v>
      </c>
      <c r="F778" s="13" t="s">
        <v>31</v>
      </c>
      <c r="G778" s="14">
        <v>2</v>
      </c>
      <c r="H778" s="14">
        <v>0</v>
      </c>
      <c r="I778" s="14"/>
    </row>
    <row r="779" spans="1:9" x14ac:dyDescent="0.25">
      <c r="A779" s="13" t="s">
        <v>280</v>
      </c>
      <c r="B779" s="13" t="s">
        <v>220</v>
      </c>
      <c r="C779" s="13" t="s">
        <v>14</v>
      </c>
      <c r="D779" s="13" t="s">
        <v>29</v>
      </c>
      <c r="E779" s="13" t="s">
        <v>30</v>
      </c>
      <c r="F779" s="13" t="s">
        <v>31</v>
      </c>
      <c r="G779" s="14">
        <v>4</v>
      </c>
      <c r="H779" s="14">
        <v>0</v>
      </c>
      <c r="I779" s="14"/>
    </row>
    <row r="780" spans="1:9" x14ac:dyDescent="0.25">
      <c r="A780" s="13" t="s">
        <v>280</v>
      </c>
      <c r="B780" s="13" t="s">
        <v>221</v>
      </c>
      <c r="C780" s="13" t="s">
        <v>14</v>
      </c>
      <c r="D780" s="13" t="s">
        <v>29</v>
      </c>
      <c r="E780" s="13" t="s">
        <v>30</v>
      </c>
      <c r="F780" s="13" t="s">
        <v>161</v>
      </c>
      <c r="G780" s="14">
        <v>4</v>
      </c>
      <c r="H780" s="14">
        <v>0</v>
      </c>
      <c r="I780" s="14"/>
    </row>
    <row r="781" spans="1:9" x14ac:dyDescent="0.25">
      <c r="A781" s="13" t="s">
        <v>280</v>
      </c>
      <c r="B781" s="13" t="s">
        <v>149</v>
      </c>
      <c r="C781" s="13" t="s">
        <v>14</v>
      </c>
      <c r="D781" s="13" t="s">
        <v>29</v>
      </c>
      <c r="E781" s="13" t="s">
        <v>30</v>
      </c>
      <c r="F781" s="13" t="s">
        <v>161</v>
      </c>
      <c r="G781" s="14">
        <v>4</v>
      </c>
      <c r="H781" s="14">
        <v>0</v>
      </c>
      <c r="I781" s="14"/>
    </row>
    <row r="782" spans="1:9" x14ac:dyDescent="0.25">
      <c r="A782" s="13" t="s">
        <v>280</v>
      </c>
      <c r="B782" s="13" t="s">
        <v>93</v>
      </c>
      <c r="C782" s="13" t="s">
        <v>41</v>
      </c>
      <c r="D782" s="13" t="s">
        <v>94</v>
      </c>
      <c r="E782" s="13" t="s">
        <v>95</v>
      </c>
      <c r="F782" s="13" t="s">
        <v>45</v>
      </c>
      <c r="G782" s="14">
        <v>540</v>
      </c>
      <c r="H782" s="14">
        <v>0</v>
      </c>
      <c r="I782" s="14"/>
    </row>
    <row r="783" spans="1:9" x14ac:dyDescent="0.25">
      <c r="A783" s="13" t="s">
        <v>280</v>
      </c>
      <c r="B783" s="13" t="s">
        <v>93</v>
      </c>
      <c r="C783" s="13" t="s">
        <v>41</v>
      </c>
      <c r="D783" s="13" t="s">
        <v>94</v>
      </c>
      <c r="E783" s="13" t="s">
        <v>95</v>
      </c>
      <c r="F783" s="13" t="s">
        <v>96</v>
      </c>
      <c r="G783" s="14">
        <v>990</v>
      </c>
      <c r="H783" s="14">
        <v>0</v>
      </c>
      <c r="I783" s="14"/>
    </row>
    <row r="784" spans="1:9" x14ac:dyDescent="0.25">
      <c r="A784" s="13" t="s">
        <v>280</v>
      </c>
      <c r="B784" s="13" t="s">
        <v>221</v>
      </c>
      <c r="C784" s="13" t="s">
        <v>14</v>
      </c>
      <c r="D784" s="13" t="s">
        <v>29</v>
      </c>
      <c r="E784" s="13" t="s">
        <v>144</v>
      </c>
      <c r="F784" s="13" t="s">
        <v>150</v>
      </c>
      <c r="G784" s="14">
        <v>870</v>
      </c>
      <c r="H784" s="14">
        <v>0</v>
      </c>
      <c r="I784" s="14"/>
    </row>
    <row r="785" spans="1:9" x14ac:dyDescent="0.25">
      <c r="A785" s="13" t="s">
        <v>280</v>
      </c>
      <c r="B785" s="13" t="s">
        <v>149</v>
      </c>
      <c r="C785" s="13" t="s">
        <v>14</v>
      </c>
      <c r="D785" s="13" t="s">
        <v>29</v>
      </c>
      <c r="E785" s="13" t="s">
        <v>144</v>
      </c>
      <c r="F785" s="13" t="s">
        <v>150</v>
      </c>
      <c r="G785" s="14">
        <v>4788</v>
      </c>
      <c r="H785" s="14">
        <v>0</v>
      </c>
      <c r="I785" s="14"/>
    </row>
    <row r="786" spans="1:9" x14ac:dyDescent="0.25">
      <c r="A786" s="13" t="s">
        <v>280</v>
      </c>
      <c r="B786" s="13" t="s">
        <v>93</v>
      </c>
      <c r="C786" s="13" t="s">
        <v>41</v>
      </c>
      <c r="D786" s="13" t="s">
        <v>94</v>
      </c>
      <c r="E786" s="13" t="s">
        <v>95</v>
      </c>
      <c r="F786" s="13" t="s">
        <v>95</v>
      </c>
      <c r="G786" s="14">
        <v>272</v>
      </c>
      <c r="H786" s="14">
        <v>0</v>
      </c>
      <c r="I786" s="14"/>
    </row>
    <row r="787" spans="1:9" x14ac:dyDescent="0.25">
      <c r="A787" s="13" t="s">
        <v>280</v>
      </c>
      <c r="B787" s="13" t="s">
        <v>140</v>
      </c>
      <c r="C787" s="13" t="s">
        <v>14</v>
      </c>
      <c r="D787" s="13" t="s">
        <v>29</v>
      </c>
      <c r="E787" s="13" t="s">
        <v>112</v>
      </c>
      <c r="F787" s="13" t="s">
        <v>153</v>
      </c>
      <c r="G787" s="14">
        <v>2444.0000000000005</v>
      </c>
      <c r="H787" s="14">
        <v>0</v>
      </c>
      <c r="I787" s="14"/>
    </row>
    <row r="788" spans="1:9" x14ac:dyDescent="0.25">
      <c r="A788" s="13" t="s">
        <v>280</v>
      </c>
      <c r="B788" s="13" t="s">
        <v>121</v>
      </c>
      <c r="C788" s="13" t="s">
        <v>22</v>
      </c>
      <c r="D788" s="13" t="s">
        <v>122</v>
      </c>
      <c r="E788" s="13" t="s">
        <v>16</v>
      </c>
      <c r="F788" s="13" t="s">
        <v>123</v>
      </c>
      <c r="G788" s="14">
        <v>8</v>
      </c>
      <c r="H788" s="14">
        <v>0</v>
      </c>
      <c r="I788" s="14"/>
    </row>
    <row r="789" spans="1:9" x14ac:dyDescent="0.25">
      <c r="A789" s="13" t="s">
        <v>280</v>
      </c>
      <c r="B789" s="13" t="s">
        <v>125</v>
      </c>
      <c r="C789" s="13" t="s">
        <v>14</v>
      </c>
      <c r="D789" s="13" t="s">
        <v>122</v>
      </c>
      <c r="E789" s="13" t="s">
        <v>16</v>
      </c>
      <c r="F789" s="13" t="s">
        <v>123</v>
      </c>
      <c r="G789" s="14">
        <v>326.00000000000006</v>
      </c>
      <c r="H789" s="14">
        <v>0</v>
      </c>
      <c r="I789" s="14"/>
    </row>
    <row r="790" spans="1:9" x14ac:dyDescent="0.25">
      <c r="A790" s="13" t="s">
        <v>280</v>
      </c>
      <c r="B790" s="13" t="s">
        <v>115</v>
      </c>
      <c r="C790" s="13" t="s">
        <v>98</v>
      </c>
      <c r="D790" s="13" t="s">
        <v>116</v>
      </c>
      <c r="E790" s="13" t="s">
        <v>117</v>
      </c>
      <c r="F790" s="13" t="s">
        <v>44</v>
      </c>
      <c r="G790" s="14">
        <v>4592.0000000000009</v>
      </c>
      <c r="H790" s="14">
        <v>3688</v>
      </c>
      <c r="I790" s="14"/>
    </row>
    <row r="791" spans="1:9" x14ac:dyDescent="0.25">
      <c r="A791" s="13" t="s">
        <v>280</v>
      </c>
      <c r="B791" s="13" t="s">
        <v>110</v>
      </c>
      <c r="C791" s="13" t="s">
        <v>14</v>
      </c>
      <c r="D791" s="13" t="s">
        <v>29</v>
      </c>
      <c r="E791" s="13" t="s">
        <v>112</v>
      </c>
      <c r="F791" s="13" t="s">
        <v>113</v>
      </c>
      <c r="G791" s="14">
        <v>1012.0000000000001</v>
      </c>
      <c r="H791" s="14">
        <v>0</v>
      </c>
      <c r="I791" s="14"/>
    </row>
    <row r="792" spans="1:9" x14ac:dyDescent="0.25">
      <c r="A792" s="13" t="s">
        <v>280</v>
      </c>
      <c r="B792" s="13" t="s">
        <v>281</v>
      </c>
      <c r="C792" s="13" t="s">
        <v>14</v>
      </c>
      <c r="D792" s="13" t="s">
        <v>29</v>
      </c>
      <c r="E792" s="13" t="s">
        <v>112</v>
      </c>
      <c r="F792" s="13" t="s">
        <v>153</v>
      </c>
      <c r="G792" s="14">
        <v>88</v>
      </c>
      <c r="H792" s="14">
        <v>0</v>
      </c>
      <c r="I792" s="14"/>
    </row>
    <row r="793" spans="1:9" x14ac:dyDescent="0.25">
      <c r="A793" s="13" t="s">
        <v>280</v>
      </c>
      <c r="B793" s="13" t="s">
        <v>220</v>
      </c>
      <c r="C793" s="13" t="s">
        <v>14</v>
      </c>
      <c r="D793" s="13" t="s">
        <v>29</v>
      </c>
      <c r="E793" s="13" t="s">
        <v>112</v>
      </c>
      <c r="F793" s="13" t="s">
        <v>153</v>
      </c>
      <c r="G793" s="14">
        <v>1995.9999999999993</v>
      </c>
      <c r="H793" s="14">
        <v>0</v>
      </c>
      <c r="I793" s="14"/>
    </row>
    <row r="794" spans="1:9" x14ac:dyDescent="0.25">
      <c r="A794" s="13" t="s">
        <v>280</v>
      </c>
      <c r="B794" s="13" t="s">
        <v>141</v>
      </c>
      <c r="C794" s="13" t="s">
        <v>14</v>
      </c>
      <c r="D794" s="13" t="s">
        <v>29</v>
      </c>
      <c r="E794" s="13" t="s">
        <v>144</v>
      </c>
      <c r="F794" s="13" t="s">
        <v>145</v>
      </c>
      <c r="G794" s="14">
        <v>17320</v>
      </c>
      <c r="H794" s="14">
        <v>0</v>
      </c>
      <c r="I794" s="14"/>
    </row>
    <row r="795" spans="1:9" x14ac:dyDescent="0.25">
      <c r="A795" s="13" t="s">
        <v>280</v>
      </c>
      <c r="B795" s="13" t="s">
        <v>281</v>
      </c>
      <c r="C795" s="13" t="s">
        <v>14</v>
      </c>
      <c r="D795" s="13" t="s">
        <v>29</v>
      </c>
      <c r="E795" s="13" t="s">
        <v>30</v>
      </c>
      <c r="F795" s="13" t="s">
        <v>31</v>
      </c>
      <c r="G795" s="14">
        <v>0</v>
      </c>
      <c r="H795" s="14">
        <v>0</v>
      </c>
      <c r="I795" s="14"/>
    </row>
    <row r="796" spans="1:9" x14ac:dyDescent="0.25">
      <c r="A796" s="13" t="s">
        <v>282</v>
      </c>
      <c r="B796" s="13" t="s">
        <v>79</v>
      </c>
      <c r="C796" s="13" t="s">
        <v>14</v>
      </c>
      <c r="D796" s="13" t="s">
        <v>77</v>
      </c>
      <c r="E796" s="13" t="s">
        <v>79</v>
      </c>
      <c r="F796" s="13" t="s">
        <v>80</v>
      </c>
      <c r="G796" s="14">
        <v>360.00000000000011</v>
      </c>
      <c r="H796" s="14">
        <v>0</v>
      </c>
      <c r="I796" s="14"/>
    </row>
    <row r="797" spans="1:9" x14ac:dyDescent="0.25">
      <c r="A797" s="13" t="s">
        <v>282</v>
      </c>
      <c r="B797" s="13" t="s">
        <v>138</v>
      </c>
      <c r="C797" s="13" t="s">
        <v>14</v>
      </c>
      <c r="D797" s="13" t="s">
        <v>29</v>
      </c>
      <c r="E797" s="13" t="s">
        <v>112</v>
      </c>
      <c r="F797" s="13" t="s">
        <v>139</v>
      </c>
      <c r="G797" s="14">
        <v>6258</v>
      </c>
      <c r="H797" s="14">
        <v>0</v>
      </c>
      <c r="I797" s="14"/>
    </row>
    <row r="798" spans="1:9" x14ac:dyDescent="0.25">
      <c r="A798" s="13" t="s">
        <v>282</v>
      </c>
      <c r="B798" s="13" t="s">
        <v>220</v>
      </c>
      <c r="C798" s="13" t="s">
        <v>14</v>
      </c>
      <c r="D798" s="13" t="s">
        <v>29</v>
      </c>
      <c r="E798" s="13" t="s">
        <v>112</v>
      </c>
      <c r="F798" s="13" t="s">
        <v>153</v>
      </c>
      <c r="G798" s="14">
        <v>3398.0000000000005</v>
      </c>
      <c r="H798" s="14">
        <v>0</v>
      </c>
      <c r="I798" s="14"/>
    </row>
    <row r="799" spans="1:9" x14ac:dyDescent="0.25">
      <c r="A799" s="13" t="s">
        <v>282</v>
      </c>
      <c r="B799" s="13" t="s">
        <v>160</v>
      </c>
      <c r="C799" s="13" t="s">
        <v>14</v>
      </c>
      <c r="D799" s="13" t="s">
        <v>29</v>
      </c>
      <c r="E799" s="13" t="s">
        <v>144</v>
      </c>
      <c r="F799" s="13" t="s">
        <v>150</v>
      </c>
      <c r="G799" s="14">
        <v>1934</v>
      </c>
      <c r="H799" s="14">
        <v>0</v>
      </c>
      <c r="I799" s="14"/>
    </row>
    <row r="800" spans="1:9" x14ac:dyDescent="0.25">
      <c r="A800" s="13" t="s">
        <v>282</v>
      </c>
      <c r="B800" s="13" t="s">
        <v>149</v>
      </c>
      <c r="C800" s="13" t="s">
        <v>14</v>
      </c>
      <c r="D800" s="13" t="s">
        <v>29</v>
      </c>
      <c r="E800" s="13" t="s">
        <v>144</v>
      </c>
      <c r="F800" s="13" t="s">
        <v>150</v>
      </c>
      <c r="G800" s="14">
        <v>2018.0000000000005</v>
      </c>
      <c r="H800" s="14">
        <v>0</v>
      </c>
      <c r="I800" s="14"/>
    </row>
    <row r="801" spans="1:9" x14ac:dyDescent="0.25">
      <c r="A801" s="13" t="s">
        <v>282</v>
      </c>
      <c r="B801" s="13" t="s">
        <v>110</v>
      </c>
      <c r="C801" s="13" t="s">
        <v>14</v>
      </c>
      <c r="D801" s="13" t="s">
        <v>29</v>
      </c>
      <c r="E801" s="13" t="s">
        <v>30</v>
      </c>
      <c r="F801" s="13" t="s">
        <v>111</v>
      </c>
      <c r="G801" s="14">
        <v>80</v>
      </c>
      <c r="H801" s="14">
        <v>0</v>
      </c>
      <c r="I801" s="14"/>
    </row>
    <row r="802" spans="1:9" x14ac:dyDescent="0.25">
      <c r="A802" s="13" t="s">
        <v>282</v>
      </c>
      <c r="B802" s="13" t="s">
        <v>220</v>
      </c>
      <c r="C802" s="13" t="s">
        <v>14</v>
      </c>
      <c r="D802" s="13" t="s">
        <v>29</v>
      </c>
      <c r="E802" s="13" t="s">
        <v>30</v>
      </c>
      <c r="F802" s="13" t="s">
        <v>31</v>
      </c>
      <c r="G802" s="14">
        <v>9.9999999999999982</v>
      </c>
      <c r="H802" s="14">
        <v>0</v>
      </c>
      <c r="I802" s="14"/>
    </row>
    <row r="803" spans="1:9" x14ac:dyDescent="0.25">
      <c r="A803" s="13" t="s">
        <v>282</v>
      </c>
      <c r="B803" s="13" t="s">
        <v>140</v>
      </c>
      <c r="C803" s="13" t="s">
        <v>14</v>
      </c>
      <c r="D803" s="13" t="s">
        <v>29</v>
      </c>
      <c r="E803" s="13" t="s">
        <v>30</v>
      </c>
      <c r="F803" s="13" t="s">
        <v>31</v>
      </c>
      <c r="G803" s="14">
        <v>4</v>
      </c>
      <c r="H803" s="14">
        <v>0</v>
      </c>
      <c r="I803" s="14"/>
    </row>
    <row r="804" spans="1:9" x14ac:dyDescent="0.25">
      <c r="A804" s="13" t="s">
        <v>282</v>
      </c>
      <c r="B804" s="13" t="s">
        <v>138</v>
      </c>
      <c r="C804" s="13" t="s">
        <v>14</v>
      </c>
      <c r="D804" s="13" t="s">
        <v>29</v>
      </c>
      <c r="E804" s="13" t="s">
        <v>30</v>
      </c>
      <c r="F804" s="13" t="s">
        <v>31</v>
      </c>
      <c r="G804" s="14">
        <v>9.9999999999999982</v>
      </c>
      <c r="H804" s="14">
        <v>0</v>
      </c>
      <c r="I804" s="14"/>
    </row>
    <row r="805" spans="1:9" x14ac:dyDescent="0.25">
      <c r="A805" s="13" t="s">
        <v>282</v>
      </c>
      <c r="B805" s="13" t="s">
        <v>110</v>
      </c>
      <c r="C805" s="13" t="s">
        <v>14</v>
      </c>
      <c r="D805" s="13" t="s">
        <v>29</v>
      </c>
      <c r="E805" s="13" t="s">
        <v>112</v>
      </c>
      <c r="F805" s="13" t="s">
        <v>113</v>
      </c>
      <c r="G805" s="14">
        <v>398</v>
      </c>
      <c r="H805" s="14">
        <v>0</v>
      </c>
      <c r="I805" s="14"/>
    </row>
    <row r="806" spans="1:9" x14ac:dyDescent="0.25">
      <c r="A806" s="13" t="s">
        <v>282</v>
      </c>
      <c r="B806" s="13" t="s">
        <v>147</v>
      </c>
      <c r="C806" s="13" t="s">
        <v>14</v>
      </c>
      <c r="D806" s="13" t="s">
        <v>29</v>
      </c>
      <c r="E806" s="13" t="s">
        <v>30</v>
      </c>
      <c r="F806" s="13" t="s">
        <v>111</v>
      </c>
      <c r="G806" s="14">
        <v>4</v>
      </c>
      <c r="H806" s="14">
        <v>0</v>
      </c>
      <c r="I806" s="14"/>
    </row>
    <row r="807" spans="1:9" x14ac:dyDescent="0.25">
      <c r="A807" s="13" t="s">
        <v>282</v>
      </c>
      <c r="B807" s="13" t="s">
        <v>141</v>
      </c>
      <c r="C807" s="13" t="s">
        <v>14</v>
      </c>
      <c r="D807" s="13" t="s">
        <v>29</v>
      </c>
      <c r="E807" s="13" t="s">
        <v>144</v>
      </c>
      <c r="F807" s="13" t="s">
        <v>145</v>
      </c>
      <c r="G807" s="14">
        <v>10682</v>
      </c>
      <c r="H807" s="14">
        <v>0</v>
      </c>
      <c r="I807" s="14"/>
    </row>
    <row r="808" spans="1:9" x14ac:dyDescent="0.25">
      <c r="A808" s="13" t="s">
        <v>282</v>
      </c>
      <c r="B808" s="13" t="s">
        <v>141</v>
      </c>
      <c r="C808" s="13" t="s">
        <v>14</v>
      </c>
      <c r="D808" s="13" t="s">
        <v>29</v>
      </c>
      <c r="E808" s="13" t="s">
        <v>142</v>
      </c>
      <c r="F808" s="13" t="s">
        <v>143</v>
      </c>
      <c r="G808" s="14">
        <v>520.00000000000023</v>
      </c>
      <c r="H808" s="14">
        <v>0</v>
      </c>
      <c r="I808" s="14"/>
    </row>
    <row r="809" spans="1:9" x14ac:dyDescent="0.25">
      <c r="A809" s="13" t="s">
        <v>282</v>
      </c>
      <c r="B809" s="13" t="s">
        <v>147</v>
      </c>
      <c r="C809" s="13" t="s">
        <v>14</v>
      </c>
      <c r="D809" s="13" t="s">
        <v>29</v>
      </c>
      <c r="E809" s="13" t="s">
        <v>112</v>
      </c>
      <c r="F809" s="13" t="s">
        <v>148</v>
      </c>
      <c r="G809" s="14">
        <v>424.00000000000006</v>
      </c>
      <c r="H809" s="14">
        <v>0</v>
      </c>
      <c r="I809" s="14"/>
    </row>
    <row r="810" spans="1:9" x14ac:dyDescent="0.25">
      <c r="A810" s="13" t="s">
        <v>282</v>
      </c>
      <c r="B810" s="13" t="s">
        <v>160</v>
      </c>
      <c r="C810" s="13" t="s">
        <v>14</v>
      </c>
      <c r="D810" s="13" t="s">
        <v>29</v>
      </c>
      <c r="E810" s="13" t="s">
        <v>30</v>
      </c>
      <c r="F810" s="13" t="s">
        <v>161</v>
      </c>
      <c r="G810" s="14">
        <v>280</v>
      </c>
      <c r="H810" s="14">
        <v>0</v>
      </c>
      <c r="I810" s="14"/>
    </row>
    <row r="811" spans="1:9" x14ac:dyDescent="0.25">
      <c r="A811" s="13" t="s">
        <v>282</v>
      </c>
      <c r="B811" s="13" t="s">
        <v>83</v>
      </c>
      <c r="C811" s="13" t="s">
        <v>22</v>
      </c>
      <c r="D811" s="13" t="s">
        <v>32</v>
      </c>
      <c r="E811" s="13" t="s">
        <v>84</v>
      </c>
      <c r="F811" s="13" t="s">
        <v>34</v>
      </c>
      <c r="G811" s="14">
        <v>1626</v>
      </c>
      <c r="H811" s="14">
        <v>0</v>
      </c>
      <c r="I811" s="14"/>
    </row>
    <row r="812" spans="1:9" x14ac:dyDescent="0.25">
      <c r="A812" s="13" t="s">
        <v>282</v>
      </c>
      <c r="B812" s="13" t="s">
        <v>179</v>
      </c>
      <c r="C812" s="13" t="s">
        <v>22</v>
      </c>
      <c r="D812" s="13" t="s">
        <v>32</v>
      </c>
      <c r="E812" s="13" t="s">
        <v>180</v>
      </c>
      <c r="F812" s="13" t="s">
        <v>34</v>
      </c>
      <c r="G812" s="14">
        <v>578</v>
      </c>
      <c r="H812" s="14">
        <v>0</v>
      </c>
      <c r="I812" s="14"/>
    </row>
    <row r="813" spans="1:9" x14ac:dyDescent="0.25">
      <c r="A813" s="13" t="s">
        <v>282</v>
      </c>
      <c r="B813" s="13" t="s">
        <v>140</v>
      </c>
      <c r="C813" s="13" t="s">
        <v>14</v>
      </c>
      <c r="D813" s="13" t="s">
        <v>29</v>
      </c>
      <c r="E813" s="13" t="s">
        <v>112</v>
      </c>
      <c r="F813" s="13" t="s">
        <v>153</v>
      </c>
      <c r="G813" s="14">
        <v>1826.0000000000007</v>
      </c>
      <c r="H813" s="14">
        <v>0</v>
      </c>
      <c r="I813" s="14"/>
    </row>
    <row r="814" spans="1:9" x14ac:dyDescent="0.25">
      <c r="A814" s="13" t="s">
        <v>282</v>
      </c>
      <c r="B814" s="13" t="s">
        <v>151</v>
      </c>
      <c r="C814" s="13" t="s">
        <v>14</v>
      </c>
      <c r="D814" s="13" t="s">
        <v>15</v>
      </c>
      <c r="E814" s="13" t="s">
        <v>16</v>
      </c>
      <c r="F814" s="13" t="s">
        <v>152</v>
      </c>
      <c r="G814" s="14">
        <v>252</v>
      </c>
      <c r="H814" s="14">
        <v>0</v>
      </c>
      <c r="I814" s="14"/>
    </row>
    <row r="815" spans="1:9" x14ac:dyDescent="0.25">
      <c r="A815" s="13" t="s">
        <v>282</v>
      </c>
      <c r="B815" s="13" t="s">
        <v>87</v>
      </c>
      <c r="C815" s="13" t="s">
        <v>22</v>
      </c>
      <c r="D815" s="13" t="s">
        <v>88</v>
      </c>
      <c r="E815" s="13" t="s">
        <v>16</v>
      </c>
      <c r="F815" s="13" t="s">
        <v>34</v>
      </c>
      <c r="G815" s="14">
        <v>2120</v>
      </c>
      <c r="H815" s="14">
        <v>0</v>
      </c>
      <c r="I815" s="14"/>
    </row>
    <row r="816" spans="1:9" x14ac:dyDescent="0.25">
      <c r="A816" s="13" t="s">
        <v>282</v>
      </c>
      <c r="B816" s="13" t="s">
        <v>125</v>
      </c>
      <c r="C816" s="13" t="s">
        <v>14</v>
      </c>
      <c r="D816" s="13" t="s">
        <v>122</v>
      </c>
      <c r="E816" s="13" t="s">
        <v>16</v>
      </c>
      <c r="F816" s="13" t="s">
        <v>123</v>
      </c>
      <c r="G816" s="14">
        <v>0</v>
      </c>
      <c r="H816" s="14">
        <v>0</v>
      </c>
      <c r="I816" s="14"/>
    </row>
    <row r="817" spans="1:9" x14ac:dyDescent="0.25">
      <c r="A817" s="13" t="s">
        <v>282</v>
      </c>
      <c r="B817" s="13" t="s">
        <v>208</v>
      </c>
      <c r="C817" s="13" t="s">
        <v>72</v>
      </c>
      <c r="D817" s="13" t="s">
        <v>73</v>
      </c>
      <c r="E817" s="13" t="s">
        <v>16</v>
      </c>
      <c r="F817" s="13" t="s">
        <v>74</v>
      </c>
      <c r="G817" s="14">
        <v>1200</v>
      </c>
      <c r="H817" s="14">
        <v>0</v>
      </c>
      <c r="I817" s="14"/>
    </row>
    <row r="818" spans="1:9" x14ac:dyDescent="0.25">
      <c r="A818" s="13" t="s">
        <v>282</v>
      </c>
      <c r="B818" s="13" t="s">
        <v>211</v>
      </c>
      <c r="C818" s="13" t="s">
        <v>72</v>
      </c>
      <c r="D818" s="13" t="s">
        <v>105</v>
      </c>
      <c r="E818" s="13" t="s">
        <v>16</v>
      </c>
      <c r="F818" s="13" t="s">
        <v>210</v>
      </c>
      <c r="G818" s="14">
        <v>4100</v>
      </c>
      <c r="H818" s="14">
        <v>0</v>
      </c>
      <c r="I818" s="14"/>
    </row>
    <row r="819" spans="1:9" x14ac:dyDescent="0.25">
      <c r="A819" s="13" t="s">
        <v>282</v>
      </c>
      <c r="B819" s="13" t="s">
        <v>239</v>
      </c>
      <c r="C819" s="13" t="s">
        <v>72</v>
      </c>
      <c r="D819" s="13" t="s">
        <v>73</v>
      </c>
      <c r="E819" s="13" t="s">
        <v>16</v>
      </c>
      <c r="F819" s="13" t="s">
        <v>45</v>
      </c>
      <c r="G819" s="14">
        <v>70</v>
      </c>
      <c r="H819" s="14">
        <v>0</v>
      </c>
      <c r="I819" s="14"/>
    </row>
    <row r="820" spans="1:9" x14ac:dyDescent="0.25">
      <c r="A820" s="13" t="s">
        <v>282</v>
      </c>
      <c r="B820" s="13" t="s">
        <v>238</v>
      </c>
      <c r="C820" s="13" t="s">
        <v>72</v>
      </c>
      <c r="D820" s="13" t="s">
        <v>205</v>
      </c>
      <c r="E820" s="13" t="s">
        <v>16</v>
      </c>
      <c r="F820" s="13" t="s">
        <v>74</v>
      </c>
      <c r="G820" s="14">
        <v>100</v>
      </c>
      <c r="H820" s="14">
        <v>0</v>
      </c>
      <c r="I820" s="14"/>
    </row>
    <row r="821" spans="1:9" x14ac:dyDescent="0.25">
      <c r="A821" s="13" t="s">
        <v>282</v>
      </c>
      <c r="B821" s="13" t="s">
        <v>238</v>
      </c>
      <c r="C821" s="13" t="s">
        <v>72</v>
      </c>
      <c r="D821" s="13" t="s">
        <v>205</v>
      </c>
      <c r="E821" s="13" t="s">
        <v>16</v>
      </c>
      <c r="F821" s="13" t="s">
        <v>45</v>
      </c>
      <c r="G821" s="14">
        <v>36</v>
      </c>
      <c r="H821" s="14">
        <v>0</v>
      </c>
      <c r="I821" s="14"/>
    </row>
    <row r="822" spans="1:9" x14ac:dyDescent="0.25">
      <c r="A822" s="13" t="s">
        <v>282</v>
      </c>
      <c r="B822" s="13" t="s">
        <v>235</v>
      </c>
      <c r="C822" s="13" t="s">
        <v>72</v>
      </c>
      <c r="D822" s="13" t="s">
        <v>102</v>
      </c>
      <c r="E822" s="13" t="s">
        <v>191</v>
      </c>
      <c r="F822" s="13" t="s">
        <v>45</v>
      </c>
      <c r="G822" s="14">
        <v>28</v>
      </c>
      <c r="H822" s="14">
        <v>0</v>
      </c>
      <c r="I822" s="14"/>
    </row>
    <row r="823" spans="1:9" x14ac:dyDescent="0.25">
      <c r="A823" s="13" t="s">
        <v>282</v>
      </c>
      <c r="B823" s="13" t="s">
        <v>101</v>
      </c>
      <c r="C823" s="13" t="s">
        <v>72</v>
      </c>
      <c r="D823" s="13" t="s">
        <v>102</v>
      </c>
      <c r="E823" s="13" t="s">
        <v>103</v>
      </c>
      <c r="F823" s="13" t="s">
        <v>74</v>
      </c>
      <c r="G823" s="14">
        <v>800</v>
      </c>
      <c r="H823" s="14">
        <v>0</v>
      </c>
      <c r="I823" s="14"/>
    </row>
    <row r="824" spans="1:9" x14ac:dyDescent="0.25">
      <c r="A824" s="13" t="s">
        <v>282</v>
      </c>
      <c r="B824" s="13" t="s">
        <v>101</v>
      </c>
      <c r="C824" s="13" t="s">
        <v>72</v>
      </c>
      <c r="D824" s="13" t="s">
        <v>73</v>
      </c>
      <c r="E824" s="13" t="s">
        <v>16</v>
      </c>
      <c r="F824" s="13" t="s">
        <v>74</v>
      </c>
      <c r="G824" s="14">
        <v>560</v>
      </c>
      <c r="H824" s="14">
        <v>0</v>
      </c>
      <c r="I824" s="14"/>
    </row>
    <row r="825" spans="1:9" x14ac:dyDescent="0.25">
      <c r="A825" s="13" t="s">
        <v>282</v>
      </c>
      <c r="B825" s="13" t="s">
        <v>118</v>
      </c>
      <c r="C825" s="13" t="s">
        <v>72</v>
      </c>
      <c r="D825" s="13" t="s">
        <v>102</v>
      </c>
      <c r="E825" s="13" t="s">
        <v>103</v>
      </c>
      <c r="F825" s="13" t="s">
        <v>74</v>
      </c>
      <c r="G825" s="14">
        <v>120</v>
      </c>
      <c r="H825" s="14">
        <v>0</v>
      </c>
      <c r="I825" s="14"/>
    </row>
    <row r="826" spans="1:9" x14ac:dyDescent="0.25">
      <c r="A826" s="13" t="s">
        <v>282</v>
      </c>
      <c r="B826" s="13" t="s">
        <v>118</v>
      </c>
      <c r="C826" s="13" t="s">
        <v>72</v>
      </c>
      <c r="D826" s="13" t="s">
        <v>73</v>
      </c>
      <c r="E826" s="13" t="s">
        <v>16</v>
      </c>
      <c r="F826" s="13" t="s">
        <v>74</v>
      </c>
      <c r="G826" s="14">
        <v>980.00000000000034</v>
      </c>
      <c r="H826" s="14">
        <v>0</v>
      </c>
      <c r="I826" s="14"/>
    </row>
    <row r="827" spans="1:9" x14ac:dyDescent="0.25">
      <c r="A827" s="13" t="s">
        <v>282</v>
      </c>
      <c r="B827" s="13" t="s">
        <v>89</v>
      </c>
      <c r="C827" s="13" t="s">
        <v>41</v>
      </c>
      <c r="D827" s="13" t="s">
        <v>90</v>
      </c>
      <c r="E827" s="13" t="s">
        <v>16</v>
      </c>
      <c r="F827" s="13" t="s">
        <v>91</v>
      </c>
      <c r="G827" s="14">
        <v>198</v>
      </c>
      <c r="H827" s="14">
        <v>0</v>
      </c>
      <c r="I827" s="14"/>
    </row>
    <row r="828" spans="1:9" x14ac:dyDescent="0.25">
      <c r="A828" s="13" t="s">
        <v>282</v>
      </c>
      <c r="B828" s="13" t="s">
        <v>89</v>
      </c>
      <c r="C828" s="13" t="s">
        <v>41</v>
      </c>
      <c r="D828" s="13" t="s">
        <v>90</v>
      </c>
      <c r="E828" s="13" t="s">
        <v>16</v>
      </c>
      <c r="F828" s="13" t="s">
        <v>92</v>
      </c>
      <c r="G828" s="14">
        <v>200</v>
      </c>
      <c r="H828" s="14">
        <v>0</v>
      </c>
      <c r="I828" s="14"/>
    </row>
    <row r="829" spans="1:9" x14ac:dyDescent="0.25">
      <c r="A829" s="13" t="s">
        <v>282</v>
      </c>
      <c r="B829" s="13" t="s">
        <v>101</v>
      </c>
      <c r="C829" s="13" t="s">
        <v>72</v>
      </c>
      <c r="D829" s="13" t="s">
        <v>102</v>
      </c>
      <c r="E829" s="13" t="s">
        <v>103</v>
      </c>
      <c r="F829" s="13" t="s">
        <v>44</v>
      </c>
      <c r="G829" s="14">
        <v>3401.9999999999982</v>
      </c>
      <c r="H829" s="14">
        <v>814</v>
      </c>
      <c r="I829" s="14"/>
    </row>
    <row r="830" spans="1:9" x14ac:dyDescent="0.25">
      <c r="A830" s="13" t="s">
        <v>282</v>
      </c>
      <c r="B830" s="13" t="s">
        <v>108</v>
      </c>
      <c r="C830" s="13" t="s">
        <v>72</v>
      </c>
      <c r="D830" s="13" t="s">
        <v>102</v>
      </c>
      <c r="E830" s="13" t="s">
        <v>109</v>
      </c>
      <c r="F830" s="13" t="s">
        <v>106</v>
      </c>
      <c r="G830" s="14">
        <v>60</v>
      </c>
      <c r="H830" s="14">
        <v>0</v>
      </c>
      <c r="I830" s="14"/>
    </row>
    <row r="831" spans="1:9" x14ac:dyDescent="0.25">
      <c r="A831" s="13" t="s">
        <v>282</v>
      </c>
      <c r="B831" s="13" t="s">
        <v>108</v>
      </c>
      <c r="C831" s="13" t="s">
        <v>72</v>
      </c>
      <c r="D831" s="13" t="s">
        <v>102</v>
      </c>
      <c r="E831" s="13" t="s">
        <v>103</v>
      </c>
      <c r="F831" s="13" t="s">
        <v>74</v>
      </c>
      <c r="G831" s="14">
        <v>0</v>
      </c>
      <c r="H831" s="14">
        <v>0</v>
      </c>
      <c r="I831" s="14"/>
    </row>
    <row r="832" spans="1:9" x14ac:dyDescent="0.25">
      <c r="A832" s="13" t="s">
        <v>282</v>
      </c>
      <c r="B832" s="13" t="s">
        <v>108</v>
      </c>
      <c r="C832" s="13" t="s">
        <v>72</v>
      </c>
      <c r="D832" s="13" t="s">
        <v>102</v>
      </c>
      <c r="E832" s="13" t="s">
        <v>103</v>
      </c>
      <c r="F832" s="13" t="s">
        <v>106</v>
      </c>
      <c r="G832" s="14">
        <v>0</v>
      </c>
      <c r="H832" s="14">
        <v>0</v>
      </c>
      <c r="I832" s="14"/>
    </row>
    <row r="833" spans="1:9" x14ac:dyDescent="0.25">
      <c r="A833" s="13" t="s">
        <v>282</v>
      </c>
      <c r="B833" s="13" t="s">
        <v>104</v>
      </c>
      <c r="C833" s="13" t="s">
        <v>72</v>
      </c>
      <c r="D833" s="13" t="s">
        <v>102</v>
      </c>
      <c r="E833" s="13" t="s">
        <v>103</v>
      </c>
      <c r="F833" s="13" t="s">
        <v>45</v>
      </c>
      <c r="G833" s="14">
        <v>60</v>
      </c>
      <c r="H833" s="14">
        <v>28</v>
      </c>
      <c r="I833" s="14"/>
    </row>
    <row r="834" spans="1:9" x14ac:dyDescent="0.25">
      <c r="A834" s="13" t="s">
        <v>282</v>
      </c>
      <c r="B834" s="13" t="s">
        <v>71</v>
      </c>
      <c r="C834" s="13" t="s">
        <v>72</v>
      </c>
      <c r="D834" s="13" t="s">
        <v>73</v>
      </c>
      <c r="E834" s="13" t="s">
        <v>16</v>
      </c>
      <c r="F834" s="13" t="s">
        <v>74</v>
      </c>
      <c r="G834" s="14">
        <v>120</v>
      </c>
      <c r="H834" s="14">
        <v>0</v>
      </c>
      <c r="I834" s="14"/>
    </row>
    <row r="835" spans="1:9" x14ac:dyDescent="0.25">
      <c r="A835" s="13" t="s">
        <v>282</v>
      </c>
      <c r="B835" s="13" t="s">
        <v>71</v>
      </c>
      <c r="C835" s="13" t="s">
        <v>72</v>
      </c>
      <c r="D835" s="13" t="s">
        <v>73</v>
      </c>
      <c r="E835" s="13" t="s">
        <v>16</v>
      </c>
      <c r="F835" s="13" t="s">
        <v>44</v>
      </c>
      <c r="G835" s="14">
        <v>840</v>
      </c>
      <c r="H835" s="14">
        <v>730</v>
      </c>
      <c r="I835" s="14"/>
    </row>
    <row r="836" spans="1:9" x14ac:dyDescent="0.25">
      <c r="A836" s="13" t="s">
        <v>282</v>
      </c>
      <c r="B836" s="13" t="s">
        <v>104</v>
      </c>
      <c r="C836" s="13" t="s">
        <v>72</v>
      </c>
      <c r="D836" s="13" t="s">
        <v>73</v>
      </c>
      <c r="E836" s="13" t="s">
        <v>16</v>
      </c>
      <c r="F836" s="13" t="s">
        <v>45</v>
      </c>
      <c r="G836" s="14">
        <v>30</v>
      </c>
      <c r="H836" s="14">
        <v>0</v>
      </c>
      <c r="I836" s="14"/>
    </row>
    <row r="837" spans="1:9" x14ac:dyDescent="0.25">
      <c r="A837" s="13" t="s">
        <v>282</v>
      </c>
      <c r="B837" s="13" t="s">
        <v>93</v>
      </c>
      <c r="C837" s="13" t="s">
        <v>41</v>
      </c>
      <c r="D837" s="13" t="s">
        <v>94</v>
      </c>
      <c r="E837" s="13" t="s">
        <v>95</v>
      </c>
      <c r="F837" s="13" t="s">
        <v>95</v>
      </c>
      <c r="G837" s="14">
        <v>520</v>
      </c>
      <c r="H837" s="14">
        <v>0</v>
      </c>
      <c r="I837" s="14"/>
    </row>
    <row r="838" spans="1:9" x14ac:dyDescent="0.25">
      <c r="A838" s="13" t="s">
        <v>282</v>
      </c>
      <c r="B838" s="13" t="s">
        <v>93</v>
      </c>
      <c r="C838" s="13" t="s">
        <v>41</v>
      </c>
      <c r="D838" s="13" t="s">
        <v>94</v>
      </c>
      <c r="E838" s="13" t="s">
        <v>95</v>
      </c>
      <c r="F838" s="13" t="s">
        <v>52</v>
      </c>
      <c r="G838" s="14">
        <v>1260</v>
      </c>
      <c r="H838" s="14">
        <v>0</v>
      </c>
      <c r="I838" s="14"/>
    </row>
    <row r="839" spans="1:9" x14ac:dyDescent="0.25">
      <c r="A839" s="13" t="s">
        <v>282</v>
      </c>
      <c r="B839" s="13" t="s">
        <v>93</v>
      </c>
      <c r="C839" s="13" t="s">
        <v>41</v>
      </c>
      <c r="D839" s="13" t="s">
        <v>94</v>
      </c>
      <c r="E839" s="13" t="s">
        <v>95</v>
      </c>
      <c r="F839" s="13" t="s">
        <v>96</v>
      </c>
      <c r="G839" s="14">
        <v>520</v>
      </c>
      <c r="H839" s="14">
        <v>0</v>
      </c>
      <c r="I839" s="14"/>
    </row>
    <row r="840" spans="1:9" x14ac:dyDescent="0.25">
      <c r="A840" s="13" t="s">
        <v>282</v>
      </c>
      <c r="B840" s="13" t="s">
        <v>104</v>
      </c>
      <c r="C840" s="13" t="s">
        <v>72</v>
      </c>
      <c r="D840" s="13" t="s">
        <v>105</v>
      </c>
      <c r="E840" s="13" t="s">
        <v>16</v>
      </c>
      <c r="F840" s="13" t="s">
        <v>45</v>
      </c>
      <c r="G840" s="14">
        <v>80</v>
      </c>
      <c r="H840" s="14">
        <v>0</v>
      </c>
      <c r="I840" s="14"/>
    </row>
    <row r="841" spans="1:9" x14ac:dyDescent="0.25">
      <c r="A841" s="13" t="s">
        <v>282</v>
      </c>
      <c r="B841" s="13" t="s">
        <v>104</v>
      </c>
      <c r="C841" s="13" t="s">
        <v>72</v>
      </c>
      <c r="D841" s="13" t="s">
        <v>102</v>
      </c>
      <c r="E841" s="13" t="s">
        <v>103</v>
      </c>
      <c r="F841" s="13" t="s">
        <v>106</v>
      </c>
      <c r="G841" s="14">
        <v>40</v>
      </c>
      <c r="H841" s="14">
        <v>0</v>
      </c>
      <c r="I841" s="14"/>
    </row>
    <row r="842" spans="1:9" x14ac:dyDescent="0.25">
      <c r="A842" s="13" t="s">
        <v>282</v>
      </c>
      <c r="B842" s="13" t="s">
        <v>93</v>
      </c>
      <c r="C842" s="13" t="s">
        <v>41</v>
      </c>
      <c r="D842" s="13" t="s">
        <v>94</v>
      </c>
      <c r="E842" s="13" t="s">
        <v>95</v>
      </c>
      <c r="F842" s="13" t="s">
        <v>45</v>
      </c>
      <c r="G842" s="14">
        <v>768</v>
      </c>
      <c r="H842" s="14">
        <v>0</v>
      </c>
      <c r="I842" s="14"/>
    </row>
    <row r="843" spans="1:9" x14ac:dyDescent="0.25">
      <c r="A843" s="13" t="s">
        <v>282</v>
      </c>
      <c r="B843" s="13" t="s">
        <v>156</v>
      </c>
      <c r="C843" s="13" t="s">
        <v>41</v>
      </c>
      <c r="D843" s="13" t="s">
        <v>94</v>
      </c>
      <c r="E843" s="13" t="s">
        <v>157</v>
      </c>
      <c r="F843" s="13" t="s">
        <v>157</v>
      </c>
      <c r="G843" s="14">
        <v>40</v>
      </c>
      <c r="H843" s="14">
        <v>0</v>
      </c>
      <c r="I843" s="14"/>
    </row>
    <row r="844" spans="1:9" x14ac:dyDescent="0.25">
      <c r="A844" s="13" t="s">
        <v>282</v>
      </c>
      <c r="B844" s="13" t="s">
        <v>156</v>
      </c>
      <c r="C844" s="13" t="s">
        <v>41</v>
      </c>
      <c r="D844" s="13" t="s">
        <v>94</v>
      </c>
      <c r="E844" s="13" t="s">
        <v>157</v>
      </c>
      <c r="F844" s="13" t="s">
        <v>52</v>
      </c>
      <c r="G844" s="14">
        <v>80</v>
      </c>
      <c r="H844" s="14">
        <v>0</v>
      </c>
      <c r="I844" s="14"/>
    </row>
    <row r="845" spans="1:9" x14ac:dyDescent="0.25">
      <c r="A845" s="13" t="s">
        <v>282</v>
      </c>
      <c r="B845" s="13" t="s">
        <v>89</v>
      </c>
      <c r="C845" s="13" t="s">
        <v>41</v>
      </c>
      <c r="D845" s="13" t="s">
        <v>90</v>
      </c>
      <c r="E845" s="13" t="s">
        <v>16</v>
      </c>
      <c r="F845" s="13" t="s">
        <v>44</v>
      </c>
      <c r="G845" s="14">
        <v>120</v>
      </c>
      <c r="H845" s="14">
        <v>0</v>
      </c>
      <c r="I845" s="14"/>
    </row>
    <row r="846" spans="1:9" x14ac:dyDescent="0.25">
      <c r="A846" s="13" t="s">
        <v>282</v>
      </c>
      <c r="B846" s="13" t="s">
        <v>156</v>
      </c>
      <c r="C846" s="13" t="s">
        <v>41</v>
      </c>
      <c r="D846" s="13" t="s">
        <v>94</v>
      </c>
      <c r="E846" s="13" t="s">
        <v>157</v>
      </c>
      <c r="F846" s="13" t="s">
        <v>222</v>
      </c>
      <c r="G846" s="14">
        <v>80</v>
      </c>
      <c r="H846" s="14">
        <v>0</v>
      </c>
      <c r="I846" s="14"/>
    </row>
    <row r="847" spans="1:9" x14ac:dyDescent="0.25">
      <c r="A847" s="13" t="s">
        <v>282</v>
      </c>
      <c r="B847" s="13" t="s">
        <v>156</v>
      </c>
      <c r="C847" s="13" t="s">
        <v>41</v>
      </c>
      <c r="D847" s="13" t="s">
        <v>94</v>
      </c>
      <c r="E847" s="13" t="s">
        <v>157</v>
      </c>
      <c r="F847" s="13" t="s">
        <v>45</v>
      </c>
      <c r="G847" s="14">
        <v>360</v>
      </c>
      <c r="H847" s="14">
        <v>0</v>
      </c>
      <c r="I847" s="14"/>
    </row>
    <row r="848" spans="1:9" x14ac:dyDescent="0.25">
      <c r="A848" s="13" t="s">
        <v>282</v>
      </c>
      <c r="B848" s="13" t="s">
        <v>108</v>
      </c>
      <c r="C848" s="13" t="s">
        <v>72</v>
      </c>
      <c r="D848" s="13" t="s">
        <v>102</v>
      </c>
      <c r="E848" s="13" t="s">
        <v>109</v>
      </c>
      <c r="F848" s="13" t="s">
        <v>74</v>
      </c>
      <c r="G848" s="14">
        <v>60</v>
      </c>
      <c r="H848" s="14">
        <v>0</v>
      </c>
      <c r="I848" s="14"/>
    </row>
    <row r="849" spans="1:9" x14ac:dyDescent="0.25">
      <c r="A849" s="13" t="s">
        <v>282</v>
      </c>
      <c r="B849" s="13" t="s">
        <v>115</v>
      </c>
      <c r="C849" s="13" t="s">
        <v>98</v>
      </c>
      <c r="D849" s="13" t="s">
        <v>116</v>
      </c>
      <c r="E849" s="13" t="s">
        <v>117</v>
      </c>
      <c r="F849" s="13" t="s">
        <v>44</v>
      </c>
      <c r="G849" s="14">
        <v>4196</v>
      </c>
      <c r="H849" s="14">
        <v>3028</v>
      </c>
      <c r="I849" s="14"/>
    </row>
    <row r="850" spans="1:9" x14ac:dyDescent="0.25">
      <c r="A850" s="13" t="s">
        <v>282</v>
      </c>
      <c r="B850" s="13" t="s">
        <v>101</v>
      </c>
      <c r="C850" s="13" t="s">
        <v>72</v>
      </c>
      <c r="D850" s="13" t="s">
        <v>73</v>
      </c>
      <c r="E850" s="13" t="s">
        <v>16</v>
      </c>
      <c r="F850" s="13" t="s">
        <v>44</v>
      </c>
      <c r="G850" s="14">
        <v>1800</v>
      </c>
      <c r="H850" s="14">
        <v>450</v>
      </c>
      <c r="I850" s="14"/>
    </row>
    <row r="851" spans="1:9" x14ac:dyDescent="0.25">
      <c r="A851" s="13" t="s">
        <v>282</v>
      </c>
      <c r="B851" s="13" t="s">
        <v>118</v>
      </c>
      <c r="C851" s="13" t="s">
        <v>72</v>
      </c>
      <c r="D851" s="13" t="s">
        <v>102</v>
      </c>
      <c r="E851" s="13" t="s">
        <v>191</v>
      </c>
      <c r="F851" s="13" t="s">
        <v>74</v>
      </c>
      <c r="G851" s="14">
        <v>120</v>
      </c>
      <c r="H851" s="14">
        <v>0</v>
      </c>
      <c r="I851" s="14"/>
    </row>
    <row r="852" spans="1:9" x14ac:dyDescent="0.25">
      <c r="A852" s="13" t="s">
        <v>282</v>
      </c>
      <c r="B852" s="13" t="s">
        <v>118</v>
      </c>
      <c r="C852" s="13" t="s">
        <v>72</v>
      </c>
      <c r="D852" s="13" t="s">
        <v>102</v>
      </c>
      <c r="E852" s="13" t="s">
        <v>109</v>
      </c>
      <c r="F852" s="13" t="s">
        <v>74</v>
      </c>
      <c r="G852" s="14">
        <v>160</v>
      </c>
      <c r="H852" s="14">
        <v>0</v>
      </c>
      <c r="I852" s="14"/>
    </row>
    <row r="853" spans="1:9" x14ac:dyDescent="0.25">
      <c r="A853" s="13" t="s">
        <v>282</v>
      </c>
      <c r="B853" s="13" t="s">
        <v>118</v>
      </c>
      <c r="C853" s="13" t="s">
        <v>72</v>
      </c>
      <c r="D853" s="13" t="s">
        <v>205</v>
      </c>
      <c r="E853" s="13" t="s">
        <v>16</v>
      </c>
      <c r="F853" s="13" t="s">
        <v>74</v>
      </c>
      <c r="G853" s="14">
        <v>120</v>
      </c>
      <c r="H853" s="14">
        <v>0</v>
      </c>
      <c r="I853" s="14"/>
    </row>
    <row r="854" spans="1:9" x14ac:dyDescent="0.25">
      <c r="A854" s="13" t="s">
        <v>282</v>
      </c>
      <c r="B854" s="13" t="s">
        <v>239</v>
      </c>
      <c r="C854" s="13" t="s">
        <v>72</v>
      </c>
      <c r="D854" s="13" t="s">
        <v>73</v>
      </c>
      <c r="E854" s="13" t="s">
        <v>16</v>
      </c>
      <c r="F854" s="13" t="s">
        <v>74</v>
      </c>
      <c r="G854" s="14">
        <v>70</v>
      </c>
      <c r="H854" s="14">
        <v>0</v>
      </c>
      <c r="I854" s="14"/>
    </row>
    <row r="855" spans="1:9" x14ac:dyDescent="0.25">
      <c r="A855" s="13" t="s">
        <v>282</v>
      </c>
      <c r="B855" s="13" t="s">
        <v>89</v>
      </c>
      <c r="C855" s="13" t="s">
        <v>41</v>
      </c>
      <c r="D855" s="13" t="s">
        <v>90</v>
      </c>
      <c r="E855" s="13" t="s">
        <v>16</v>
      </c>
      <c r="F855" s="13" t="s">
        <v>45</v>
      </c>
      <c r="G855" s="14">
        <v>360</v>
      </c>
      <c r="H855" s="14">
        <v>0</v>
      </c>
      <c r="I855" s="14"/>
    </row>
    <row r="856" spans="1:9" x14ac:dyDescent="0.25">
      <c r="A856" s="13" t="s">
        <v>282</v>
      </c>
      <c r="B856" s="13" t="s">
        <v>89</v>
      </c>
      <c r="C856" s="13" t="s">
        <v>41</v>
      </c>
      <c r="D856" s="13" t="s">
        <v>90</v>
      </c>
      <c r="E856" s="13" t="s">
        <v>16</v>
      </c>
      <c r="F856" s="13" t="s">
        <v>52</v>
      </c>
      <c r="G856" s="14">
        <v>660</v>
      </c>
      <c r="H856" s="14">
        <v>0</v>
      </c>
      <c r="I856" s="14"/>
    </row>
    <row r="857" spans="1:9" x14ac:dyDescent="0.25">
      <c r="A857" s="13" t="s">
        <v>282</v>
      </c>
      <c r="B857" s="13" t="s">
        <v>93</v>
      </c>
      <c r="C857" s="13" t="s">
        <v>41</v>
      </c>
      <c r="D857" s="13" t="s">
        <v>94</v>
      </c>
      <c r="E857" s="13" t="s">
        <v>95</v>
      </c>
      <c r="F857" s="13" t="s">
        <v>114</v>
      </c>
      <c r="G857" s="14">
        <v>40</v>
      </c>
      <c r="H857" s="14">
        <v>0</v>
      </c>
      <c r="I857" s="14"/>
    </row>
    <row r="858" spans="1:9" x14ac:dyDescent="0.25">
      <c r="A858" s="13" t="s">
        <v>282</v>
      </c>
      <c r="B858" s="13" t="s">
        <v>63</v>
      </c>
      <c r="C858" s="13" t="s">
        <v>22</v>
      </c>
      <c r="D858" s="13" t="s">
        <v>63</v>
      </c>
      <c r="E858" s="13" t="s">
        <v>16</v>
      </c>
      <c r="F858" s="13" t="s">
        <v>34</v>
      </c>
      <c r="G858" s="14">
        <v>2501.9999999999936</v>
      </c>
      <c r="H858" s="14">
        <v>0</v>
      </c>
      <c r="I858" s="14"/>
    </row>
    <row r="859" spans="1:9" x14ac:dyDescent="0.25">
      <c r="A859" s="13" t="s">
        <v>283</v>
      </c>
      <c r="B859" s="13" t="s">
        <v>87</v>
      </c>
      <c r="C859" s="13" t="s">
        <v>22</v>
      </c>
      <c r="D859" s="13" t="s">
        <v>88</v>
      </c>
      <c r="E859" s="13" t="s">
        <v>16</v>
      </c>
      <c r="F859" s="13" t="s">
        <v>34</v>
      </c>
      <c r="G859" s="14">
        <v>2</v>
      </c>
      <c r="H859" s="14">
        <v>0</v>
      </c>
      <c r="I859" s="14"/>
    </row>
    <row r="860" spans="1:9" x14ac:dyDescent="0.25">
      <c r="A860" s="13" t="s">
        <v>283</v>
      </c>
      <c r="B860" s="13" t="s">
        <v>146</v>
      </c>
      <c r="C860" s="13" t="s">
        <v>14</v>
      </c>
      <c r="D860" s="13" t="s">
        <v>29</v>
      </c>
      <c r="E860" s="13" t="s">
        <v>144</v>
      </c>
      <c r="F860" s="13" t="s">
        <v>145</v>
      </c>
      <c r="G860" s="14">
        <v>0</v>
      </c>
      <c r="H860" s="14">
        <v>0</v>
      </c>
      <c r="I860" s="14"/>
    </row>
    <row r="861" spans="1:9" x14ac:dyDescent="0.25">
      <c r="A861" s="13" t="s">
        <v>283</v>
      </c>
      <c r="B861" s="13" t="s">
        <v>284</v>
      </c>
      <c r="C861" s="13" t="s">
        <v>22</v>
      </c>
      <c r="D861" s="13" t="s">
        <v>32</v>
      </c>
      <c r="E861" s="13" t="s">
        <v>33</v>
      </c>
      <c r="F861" s="13" t="s">
        <v>34</v>
      </c>
      <c r="G861" s="14">
        <v>2</v>
      </c>
      <c r="H861" s="14">
        <v>0</v>
      </c>
      <c r="I861" s="14"/>
    </row>
    <row r="862" spans="1:9" x14ac:dyDescent="0.25">
      <c r="A862" s="13" t="s">
        <v>283</v>
      </c>
      <c r="B862" s="13" t="s">
        <v>86</v>
      </c>
      <c r="C862" s="13" t="s">
        <v>22</v>
      </c>
      <c r="D862" s="13" t="s">
        <v>32</v>
      </c>
      <c r="E862" s="13" t="s">
        <v>84</v>
      </c>
      <c r="F862" s="13" t="s">
        <v>34</v>
      </c>
      <c r="G862" s="14">
        <v>2</v>
      </c>
      <c r="H862" s="14">
        <v>0</v>
      </c>
      <c r="I862" s="14"/>
    </row>
    <row r="863" spans="1:9" x14ac:dyDescent="0.25">
      <c r="A863" s="13" t="s">
        <v>283</v>
      </c>
      <c r="B863" s="13" t="s">
        <v>220</v>
      </c>
      <c r="C863" s="13" t="s">
        <v>14</v>
      </c>
      <c r="D863" s="13" t="s">
        <v>29</v>
      </c>
      <c r="E863" s="13" t="s">
        <v>112</v>
      </c>
      <c r="F863" s="13" t="s">
        <v>153</v>
      </c>
      <c r="G863" s="14">
        <v>0</v>
      </c>
      <c r="H863" s="14">
        <v>0</v>
      </c>
      <c r="I863" s="14"/>
    </row>
    <row r="864" spans="1:9" x14ac:dyDescent="0.25">
      <c r="A864" s="13" t="s">
        <v>283</v>
      </c>
      <c r="B864" s="13" t="s">
        <v>140</v>
      </c>
      <c r="C864" s="13" t="s">
        <v>14</v>
      </c>
      <c r="D864" s="13" t="s">
        <v>29</v>
      </c>
      <c r="E864" s="13" t="s">
        <v>112</v>
      </c>
      <c r="F864" s="13" t="s">
        <v>153</v>
      </c>
      <c r="G864" s="14">
        <v>0</v>
      </c>
      <c r="H864" s="14">
        <v>0</v>
      </c>
      <c r="I864" s="14"/>
    </row>
    <row r="865" spans="1:9" x14ac:dyDescent="0.25">
      <c r="A865" s="13" t="s">
        <v>283</v>
      </c>
      <c r="B865" s="13" t="s">
        <v>229</v>
      </c>
      <c r="C865" s="13" t="s">
        <v>98</v>
      </c>
      <c r="D865" s="13" t="s">
        <v>116</v>
      </c>
      <c r="E865" s="13" t="s">
        <v>230</v>
      </c>
      <c r="F865" s="13" t="s">
        <v>44</v>
      </c>
      <c r="G865" s="14">
        <v>2</v>
      </c>
      <c r="H865" s="14">
        <v>0</v>
      </c>
      <c r="I865" s="14"/>
    </row>
    <row r="866" spans="1:9" x14ac:dyDescent="0.25">
      <c r="A866" s="13" t="s">
        <v>283</v>
      </c>
      <c r="B866" s="13" t="s">
        <v>79</v>
      </c>
      <c r="C866" s="13" t="s">
        <v>14</v>
      </c>
      <c r="D866" s="13" t="s">
        <v>77</v>
      </c>
      <c r="E866" s="13" t="s">
        <v>79</v>
      </c>
      <c r="F866" s="13" t="s">
        <v>80</v>
      </c>
      <c r="G866" s="14">
        <v>2</v>
      </c>
      <c r="H866" s="14">
        <v>0</v>
      </c>
      <c r="I866" s="14"/>
    </row>
    <row r="867" spans="1:9" x14ac:dyDescent="0.25">
      <c r="A867" s="13" t="s">
        <v>283</v>
      </c>
      <c r="B867" s="13" t="s">
        <v>93</v>
      </c>
      <c r="C867" s="13" t="s">
        <v>41</v>
      </c>
      <c r="D867" s="13" t="s">
        <v>94</v>
      </c>
      <c r="E867" s="13" t="s">
        <v>95</v>
      </c>
      <c r="F867" s="13" t="s">
        <v>95</v>
      </c>
      <c r="G867" s="14">
        <v>0</v>
      </c>
      <c r="H867" s="14">
        <v>0</v>
      </c>
      <c r="I867" s="14"/>
    </row>
    <row r="868" spans="1:9" x14ac:dyDescent="0.25">
      <c r="A868" s="13" t="s">
        <v>285</v>
      </c>
      <c r="B868" s="13" t="s">
        <v>121</v>
      </c>
      <c r="C868" s="13" t="s">
        <v>22</v>
      </c>
      <c r="D868" s="13" t="s">
        <v>122</v>
      </c>
      <c r="E868" s="13" t="s">
        <v>16</v>
      </c>
      <c r="F868" s="13" t="s">
        <v>123</v>
      </c>
      <c r="G868" s="14">
        <v>24</v>
      </c>
      <c r="H868" s="14">
        <v>0</v>
      </c>
      <c r="I868" s="14"/>
    </row>
    <row r="869" spans="1:9" x14ac:dyDescent="0.25">
      <c r="A869" s="13" t="s">
        <v>285</v>
      </c>
      <c r="B869" s="13" t="s">
        <v>125</v>
      </c>
      <c r="C869" s="13" t="s">
        <v>14</v>
      </c>
      <c r="D869" s="13" t="s">
        <v>122</v>
      </c>
      <c r="E869" s="13" t="s">
        <v>16</v>
      </c>
      <c r="F869" s="13" t="s">
        <v>123</v>
      </c>
      <c r="G869" s="14">
        <v>130</v>
      </c>
      <c r="H869" s="14">
        <v>0</v>
      </c>
      <c r="I869" s="14"/>
    </row>
    <row r="870" spans="1:9" x14ac:dyDescent="0.25">
      <c r="A870" s="13" t="s">
        <v>285</v>
      </c>
      <c r="B870" s="13" t="s">
        <v>124</v>
      </c>
      <c r="C870" s="13" t="s">
        <v>14</v>
      </c>
      <c r="D870" s="13" t="s">
        <v>77</v>
      </c>
      <c r="E870" s="13" t="s">
        <v>76</v>
      </c>
      <c r="F870" s="13" t="s">
        <v>124</v>
      </c>
      <c r="G870" s="14">
        <v>47484</v>
      </c>
      <c r="H870" s="14">
        <v>0</v>
      </c>
      <c r="I870" s="14"/>
    </row>
    <row r="871" spans="1:9" x14ac:dyDescent="0.25">
      <c r="A871" s="13" t="s">
        <v>286</v>
      </c>
      <c r="B871" s="13" t="s">
        <v>89</v>
      </c>
      <c r="C871" s="13" t="s">
        <v>41</v>
      </c>
      <c r="D871" s="13" t="s">
        <v>90</v>
      </c>
      <c r="E871" s="13" t="s">
        <v>16</v>
      </c>
      <c r="F871" s="13" t="s">
        <v>92</v>
      </c>
      <c r="G871" s="14">
        <v>600</v>
      </c>
      <c r="H871" s="14">
        <v>0</v>
      </c>
      <c r="I871" s="14"/>
    </row>
    <row r="872" spans="1:9" x14ac:dyDescent="0.25">
      <c r="A872" s="13" t="s">
        <v>286</v>
      </c>
      <c r="B872" s="13" t="s">
        <v>93</v>
      </c>
      <c r="C872" s="13" t="s">
        <v>41</v>
      </c>
      <c r="D872" s="13" t="s">
        <v>94</v>
      </c>
      <c r="E872" s="13" t="s">
        <v>95</v>
      </c>
      <c r="F872" s="13" t="s">
        <v>52</v>
      </c>
      <c r="G872" s="14">
        <v>3450</v>
      </c>
      <c r="H872" s="14">
        <v>2280</v>
      </c>
      <c r="I872" s="14"/>
    </row>
    <row r="873" spans="1:9" x14ac:dyDescent="0.25">
      <c r="A873" s="13" t="s">
        <v>286</v>
      </c>
      <c r="B873" s="13" t="s">
        <v>137</v>
      </c>
      <c r="C873" s="13" t="s">
        <v>14</v>
      </c>
      <c r="D873" s="13" t="s">
        <v>29</v>
      </c>
      <c r="E873" s="13" t="s">
        <v>112</v>
      </c>
      <c r="F873" s="13" t="s">
        <v>139</v>
      </c>
      <c r="G873" s="14">
        <v>232</v>
      </c>
      <c r="H873" s="14">
        <v>232</v>
      </c>
      <c r="I873" s="14"/>
    </row>
    <row r="874" spans="1:9" x14ac:dyDescent="0.25">
      <c r="A874" s="13" t="s">
        <v>286</v>
      </c>
      <c r="B874" s="13" t="s">
        <v>159</v>
      </c>
      <c r="C874" s="13" t="s">
        <v>14</v>
      </c>
      <c r="D874" s="13" t="s">
        <v>29</v>
      </c>
      <c r="E874" s="13" t="s">
        <v>30</v>
      </c>
      <c r="F874" s="13" t="s">
        <v>31</v>
      </c>
      <c r="G874" s="14">
        <v>4</v>
      </c>
      <c r="H874" s="14">
        <v>0</v>
      </c>
      <c r="I874" s="14"/>
    </row>
    <row r="875" spans="1:9" x14ac:dyDescent="0.25">
      <c r="A875" s="13" t="s">
        <v>286</v>
      </c>
      <c r="B875" s="13" t="s">
        <v>138</v>
      </c>
      <c r="C875" s="13" t="s">
        <v>14</v>
      </c>
      <c r="D875" s="13" t="s">
        <v>29</v>
      </c>
      <c r="E875" s="13" t="s">
        <v>30</v>
      </c>
      <c r="F875" s="13" t="s">
        <v>31</v>
      </c>
      <c r="G875" s="14">
        <v>4</v>
      </c>
      <c r="H875" s="14">
        <v>0</v>
      </c>
      <c r="I875" s="14"/>
    </row>
    <row r="876" spans="1:9" x14ac:dyDescent="0.25">
      <c r="A876" s="13" t="s">
        <v>286</v>
      </c>
      <c r="B876" s="13" t="s">
        <v>93</v>
      </c>
      <c r="C876" s="13" t="s">
        <v>41</v>
      </c>
      <c r="D876" s="13" t="s">
        <v>94</v>
      </c>
      <c r="E876" s="13" t="s">
        <v>95</v>
      </c>
      <c r="F876" s="13" t="s">
        <v>45</v>
      </c>
      <c r="G876" s="14">
        <v>3580</v>
      </c>
      <c r="H876" s="14">
        <v>2384</v>
      </c>
      <c r="I876" s="14"/>
    </row>
    <row r="877" spans="1:9" x14ac:dyDescent="0.25">
      <c r="A877" s="13" t="s">
        <v>286</v>
      </c>
      <c r="B877" s="13" t="s">
        <v>93</v>
      </c>
      <c r="C877" s="13" t="s">
        <v>41</v>
      </c>
      <c r="D877" s="13" t="s">
        <v>94</v>
      </c>
      <c r="E877" s="13" t="s">
        <v>95</v>
      </c>
      <c r="F877" s="13" t="s">
        <v>96</v>
      </c>
      <c r="G877" s="14">
        <v>1100</v>
      </c>
      <c r="H877" s="14">
        <v>660</v>
      </c>
      <c r="I877" s="14"/>
    </row>
    <row r="878" spans="1:9" x14ac:dyDescent="0.25">
      <c r="A878" s="13" t="s">
        <v>286</v>
      </c>
      <c r="B878" s="13" t="s">
        <v>93</v>
      </c>
      <c r="C878" s="13" t="s">
        <v>41</v>
      </c>
      <c r="D878" s="13" t="s">
        <v>94</v>
      </c>
      <c r="E878" s="13" t="s">
        <v>95</v>
      </c>
      <c r="F878" s="13" t="s">
        <v>114</v>
      </c>
      <c r="G878" s="14">
        <v>60</v>
      </c>
      <c r="H878" s="14">
        <v>0</v>
      </c>
      <c r="I878" s="14"/>
    </row>
    <row r="879" spans="1:9" x14ac:dyDescent="0.25">
      <c r="A879" s="13" t="s">
        <v>286</v>
      </c>
      <c r="B879" s="13" t="s">
        <v>160</v>
      </c>
      <c r="C879" s="13" t="s">
        <v>14</v>
      </c>
      <c r="D879" s="13" t="s">
        <v>29</v>
      </c>
      <c r="E879" s="13" t="s">
        <v>30</v>
      </c>
      <c r="F879" s="13" t="s">
        <v>161</v>
      </c>
      <c r="G879" s="14">
        <v>160</v>
      </c>
      <c r="H879" s="14">
        <v>0</v>
      </c>
      <c r="I879" s="14"/>
    </row>
    <row r="880" spans="1:9" x14ac:dyDescent="0.25">
      <c r="A880" s="13" t="s">
        <v>286</v>
      </c>
      <c r="B880" s="13" t="s">
        <v>135</v>
      </c>
      <c r="C880" s="13" t="s">
        <v>14</v>
      </c>
      <c r="D880" s="13" t="s">
        <v>15</v>
      </c>
      <c r="E880" s="13" t="s">
        <v>16</v>
      </c>
      <c r="F880" s="13" t="s">
        <v>136</v>
      </c>
      <c r="G880" s="14">
        <v>83716</v>
      </c>
      <c r="H880" s="14">
        <v>0</v>
      </c>
      <c r="I880" s="14"/>
    </row>
    <row r="881" spans="1:9" x14ac:dyDescent="0.25">
      <c r="A881" s="13" t="s">
        <v>286</v>
      </c>
      <c r="B881" s="13" t="s">
        <v>89</v>
      </c>
      <c r="C881" s="13" t="s">
        <v>41</v>
      </c>
      <c r="D881" s="13" t="s">
        <v>90</v>
      </c>
      <c r="E881" s="13" t="s">
        <v>16</v>
      </c>
      <c r="F881" s="13" t="s">
        <v>52</v>
      </c>
      <c r="G881" s="14">
        <v>1180</v>
      </c>
      <c r="H881" s="14">
        <v>0</v>
      </c>
      <c r="I881" s="14"/>
    </row>
    <row r="882" spans="1:9" x14ac:dyDescent="0.25">
      <c r="A882" s="13" t="s">
        <v>286</v>
      </c>
      <c r="B882" s="13" t="s">
        <v>89</v>
      </c>
      <c r="C882" s="13" t="s">
        <v>41</v>
      </c>
      <c r="D882" s="13" t="s">
        <v>90</v>
      </c>
      <c r="E882" s="13" t="s">
        <v>16</v>
      </c>
      <c r="F882" s="13" t="s">
        <v>91</v>
      </c>
      <c r="G882" s="14">
        <v>100</v>
      </c>
      <c r="H882" s="14">
        <v>0</v>
      </c>
      <c r="I882" s="14"/>
    </row>
    <row r="883" spans="1:9" x14ac:dyDescent="0.25">
      <c r="A883" s="13" t="s">
        <v>286</v>
      </c>
      <c r="B883" s="13" t="s">
        <v>89</v>
      </c>
      <c r="C883" s="13" t="s">
        <v>41</v>
      </c>
      <c r="D883" s="13" t="s">
        <v>90</v>
      </c>
      <c r="E883" s="13" t="s">
        <v>16</v>
      </c>
      <c r="F883" s="13" t="s">
        <v>45</v>
      </c>
      <c r="G883" s="14">
        <v>1200</v>
      </c>
      <c r="H883" s="14">
        <v>0</v>
      </c>
      <c r="I883" s="14"/>
    </row>
    <row r="884" spans="1:9" x14ac:dyDescent="0.25">
      <c r="A884" s="13" t="s">
        <v>286</v>
      </c>
      <c r="B884" s="13" t="s">
        <v>93</v>
      </c>
      <c r="C884" s="13" t="s">
        <v>41</v>
      </c>
      <c r="D884" s="13" t="s">
        <v>94</v>
      </c>
      <c r="E884" s="13" t="s">
        <v>95</v>
      </c>
      <c r="F884" s="13" t="s">
        <v>95</v>
      </c>
      <c r="G884" s="14">
        <v>440</v>
      </c>
      <c r="H884" s="14">
        <v>0</v>
      </c>
      <c r="I884" s="14"/>
    </row>
    <row r="885" spans="1:9" x14ac:dyDescent="0.25">
      <c r="A885" s="13" t="s">
        <v>286</v>
      </c>
      <c r="B885" s="13" t="s">
        <v>287</v>
      </c>
      <c r="C885" s="13" t="s">
        <v>41</v>
      </c>
      <c r="D885" s="13" t="s">
        <v>94</v>
      </c>
      <c r="E885" s="13" t="s">
        <v>16</v>
      </c>
      <c r="F885" s="13" t="s">
        <v>222</v>
      </c>
      <c r="G885" s="14">
        <v>88</v>
      </c>
      <c r="H885" s="14">
        <v>0</v>
      </c>
      <c r="I885" s="14"/>
    </row>
    <row r="886" spans="1:9" x14ac:dyDescent="0.25">
      <c r="A886" s="13" t="s">
        <v>286</v>
      </c>
      <c r="B886" s="13" t="s">
        <v>287</v>
      </c>
      <c r="C886" s="13" t="s">
        <v>41</v>
      </c>
      <c r="D886" s="13" t="s">
        <v>94</v>
      </c>
      <c r="E886" s="13" t="s">
        <v>16</v>
      </c>
      <c r="F886" s="13" t="s">
        <v>288</v>
      </c>
      <c r="G886" s="14">
        <v>960</v>
      </c>
      <c r="H886" s="14">
        <v>0</v>
      </c>
      <c r="I886" s="14"/>
    </row>
    <row r="887" spans="1:9" x14ac:dyDescent="0.25">
      <c r="A887" s="13" t="s">
        <v>286</v>
      </c>
      <c r="B887" s="13" t="s">
        <v>287</v>
      </c>
      <c r="C887" s="13" t="s">
        <v>41</v>
      </c>
      <c r="D887" s="13" t="s">
        <v>94</v>
      </c>
      <c r="E887" s="13" t="s">
        <v>16</v>
      </c>
      <c r="F887" s="13" t="s">
        <v>52</v>
      </c>
      <c r="G887" s="14">
        <v>615.99999999999977</v>
      </c>
      <c r="H887" s="14">
        <v>0</v>
      </c>
      <c r="I887" s="14"/>
    </row>
    <row r="888" spans="1:9" x14ac:dyDescent="0.25">
      <c r="A888" s="13" t="s">
        <v>286</v>
      </c>
      <c r="B888" s="13" t="s">
        <v>287</v>
      </c>
      <c r="C888" s="13" t="s">
        <v>41</v>
      </c>
      <c r="D888" s="13" t="s">
        <v>94</v>
      </c>
      <c r="E888" s="13" t="s">
        <v>16</v>
      </c>
      <c r="F888" s="13" t="s">
        <v>157</v>
      </c>
      <c r="G888" s="14">
        <v>720</v>
      </c>
      <c r="H888" s="14">
        <v>0</v>
      </c>
      <c r="I888" s="14"/>
    </row>
    <row r="889" spans="1:9" x14ac:dyDescent="0.25">
      <c r="A889" s="13" t="s">
        <v>286</v>
      </c>
      <c r="B889" s="13" t="s">
        <v>138</v>
      </c>
      <c r="C889" s="13" t="s">
        <v>14</v>
      </c>
      <c r="D889" s="13" t="s">
        <v>29</v>
      </c>
      <c r="E889" s="13" t="s">
        <v>112</v>
      </c>
      <c r="F889" s="13" t="s">
        <v>139</v>
      </c>
      <c r="G889" s="14">
        <v>4929.9999999999991</v>
      </c>
      <c r="H889" s="14">
        <v>2078</v>
      </c>
      <c r="I889" s="14"/>
    </row>
    <row r="890" spans="1:9" x14ac:dyDescent="0.25">
      <c r="A890" s="13" t="s">
        <v>286</v>
      </c>
      <c r="B890" s="13" t="s">
        <v>89</v>
      </c>
      <c r="C890" s="13" t="s">
        <v>41</v>
      </c>
      <c r="D890" s="13" t="s">
        <v>90</v>
      </c>
      <c r="E890" s="13" t="s">
        <v>16</v>
      </c>
      <c r="F890" s="13" t="s">
        <v>44</v>
      </c>
      <c r="G890" s="14">
        <v>240</v>
      </c>
      <c r="H890" s="14">
        <v>240</v>
      </c>
      <c r="I890" s="14"/>
    </row>
    <row r="891" spans="1:9" x14ac:dyDescent="0.25">
      <c r="A891" s="13" t="s">
        <v>286</v>
      </c>
      <c r="B891" s="13" t="s">
        <v>151</v>
      </c>
      <c r="C891" s="13" t="s">
        <v>14</v>
      </c>
      <c r="D891" s="13" t="s">
        <v>15</v>
      </c>
      <c r="E891" s="13" t="s">
        <v>16</v>
      </c>
      <c r="F891" s="13" t="s">
        <v>152</v>
      </c>
      <c r="G891" s="14">
        <v>360</v>
      </c>
      <c r="H891" s="14">
        <v>0</v>
      </c>
      <c r="I891" s="14"/>
    </row>
    <row r="892" spans="1:9" x14ac:dyDescent="0.25">
      <c r="A892" s="13" t="s">
        <v>286</v>
      </c>
      <c r="B892" s="13" t="s">
        <v>160</v>
      </c>
      <c r="C892" s="13" t="s">
        <v>14</v>
      </c>
      <c r="D892" s="13" t="s">
        <v>29</v>
      </c>
      <c r="E892" s="13" t="s">
        <v>144</v>
      </c>
      <c r="F892" s="13" t="s">
        <v>150</v>
      </c>
      <c r="G892" s="14">
        <v>3410.0000000000005</v>
      </c>
      <c r="H892" s="14">
        <v>0</v>
      </c>
      <c r="I892" s="14"/>
    </row>
    <row r="893" spans="1:9" x14ac:dyDescent="0.25">
      <c r="A893" s="13" t="s">
        <v>286</v>
      </c>
      <c r="B893" s="13" t="s">
        <v>159</v>
      </c>
      <c r="C893" s="13" t="s">
        <v>14</v>
      </c>
      <c r="D893" s="13" t="s">
        <v>29</v>
      </c>
      <c r="E893" s="13" t="s">
        <v>112</v>
      </c>
      <c r="F893" s="13" t="s">
        <v>153</v>
      </c>
      <c r="G893" s="14">
        <v>4803.9999999999991</v>
      </c>
      <c r="H893" s="14">
        <v>2722</v>
      </c>
      <c r="I893" s="14"/>
    </row>
    <row r="894" spans="1:9" x14ac:dyDescent="0.25">
      <c r="A894" s="13" t="s">
        <v>286</v>
      </c>
      <c r="B894" s="13" t="s">
        <v>125</v>
      </c>
      <c r="C894" s="13" t="s">
        <v>14</v>
      </c>
      <c r="D894" s="13" t="s">
        <v>122</v>
      </c>
      <c r="E894" s="13" t="s">
        <v>16</v>
      </c>
      <c r="F894" s="13" t="s">
        <v>123</v>
      </c>
      <c r="G894" s="14">
        <v>1076</v>
      </c>
      <c r="H894" s="14">
        <v>0</v>
      </c>
      <c r="I894" s="14"/>
    </row>
    <row r="895" spans="1:9" x14ac:dyDescent="0.25">
      <c r="A895" s="13" t="s">
        <v>286</v>
      </c>
      <c r="B895" s="13" t="s">
        <v>137</v>
      </c>
      <c r="C895" s="13" t="s">
        <v>14</v>
      </c>
      <c r="D895" s="13" t="s">
        <v>29</v>
      </c>
      <c r="E895" s="13" t="s">
        <v>30</v>
      </c>
      <c r="F895" s="13" t="s">
        <v>31</v>
      </c>
      <c r="G895" s="14">
        <v>4</v>
      </c>
      <c r="H895" s="14">
        <v>0</v>
      </c>
      <c r="I895" s="14"/>
    </row>
    <row r="896" spans="1:9" x14ac:dyDescent="0.25">
      <c r="A896" s="13" t="s">
        <v>286</v>
      </c>
      <c r="B896" s="13" t="s">
        <v>229</v>
      </c>
      <c r="C896" s="13" t="s">
        <v>98</v>
      </c>
      <c r="D896" s="13" t="s">
        <v>116</v>
      </c>
      <c r="E896" s="13" t="s">
        <v>230</v>
      </c>
      <c r="F896" s="13" t="s">
        <v>44</v>
      </c>
      <c r="G896" s="14">
        <v>480</v>
      </c>
      <c r="H896" s="14">
        <v>480</v>
      </c>
      <c r="I896" s="14"/>
    </row>
    <row r="897" spans="1:9" x14ac:dyDescent="0.25">
      <c r="A897" s="13" t="s">
        <v>286</v>
      </c>
      <c r="B897" s="13" t="s">
        <v>146</v>
      </c>
      <c r="C897" s="13" t="s">
        <v>14</v>
      </c>
      <c r="D897" s="13" t="s">
        <v>29</v>
      </c>
      <c r="E897" s="13" t="s">
        <v>30</v>
      </c>
      <c r="F897" s="13" t="s">
        <v>161</v>
      </c>
      <c r="G897" s="14">
        <v>2</v>
      </c>
      <c r="H897" s="14">
        <v>0</v>
      </c>
      <c r="I897" s="14"/>
    </row>
    <row r="898" spans="1:9" x14ac:dyDescent="0.25">
      <c r="A898" s="13" t="s">
        <v>286</v>
      </c>
      <c r="B898" s="13" t="s">
        <v>146</v>
      </c>
      <c r="C898" s="13" t="s">
        <v>14</v>
      </c>
      <c r="D898" s="13" t="s">
        <v>29</v>
      </c>
      <c r="E898" s="13" t="s">
        <v>144</v>
      </c>
      <c r="F898" s="13" t="s">
        <v>145</v>
      </c>
      <c r="G898" s="14">
        <v>799.99999999999989</v>
      </c>
      <c r="H898" s="14">
        <v>0</v>
      </c>
      <c r="I898" s="14"/>
    </row>
    <row r="899" spans="1:9" x14ac:dyDescent="0.25">
      <c r="A899" s="13" t="s">
        <v>289</v>
      </c>
      <c r="B899" s="13" t="s">
        <v>123</v>
      </c>
      <c r="C899" s="13" t="s">
        <v>290</v>
      </c>
      <c r="D899" s="13" t="s">
        <v>122</v>
      </c>
      <c r="E899" s="13" t="s">
        <v>16</v>
      </c>
      <c r="F899" s="13" t="s">
        <v>275</v>
      </c>
      <c r="G899" s="14">
        <v>0</v>
      </c>
      <c r="H899" s="14">
        <v>0</v>
      </c>
      <c r="I899" s="14"/>
    </row>
    <row r="900" spans="1:9" x14ac:dyDescent="0.25">
      <c r="A900" s="13" t="s">
        <v>291</v>
      </c>
      <c r="B900" s="13" t="s">
        <v>123</v>
      </c>
      <c r="C900" s="13" t="s">
        <v>290</v>
      </c>
      <c r="D900" s="13" t="s">
        <v>292</v>
      </c>
      <c r="E900" s="13" t="s">
        <v>16</v>
      </c>
      <c r="F900" s="13" t="s">
        <v>275</v>
      </c>
      <c r="G900" s="14">
        <v>0</v>
      </c>
      <c r="H900" s="14">
        <v>0</v>
      </c>
      <c r="I900" s="14"/>
    </row>
    <row r="901" spans="1:9" x14ac:dyDescent="0.25">
      <c r="A901" s="13" t="s">
        <v>293</v>
      </c>
      <c r="B901" s="13" t="s">
        <v>123</v>
      </c>
      <c r="C901" s="13" t="s">
        <v>290</v>
      </c>
      <c r="D901" s="13" t="s">
        <v>292</v>
      </c>
      <c r="E901" s="13" t="s">
        <v>294</v>
      </c>
      <c r="F901" s="13" t="s">
        <v>275</v>
      </c>
      <c r="G901" s="14">
        <v>0</v>
      </c>
      <c r="H901" s="14">
        <v>0</v>
      </c>
      <c r="I901" s="14"/>
    </row>
  </sheetData>
  <autoFilter ref="A1:H901" xr:uid="{DAE63A48-487D-4B5E-9713-0964B5651FD9}"/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C6CD2-83B9-45B1-90D9-0FA82A195660}">
  <dimension ref="A1:J21"/>
  <sheetViews>
    <sheetView showGridLines="0" topLeftCell="A6" workbookViewId="0">
      <selection activeCell="F16" sqref="F16"/>
    </sheetView>
  </sheetViews>
  <sheetFormatPr defaultRowHeight="15" x14ac:dyDescent="0.25"/>
  <cols>
    <col min="1" max="1" width="23.85546875" bestFit="1" customWidth="1"/>
    <col min="2" max="2" width="18.140625" customWidth="1"/>
    <col min="3" max="3" width="21.85546875" customWidth="1"/>
    <col min="4" max="4" width="10.28515625" customWidth="1"/>
    <col min="5" max="5" width="18.140625" customWidth="1"/>
    <col min="6" max="7" width="21.28515625" customWidth="1"/>
    <col min="8" max="8" width="11.28515625" customWidth="1"/>
    <col min="9" max="9" width="31.42578125" customWidth="1"/>
  </cols>
  <sheetData>
    <row r="1" spans="1:10" ht="19.149999999999999" customHeight="1" x14ac:dyDescent="0.25">
      <c r="A1" s="21"/>
      <c r="B1" s="21" t="s">
        <v>10</v>
      </c>
      <c r="C1" s="21" t="s">
        <v>11</v>
      </c>
      <c r="E1" s="178" t="s">
        <v>1354</v>
      </c>
      <c r="F1" s="178"/>
      <c r="G1" s="178"/>
      <c r="I1" s="21" t="s">
        <v>9</v>
      </c>
      <c r="J1" s="22"/>
    </row>
    <row r="2" spans="1:10" x14ac:dyDescent="0.25">
      <c r="A2" s="18" t="s">
        <v>19</v>
      </c>
      <c r="B2" s="18">
        <f>I2*0.33333333333</f>
        <v>146588249.33186746</v>
      </c>
      <c r="C2" s="18">
        <f>I2*0.1667</f>
        <v>73308783.491599992</v>
      </c>
      <c r="E2" s="21"/>
      <c r="F2" s="21" t="s">
        <v>10</v>
      </c>
      <c r="G2" s="21" t="s">
        <v>11</v>
      </c>
      <c r="I2" s="18">
        <v>439764748</v>
      </c>
    </row>
    <row r="3" spans="1:10" x14ac:dyDescent="0.25">
      <c r="A3" s="18" t="s">
        <v>26</v>
      </c>
      <c r="B3" s="18" t="e">
        <f>SUM(#REF!)</f>
        <v>#REF!</v>
      </c>
      <c r="C3" s="18" t="e">
        <f>SUM(#REF!)</f>
        <v>#REF!</v>
      </c>
      <c r="E3" s="18" t="s">
        <v>1355</v>
      </c>
      <c r="F3" s="23" t="e">
        <f>F6/B6</f>
        <v>#REF!</v>
      </c>
      <c r="G3" s="23" t="e">
        <f>G6/C6</f>
        <v>#REF!</v>
      </c>
    </row>
    <row r="4" spans="1:10" x14ac:dyDescent="0.25">
      <c r="A4" t="s">
        <v>1364</v>
      </c>
      <c r="B4" s="20" t="e">
        <f>B3/I2</f>
        <v>#REF!</v>
      </c>
      <c r="C4" s="20" t="e">
        <f>C3/I2</f>
        <v>#REF!</v>
      </c>
    </row>
    <row r="5" spans="1:10" ht="19.149999999999999" customHeight="1" x14ac:dyDescent="0.25">
      <c r="I5" s="21" t="s">
        <v>1356</v>
      </c>
    </row>
    <row r="6" spans="1:10" x14ac:dyDescent="0.25">
      <c r="A6" s="24" t="s">
        <v>1357</v>
      </c>
      <c r="B6" s="24" t="e">
        <f>SUMIFS(#REF!,#REF!,"Sim")</f>
        <v>#REF!</v>
      </c>
      <c r="C6" s="24" t="e">
        <f>SUMIFS(#REF!,#REF!,"Sim")</f>
        <v>#REF!</v>
      </c>
      <c r="E6" s="24" t="s">
        <v>1357</v>
      </c>
      <c r="F6" s="24" t="e">
        <f>SUMIFS(#REF!,#REF!,"Sim",#REF!,"Educação")</f>
        <v>#REF!</v>
      </c>
      <c r="G6" s="24" t="e">
        <f>SUMIFS(#REF!,#REF!,"Sim",#REF!,"Educação")</f>
        <v>#REF!</v>
      </c>
      <c r="I6" s="23" t="e">
        <f>C2/C3</f>
        <v>#REF!</v>
      </c>
    </row>
    <row r="7" spans="1:10" x14ac:dyDescent="0.25">
      <c r="A7" s="24" t="s">
        <v>299</v>
      </c>
      <c r="B7" s="24" t="e">
        <f>SUMIFS(#REF!,#REF!,"Sim")</f>
        <v>#REF!</v>
      </c>
      <c r="C7" s="24" t="e">
        <f>SUMIFS(#REF!,#REF!,"Sim")</f>
        <v>#REF!</v>
      </c>
      <c r="E7" s="24" t="s">
        <v>299</v>
      </c>
      <c r="F7" s="24" t="e">
        <f>SUMIFS(#REF!,#REF!,"Sim",#REF!,"Educação")</f>
        <v>#REF!</v>
      </c>
      <c r="G7" s="24" t="e">
        <f>SUMIFS(#REF!,#REF!,"Sim",#REF!,"Educação")</f>
        <v>#REF!</v>
      </c>
    </row>
    <row r="8" spans="1:10" x14ac:dyDescent="0.25">
      <c r="A8" s="24" t="s">
        <v>1358</v>
      </c>
      <c r="B8" s="26" t="e">
        <f>SUMIFS(#REF!,#REF!,"Sim")</f>
        <v>#REF!</v>
      </c>
      <c r="C8" s="26" t="e">
        <f>SUMIFS(#REF!,#REF!,"Sim")</f>
        <v>#REF!</v>
      </c>
      <c r="E8" s="24" t="s">
        <v>1358</v>
      </c>
      <c r="F8" s="24" t="e">
        <f>SUMIFS(#REF!,#REF!,"Sim",#REF!,"Educação")</f>
        <v>#REF!</v>
      </c>
      <c r="G8" s="24" t="e">
        <f>SUMIFS(#REF!,#REF!,"Sim",#REF!,"Educação")</f>
        <v>#REF!</v>
      </c>
    </row>
    <row r="9" spans="1:10" x14ac:dyDescent="0.25">
      <c r="A9" s="24" t="s">
        <v>290</v>
      </c>
      <c r="B9" s="24" t="e">
        <f>SUMIFS(#REF!,#REF!,"Sim")</f>
        <v>#REF!</v>
      </c>
      <c r="C9" s="24" t="e">
        <f>SUMIFS(#REF!,#REF!,"Sim")</f>
        <v>#REF!</v>
      </c>
      <c r="E9" s="24" t="s">
        <v>290</v>
      </c>
      <c r="F9" s="24" t="e">
        <f>SUMIFS(#REF!,#REF!,"Sim",#REF!,"Educação")</f>
        <v>#REF!</v>
      </c>
      <c r="G9" s="24" t="e">
        <f>SUMIFS(#REF!,#REF!,"Sim",#REF!,"Educação")</f>
        <v>#REF!</v>
      </c>
      <c r="I9" s="21" t="s">
        <v>1359</v>
      </c>
    </row>
    <row r="10" spans="1:10" x14ac:dyDescent="0.25">
      <c r="A10" s="24" t="s">
        <v>1360</v>
      </c>
      <c r="B10" s="24" t="e">
        <f>SUMIFS(#REF!,#REF!,"Sim")</f>
        <v>#REF!</v>
      </c>
      <c r="C10" s="24" t="e">
        <f>SUMIFS(#REF!,#REF!,"Sim")</f>
        <v>#REF!</v>
      </c>
      <c r="E10" s="24" t="s">
        <v>1360</v>
      </c>
      <c r="F10" s="24" t="e">
        <f>SUMIFS(#REF!,#REF!,"Sim",#REF!,"Educação")</f>
        <v>#REF!</v>
      </c>
      <c r="G10" s="24" t="e">
        <f>SUMIFS(#REF!,#REF!,"Sim",#REF!,"Educação")</f>
        <v>#REF!</v>
      </c>
      <c r="I10" s="23">
        <f>1-0.3262</f>
        <v>0.67379999999999995</v>
      </c>
    </row>
    <row r="12" spans="1:10" x14ac:dyDescent="0.25">
      <c r="A12" s="24" t="s">
        <v>1357</v>
      </c>
      <c r="B12" s="25" t="e">
        <f>B6/SUM($B$6:$B$10)</f>
        <v>#REF!</v>
      </c>
      <c r="C12" s="25" t="e">
        <f>C6/SUM($C$6:$C$10)</f>
        <v>#REF!</v>
      </c>
    </row>
    <row r="13" spans="1:10" x14ac:dyDescent="0.25">
      <c r="A13" s="24" t="s">
        <v>299</v>
      </c>
      <c r="B13" s="25" t="e">
        <f>B7/SUM($B$6:$B$10)</f>
        <v>#REF!</v>
      </c>
      <c r="C13" s="25" t="e">
        <f t="shared" ref="C13:C16" si="0">C7/SUM($C$6:$C$10)</f>
        <v>#REF!</v>
      </c>
      <c r="I13" s="179" t="s">
        <v>1361</v>
      </c>
    </row>
    <row r="14" spans="1:10" x14ac:dyDescent="0.25">
      <c r="A14" s="24" t="s">
        <v>1358</v>
      </c>
      <c r="B14" s="25" t="e">
        <f>B8/SUM($B$6:$B$10)</f>
        <v>#REF!</v>
      </c>
      <c r="C14" s="25" t="e">
        <f t="shared" si="0"/>
        <v>#REF!</v>
      </c>
      <c r="I14" s="179"/>
    </row>
    <row r="15" spans="1:10" x14ac:dyDescent="0.25">
      <c r="A15" s="24" t="s">
        <v>290</v>
      </c>
      <c r="B15" s="25" t="e">
        <f>B9/SUM($B$6:$B$10)</f>
        <v>#REF!</v>
      </c>
      <c r="C15" s="25" t="e">
        <f t="shared" si="0"/>
        <v>#REF!</v>
      </c>
      <c r="I15" s="18" t="e">
        <f>C2-C3*I10</f>
        <v>#REF!</v>
      </c>
    </row>
    <row r="16" spans="1:10" x14ac:dyDescent="0.25">
      <c r="A16" s="24" t="s">
        <v>1360</v>
      </c>
      <c r="B16" s="25" t="e">
        <f>B10/SUM($B$6:$B$10)</f>
        <v>#REF!</v>
      </c>
      <c r="C16" s="25" t="e">
        <f t="shared" si="0"/>
        <v>#REF!</v>
      </c>
    </row>
    <row r="20" spans="1:2" x14ac:dyDescent="0.25">
      <c r="A20" s="24" t="s">
        <v>1362</v>
      </c>
      <c r="B20" s="25" t="e">
        <f>SUM(B6:B9)/SUM($B$6:$B$10)</f>
        <v>#REF!</v>
      </c>
    </row>
    <row r="21" spans="1:2" x14ac:dyDescent="0.25">
      <c r="A21" s="24" t="s">
        <v>1363</v>
      </c>
      <c r="B21" s="25" t="e">
        <f>SUM(B10)/SUM($B$6:$B$10)</f>
        <v>#REF!</v>
      </c>
    </row>
  </sheetData>
  <mergeCells count="2">
    <mergeCell ref="E1:G1"/>
    <mergeCell ref="I13:I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F0991-9DC0-4DA4-B782-07E492141CB3}">
  <sheetPr>
    <tabColor theme="4" tint="-0.499984740745262"/>
  </sheetPr>
  <dimension ref="A1:K34"/>
  <sheetViews>
    <sheetView showGridLines="0" tabSelected="1" topLeftCell="A6" zoomScaleNormal="100" workbookViewId="0">
      <selection activeCell="H10" sqref="H10"/>
    </sheetView>
  </sheetViews>
  <sheetFormatPr defaultRowHeight="12.75" x14ac:dyDescent="0.2"/>
  <cols>
    <col min="1" max="1" width="56.28515625" style="47" customWidth="1"/>
    <col min="2" max="3" width="17.7109375" style="47" customWidth="1"/>
    <col min="4" max="4" width="9.28515625" style="47" customWidth="1"/>
    <col min="5" max="5" width="27.7109375" style="47" customWidth="1"/>
    <col min="6" max="6" width="18" style="47" bestFit="1" customWidth="1"/>
    <col min="7" max="7" width="13.28515625" style="47" bestFit="1" customWidth="1"/>
    <col min="8" max="8" width="15.85546875" style="47" bestFit="1" customWidth="1"/>
    <col min="9" max="16384" width="9.140625" style="47"/>
  </cols>
  <sheetData>
    <row r="1" spans="1:11" ht="15" x14ac:dyDescent="0.2">
      <c r="A1" s="46"/>
      <c r="B1" s="46"/>
      <c r="C1" s="46"/>
    </row>
    <row r="2" spans="1:11" ht="15" x14ac:dyDescent="0.2">
      <c r="A2" s="180" t="s">
        <v>2347</v>
      </c>
      <c r="B2" s="180"/>
      <c r="C2" s="180"/>
    </row>
    <row r="3" spans="1:11" ht="15" x14ac:dyDescent="0.2">
      <c r="A3" s="180" t="s">
        <v>2348</v>
      </c>
      <c r="B3" s="180"/>
      <c r="C3" s="180"/>
    </row>
    <row r="4" spans="1:11" ht="15" x14ac:dyDescent="0.2">
      <c r="A4" s="180" t="s">
        <v>2430</v>
      </c>
      <c r="B4" s="180"/>
      <c r="C4" s="180"/>
    </row>
    <row r="5" spans="1:11" ht="15" x14ac:dyDescent="0.2">
      <c r="A5" s="46"/>
      <c r="B5" s="46"/>
      <c r="C5" s="46"/>
      <c r="J5" s="49"/>
      <c r="K5" s="49"/>
    </row>
    <row r="6" spans="1:11" ht="15" x14ac:dyDescent="0.2">
      <c r="A6" s="46"/>
      <c r="B6" s="46"/>
      <c r="C6" s="46"/>
      <c r="J6" s="49"/>
      <c r="K6" s="49"/>
    </row>
    <row r="7" spans="1:11" x14ac:dyDescent="0.2">
      <c r="A7" s="181" t="s">
        <v>2349</v>
      </c>
      <c r="B7" s="182"/>
      <c r="C7" s="183"/>
      <c r="J7" s="49"/>
      <c r="K7" s="49"/>
    </row>
    <row r="8" spans="1:11" ht="15" customHeight="1" x14ac:dyDescent="0.2">
      <c r="A8" s="50"/>
      <c r="B8" s="51" t="s">
        <v>2350</v>
      </c>
      <c r="C8" s="51" t="s">
        <v>2351</v>
      </c>
      <c r="D8" s="85"/>
      <c r="J8" s="49"/>
      <c r="K8" s="49"/>
    </row>
    <row r="9" spans="1:11" ht="30" customHeight="1" x14ac:dyDescent="0.2">
      <c r="A9" s="52" t="s">
        <v>2352</v>
      </c>
      <c r="B9" s="53">
        <v>462618082</v>
      </c>
      <c r="C9" s="173">
        <v>461253539.38</v>
      </c>
      <c r="D9" s="85"/>
      <c r="E9" s="54"/>
      <c r="J9" s="49"/>
      <c r="K9" s="49"/>
    </row>
    <row r="10" spans="1:11" ht="30" customHeight="1" x14ac:dyDescent="0.2">
      <c r="A10" s="55" t="s">
        <v>2353</v>
      </c>
      <c r="B10" s="148">
        <v>9252362</v>
      </c>
      <c r="C10" s="173">
        <v>9225070.7899999991</v>
      </c>
      <c r="D10" s="85"/>
      <c r="E10" s="54"/>
      <c r="J10" s="49"/>
      <c r="K10" s="49"/>
    </row>
    <row r="11" spans="1:11" ht="30" customHeight="1" x14ac:dyDescent="0.2">
      <c r="A11" s="56" t="s">
        <v>2354</v>
      </c>
      <c r="B11" s="57">
        <v>453365720</v>
      </c>
      <c r="C11" s="174">
        <f>C9-C10</f>
        <v>452028468.58999997</v>
      </c>
      <c r="D11" s="85"/>
      <c r="E11" s="54"/>
      <c r="J11" s="49"/>
      <c r="K11" s="49"/>
    </row>
    <row r="12" spans="1:11" ht="30" customHeight="1" x14ac:dyDescent="0.2">
      <c r="A12" s="55" t="s">
        <v>2355</v>
      </c>
      <c r="B12" s="148">
        <v>13600972</v>
      </c>
      <c r="C12" s="173">
        <v>13560854.060000001</v>
      </c>
      <c r="D12" s="85"/>
      <c r="E12" s="54"/>
      <c r="J12" s="49"/>
      <c r="K12" s="49"/>
    </row>
    <row r="13" spans="1:11" ht="30" customHeight="1" x14ac:dyDescent="0.2">
      <c r="A13" s="56" t="s">
        <v>2356</v>
      </c>
      <c r="B13" s="57">
        <v>439764748</v>
      </c>
      <c r="C13" s="57">
        <f>C11-C12</f>
        <v>438467614.52999997</v>
      </c>
      <c r="D13" s="85"/>
      <c r="E13" s="54"/>
      <c r="J13" s="49"/>
      <c r="K13" s="49"/>
    </row>
    <row r="14" spans="1:11" ht="30" customHeight="1" x14ac:dyDescent="0.2">
      <c r="A14" s="55" t="s">
        <v>2357</v>
      </c>
      <c r="B14" s="148">
        <v>146573590.50839999</v>
      </c>
      <c r="C14" s="53">
        <f>C13*0.3333</f>
        <v>146141255.92284897</v>
      </c>
      <c r="D14" s="86"/>
      <c r="E14" s="54"/>
      <c r="J14" s="49"/>
      <c r="K14" s="49"/>
    </row>
    <row r="15" spans="1:11" ht="30" customHeight="1" x14ac:dyDescent="0.2">
      <c r="A15" s="55" t="s">
        <v>2358</v>
      </c>
      <c r="B15" s="148">
        <v>73308783.491599992</v>
      </c>
      <c r="C15" s="53">
        <f>C13*0.1667</f>
        <v>73092551.342150986</v>
      </c>
      <c r="D15" s="86"/>
      <c r="E15" s="54"/>
      <c r="J15" s="49"/>
      <c r="K15" s="49"/>
    </row>
    <row r="16" spans="1:11" ht="30" customHeight="1" x14ac:dyDescent="0.2">
      <c r="A16" s="55" t="s">
        <v>2359</v>
      </c>
      <c r="B16" s="148">
        <v>219827931.80547535</v>
      </c>
      <c r="C16" s="53">
        <v>226056713.98462263</v>
      </c>
      <c r="D16" s="86"/>
      <c r="E16" s="54"/>
      <c r="F16" s="176"/>
      <c r="G16" s="171"/>
      <c r="H16" s="171"/>
      <c r="J16" s="49"/>
      <c r="K16" s="49"/>
    </row>
    <row r="17" spans="1:11" ht="30" customHeight="1" x14ac:dyDescent="0.2">
      <c r="A17" s="55" t="s">
        <v>2360</v>
      </c>
      <c r="B17" s="148">
        <v>88877484.929370254</v>
      </c>
      <c r="C17" s="53">
        <v>87625452.18571192</v>
      </c>
      <c r="D17" s="86"/>
      <c r="E17" s="54"/>
      <c r="F17" s="176"/>
      <c r="G17" s="171"/>
      <c r="H17" s="171"/>
      <c r="J17" s="49"/>
      <c r="K17" s="49"/>
    </row>
    <row r="18" spans="1:11" x14ac:dyDescent="0.2">
      <c r="E18" s="54"/>
      <c r="J18" s="49"/>
      <c r="K18" s="49"/>
    </row>
    <row r="19" spans="1:11" x14ac:dyDescent="0.2">
      <c r="J19" s="49"/>
      <c r="K19" s="49"/>
    </row>
    <row r="20" spans="1:11" x14ac:dyDescent="0.2">
      <c r="D20" s="86"/>
      <c r="J20" s="49"/>
      <c r="K20" s="49"/>
    </row>
    <row r="21" spans="1:11" ht="15" x14ac:dyDescent="0.25">
      <c r="A21"/>
      <c r="B21"/>
      <c r="C21"/>
      <c r="D21"/>
      <c r="E21"/>
      <c r="F21"/>
      <c r="G21"/>
      <c r="H21"/>
      <c r="I21"/>
      <c r="J21" s="49"/>
      <c r="K21" s="49"/>
    </row>
    <row r="22" spans="1:11" ht="17.25" x14ac:dyDescent="0.3">
      <c r="A22" s="58"/>
      <c r="B22" s="58"/>
      <c r="C22" s="59"/>
      <c r="D22" s="59"/>
      <c r="E22" s="60"/>
      <c r="F22" s="59"/>
      <c r="G22" s="59"/>
      <c r="H22" s="59"/>
      <c r="J22" s="49"/>
      <c r="K22" s="49"/>
    </row>
    <row r="23" spans="1:11" ht="17.25" x14ac:dyDescent="0.3">
      <c r="A23" s="58"/>
      <c r="B23" s="58"/>
      <c r="C23" s="59"/>
      <c r="D23" s="59"/>
      <c r="E23" s="61"/>
      <c r="G23" s="59"/>
      <c r="H23" s="59"/>
      <c r="J23" s="49"/>
      <c r="K23" s="49"/>
    </row>
    <row r="24" spans="1:11" ht="17.25" x14ac:dyDescent="0.3">
      <c r="A24" s="58"/>
      <c r="B24" s="58"/>
      <c r="C24" s="59"/>
      <c r="D24" s="59"/>
      <c r="E24" s="61"/>
      <c r="G24" s="59"/>
      <c r="H24" s="59"/>
      <c r="J24" s="49"/>
      <c r="K24" s="49"/>
    </row>
    <row r="25" spans="1:11" ht="17.25" x14ac:dyDescent="0.3">
      <c r="A25" s="58"/>
      <c r="B25" s="58"/>
      <c r="C25" s="59"/>
      <c r="D25" s="59"/>
      <c r="E25" s="61"/>
      <c r="G25" s="59"/>
      <c r="H25" s="59"/>
      <c r="J25" s="49"/>
      <c r="K25" s="49"/>
    </row>
    <row r="26" spans="1:11" x14ac:dyDescent="0.2">
      <c r="J26" s="49"/>
      <c r="K26" s="49"/>
    </row>
    <row r="27" spans="1:11" x14ac:dyDescent="0.2">
      <c r="J27" s="49"/>
      <c r="K27" s="49"/>
    </row>
    <row r="34" spans="6:10" x14ac:dyDescent="0.2">
      <c r="F34" s="47">
        <f>F14+F20+F25+F32</f>
        <v>0</v>
      </c>
      <c r="J34" s="49">
        <f>J14+J20+J25+J32</f>
        <v>0</v>
      </c>
    </row>
  </sheetData>
  <mergeCells count="4">
    <mergeCell ref="A2:C2"/>
    <mergeCell ref="A3:C3"/>
    <mergeCell ref="A4:C4"/>
    <mergeCell ref="A7:C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36965-D3EA-42C1-80D5-1FF9688D1A12}">
  <sheetPr>
    <tabColor theme="4" tint="-0.499984740745262"/>
    <pageSetUpPr fitToPage="1"/>
  </sheetPr>
  <dimension ref="B1:M128"/>
  <sheetViews>
    <sheetView showGridLines="0" zoomScale="89" zoomScaleNormal="89" workbookViewId="0">
      <pane ySplit="7" topLeftCell="A66" activePane="bottomLeft" state="frozen"/>
      <selection activeCell="E20" sqref="E20"/>
      <selection pane="bottomLeft" activeCell="H80" sqref="H80"/>
    </sheetView>
  </sheetViews>
  <sheetFormatPr defaultRowHeight="24.75" customHeight="1" x14ac:dyDescent="0.2"/>
  <cols>
    <col min="1" max="1" width="3.85546875" style="47" customWidth="1"/>
    <col min="2" max="2" width="10.7109375" style="75" customWidth="1"/>
    <col min="3" max="3" width="33.140625" style="75" bestFit="1" customWidth="1"/>
    <col min="4" max="4" width="26.28515625" style="75" bestFit="1" customWidth="1"/>
    <col min="5" max="5" width="31.7109375" style="75" bestFit="1" customWidth="1"/>
    <col min="6" max="6" width="14.42578125" style="75" customWidth="1"/>
    <col min="7" max="7" width="17.42578125" style="75" bestFit="1" customWidth="1"/>
    <col min="8" max="8" width="14" style="75" customWidth="1"/>
    <col min="9" max="9" width="11.42578125" style="75" bestFit="1" customWidth="1"/>
    <col min="10" max="10" width="18.28515625" style="75" customWidth="1"/>
    <col min="11" max="11" width="18.28515625" style="80" customWidth="1"/>
    <col min="12" max="12" width="9.140625" style="47"/>
    <col min="13" max="13" width="13.5703125" style="47" bestFit="1" customWidth="1"/>
    <col min="14" max="16384" width="9.140625" style="47"/>
  </cols>
  <sheetData>
    <row r="1" spans="2:13" ht="24.95" customHeight="1" x14ac:dyDescent="0.2">
      <c r="B1" s="193" t="s">
        <v>2370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</row>
    <row r="2" spans="2:13" ht="24.95" customHeight="1" x14ac:dyDescent="0.2">
      <c r="B2" s="194" t="s">
        <v>2371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2:13" ht="24.95" customHeight="1" x14ac:dyDescent="0.2">
      <c r="B3" s="193" t="s">
        <v>2361</v>
      </c>
      <c r="C3" s="193"/>
      <c r="D3" s="193"/>
      <c r="E3" s="193"/>
      <c r="F3" s="193"/>
      <c r="G3" s="193"/>
      <c r="H3" s="193"/>
      <c r="I3" s="193"/>
      <c r="J3" s="193"/>
      <c r="K3" s="193"/>
      <c r="L3" s="193"/>
    </row>
    <row r="4" spans="2:13" ht="24.95" customHeight="1" x14ac:dyDescent="0.2">
      <c r="B4" s="47"/>
      <c r="C4" s="180" t="s">
        <v>2372</v>
      </c>
      <c r="D4" s="180"/>
      <c r="E4" s="180"/>
      <c r="F4" s="180"/>
      <c r="G4" s="180"/>
      <c r="H4" s="180"/>
      <c r="I4" s="180"/>
      <c r="J4" s="180"/>
      <c r="K4" s="180"/>
      <c r="L4" s="180"/>
    </row>
    <row r="5" spans="2:13" ht="24.95" customHeight="1" x14ac:dyDescent="0.2">
      <c r="B5" s="48"/>
      <c r="C5" s="48"/>
      <c r="D5" s="48"/>
      <c r="E5" s="146" t="s">
        <v>2466</v>
      </c>
      <c r="F5" s="146" t="s">
        <v>1390</v>
      </c>
      <c r="G5" s="195" t="s">
        <v>2348</v>
      </c>
      <c r="H5" s="195"/>
      <c r="I5" s="195"/>
      <c r="J5" s="195"/>
      <c r="K5" s="195"/>
    </row>
    <row r="6" spans="2:13" ht="24.95" customHeight="1" x14ac:dyDescent="0.25">
      <c r="B6" s="201" t="s">
        <v>1383</v>
      </c>
      <c r="C6" s="201" t="s">
        <v>1384</v>
      </c>
      <c r="D6" s="201" t="s">
        <v>1385</v>
      </c>
      <c r="E6" s="201" t="s">
        <v>1365</v>
      </c>
      <c r="F6" s="201" t="s">
        <v>2362</v>
      </c>
      <c r="G6" s="197" t="s">
        <v>1399</v>
      </c>
      <c r="H6" s="198"/>
      <c r="I6" s="199"/>
      <c r="J6" s="197" t="s">
        <v>2363</v>
      </c>
      <c r="K6" s="199"/>
      <c r="L6" s="200"/>
      <c r="M6" s="200"/>
    </row>
    <row r="7" spans="2:13" ht="24.95" customHeight="1" x14ac:dyDescent="0.2">
      <c r="B7" s="201"/>
      <c r="C7" s="201"/>
      <c r="D7" s="201"/>
      <c r="E7" s="201"/>
      <c r="F7" s="201"/>
      <c r="G7" s="62" t="s">
        <v>2364</v>
      </c>
      <c r="H7" s="62" t="s">
        <v>2365</v>
      </c>
      <c r="I7" s="62" t="s">
        <v>1386</v>
      </c>
      <c r="J7" s="62" t="s">
        <v>2365</v>
      </c>
      <c r="K7" s="62" t="s">
        <v>1386</v>
      </c>
    </row>
    <row r="8" spans="2:13" ht="15" customHeight="1" x14ac:dyDescent="0.2">
      <c r="B8" s="190" t="s">
        <v>1378</v>
      </c>
      <c r="C8" s="184" t="s">
        <v>131</v>
      </c>
      <c r="D8" s="184" t="s">
        <v>1374</v>
      </c>
      <c r="E8" s="63" t="s">
        <v>133</v>
      </c>
      <c r="F8" s="172">
        <v>223</v>
      </c>
      <c r="G8" s="64" t="s">
        <v>1420</v>
      </c>
      <c r="H8" s="64">
        <v>148942</v>
      </c>
      <c r="I8" s="172">
        <v>162713</v>
      </c>
      <c r="J8" s="77">
        <v>5698359.6279962733</v>
      </c>
      <c r="K8" s="77">
        <v>5156546.4171222877</v>
      </c>
    </row>
    <row r="9" spans="2:13" ht="15" customHeight="1" x14ac:dyDescent="0.2">
      <c r="B9" s="191"/>
      <c r="C9" s="184"/>
      <c r="D9" s="184"/>
      <c r="E9" s="63" t="s">
        <v>1746</v>
      </c>
      <c r="F9" s="172">
        <v>390</v>
      </c>
      <c r="G9" s="64" t="s">
        <v>1420</v>
      </c>
      <c r="H9" s="64">
        <v>264649</v>
      </c>
      <c r="I9" s="172">
        <v>296818</v>
      </c>
      <c r="J9" s="77">
        <v>12764184.609351145</v>
      </c>
      <c r="K9" s="77">
        <v>11483710.89074382</v>
      </c>
    </row>
    <row r="10" spans="2:13" ht="15" customHeight="1" x14ac:dyDescent="0.2">
      <c r="B10" s="191"/>
      <c r="C10" s="63" t="s">
        <v>128</v>
      </c>
      <c r="D10" s="63" t="s">
        <v>1374</v>
      </c>
      <c r="E10" s="63" t="s">
        <v>129</v>
      </c>
      <c r="F10" s="172">
        <v>694</v>
      </c>
      <c r="G10" s="64" t="s">
        <v>1420</v>
      </c>
      <c r="H10" s="64">
        <v>490643</v>
      </c>
      <c r="I10" s="172">
        <v>608430</v>
      </c>
      <c r="J10" s="77">
        <v>16806237.181720551</v>
      </c>
      <c r="K10" s="77">
        <v>17870725.719536051</v>
      </c>
    </row>
    <row r="11" spans="2:13" ht="15" customHeight="1" x14ac:dyDescent="0.2">
      <c r="B11" s="191"/>
      <c r="C11" s="67" t="s">
        <v>99</v>
      </c>
      <c r="D11" s="63" t="s">
        <v>1374</v>
      </c>
      <c r="E11" s="63" t="s">
        <v>100</v>
      </c>
      <c r="F11" s="172">
        <v>149</v>
      </c>
      <c r="G11" s="64" t="s">
        <v>1420</v>
      </c>
      <c r="H11" s="64">
        <v>68047</v>
      </c>
      <c r="I11" s="172">
        <v>57776</v>
      </c>
      <c r="J11" s="77">
        <v>3103982.8254753659</v>
      </c>
      <c r="K11" s="77">
        <v>2814815.3818256436</v>
      </c>
    </row>
    <row r="12" spans="2:13" ht="15" customHeight="1" x14ac:dyDescent="0.2">
      <c r="B12" s="191"/>
      <c r="C12" s="187" t="s">
        <v>116</v>
      </c>
      <c r="D12" s="63" t="s">
        <v>117</v>
      </c>
      <c r="E12" s="63" t="s">
        <v>44</v>
      </c>
      <c r="F12" s="172">
        <v>2399</v>
      </c>
      <c r="G12" s="64" t="s">
        <v>1420</v>
      </c>
      <c r="H12" s="64">
        <v>1082170</v>
      </c>
      <c r="I12" s="172">
        <v>1066439</v>
      </c>
      <c r="J12" s="77">
        <v>48274721.446634784</v>
      </c>
      <c r="K12" s="77">
        <v>45127407.664129697</v>
      </c>
    </row>
    <row r="13" spans="2:13" ht="15" customHeight="1" x14ac:dyDescent="0.2">
      <c r="B13" s="191"/>
      <c r="C13" s="188"/>
      <c r="D13" s="63" t="s">
        <v>230</v>
      </c>
      <c r="E13" s="63" t="s">
        <v>44</v>
      </c>
      <c r="F13" s="172">
        <v>239</v>
      </c>
      <c r="G13" s="64" t="s">
        <v>1420</v>
      </c>
      <c r="H13" s="64">
        <v>34640</v>
      </c>
      <c r="I13" s="172">
        <v>24506</v>
      </c>
      <c r="J13" s="77">
        <v>1965409.7885144241</v>
      </c>
      <c r="K13" s="77">
        <v>2735778.4062763392</v>
      </c>
    </row>
    <row r="14" spans="2:13" ht="15" customHeight="1" x14ac:dyDescent="0.2">
      <c r="B14" s="191"/>
      <c r="C14" s="188"/>
      <c r="D14" s="184" t="s">
        <v>207</v>
      </c>
      <c r="E14" s="66" t="s">
        <v>246</v>
      </c>
      <c r="F14" s="172">
        <v>2156</v>
      </c>
      <c r="G14" s="64" t="s">
        <v>1420</v>
      </c>
      <c r="H14" s="64">
        <v>2041</v>
      </c>
      <c r="I14" s="172">
        <v>1827</v>
      </c>
      <c r="J14" s="77">
        <v>2426804.2729287213</v>
      </c>
      <c r="K14" s="77">
        <v>5125198.9531878</v>
      </c>
    </row>
    <row r="15" spans="2:13" ht="15" customHeight="1" x14ac:dyDescent="0.2">
      <c r="B15" s="191"/>
      <c r="C15" s="188"/>
      <c r="D15" s="184"/>
      <c r="E15" s="66" t="s">
        <v>44</v>
      </c>
      <c r="F15" s="172">
        <v>26</v>
      </c>
      <c r="G15" s="64" t="s">
        <v>1420</v>
      </c>
      <c r="H15" s="64">
        <v>1920</v>
      </c>
      <c r="I15" s="172">
        <v>1708</v>
      </c>
      <c r="J15" s="77">
        <v>147497.95842023031</v>
      </c>
      <c r="K15" s="77">
        <v>120715.51169864849</v>
      </c>
    </row>
    <row r="16" spans="2:13" ht="15" customHeight="1" x14ac:dyDescent="0.2">
      <c r="B16" s="191"/>
      <c r="C16" s="188"/>
      <c r="D16" s="184"/>
      <c r="E16" s="66" t="s">
        <v>45</v>
      </c>
      <c r="F16" s="172">
        <v>46</v>
      </c>
      <c r="G16" s="64" t="s">
        <v>1420</v>
      </c>
      <c r="H16" s="64">
        <v>242</v>
      </c>
      <c r="I16" s="172">
        <v>296</v>
      </c>
      <c r="J16" s="77">
        <v>149572.29849359702</v>
      </c>
      <c r="K16" s="77">
        <v>84340.59087741148</v>
      </c>
    </row>
    <row r="17" spans="2:13" ht="15" customHeight="1" x14ac:dyDescent="0.2">
      <c r="B17" s="191"/>
      <c r="C17" s="189"/>
      <c r="D17" s="184"/>
      <c r="E17" s="63" t="s">
        <v>46</v>
      </c>
      <c r="F17" s="172">
        <v>904</v>
      </c>
      <c r="G17" s="64" t="s">
        <v>1417</v>
      </c>
      <c r="H17" s="64">
        <v>2700</v>
      </c>
      <c r="I17" s="172">
        <v>650</v>
      </c>
      <c r="J17" s="77">
        <v>1118313.9666471665</v>
      </c>
      <c r="K17" s="77">
        <v>664773.9352576012</v>
      </c>
    </row>
    <row r="18" spans="2:13" ht="15" customHeight="1" x14ac:dyDescent="0.2">
      <c r="B18" s="191"/>
      <c r="C18" s="187" t="s">
        <v>193</v>
      </c>
      <c r="D18" s="187" t="s">
        <v>194</v>
      </c>
      <c r="E18" s="63" t="s">
        <v>45</v>
      </c>
      <c r="F18" s="64">
        <v>0</v>
      </c>
      <c r="G18" s="64" t="s">
        <v>1420</v>
      </c>
      <c r="H18" s="64">
        <v>2464</v>
      </c>
      <c r="I18" s="172">
        <v>296</v>
      </c>
      <c r="J18" s="77">
        <v>127100.72948078324</v>
      </c>
      <c r="K18" s="77">
        <v>0</v>
      </c>
    </row>
    <row r="19" spans="2:13" ht="15" customHeight="1" x14ac:dyDescent="0.2">
      <c r="B19" s="191"/>
      <c r="C19" s="189"/>
      <c r="D19" s="189"/>
      <c r="E19" s="63" t="s">
        <v>46</v>
      </c>
      <c r="F19" s="64">
        <v>0</v>
      </c>
      <c r="G19" s="64" t="s">
        <v>1417</v>
      </c>
      <c r="H19" s="64">
        <v>1232</v>
      </c>
      <c r="I19" s="172">
        <v>650</v>
      </c>
      <c r="J19" s="77">
        <v>19334.060006855711</v>
      </c>
      <c r="K19" s="77">
        <v>8689.2011916188439</v>
      </c>
    </row>
    <row r="20" spans="2:13" ht="15" customHeight="1" x14ac:dyDescent="0.2">
      <c r="B20" s="185" t="s">
        <v>2374</v>
      </c>
      <c r="C20" s="185"/>
      <c r="D20" s="185"/>
      <c r="E20" s="185"/>
      <c r="F20" s="70">
        <v>7226</v>
      </c>
      <c r="G20" s="71"/>
      <c r="H20" s="71"/>
      <c r="I20" s="71"/>
      <c r="J20" s="147">
        <v>92601518.775475398</v>
      </c>
      <c r="K20" s="81">
        <v>91192702.671846911</v>
      </c>
    </row>
    <row r="21" spans="2:13" ht="15" customHeight="1" x14ac:dyDescent="0.2">
      <c r="B21" s="186" t="s">
        <v>2366</v>
      </c>
      <c r="C21" s="187" t="s">
        <v>23</v>
      </c>
      <c r="D21" s="184" t="s">
        <v>1374</v>
      </c>
      <c r="E21" s="63" t="s">
        <v>24</v>
      </c>
      <c r="F21" s="64">
        <v>0</v>
      </c>
      <c r="G21" s="64" t="s">
        <v>1418</v>
      </c>
      <c r="H21" s="64">
        <v>22287</v>
      </c>
      <c r="I21" s="172">
        <v>0</v>
      </c>
      <c r="J21" s="77">
        <v>479114.10520131583</v>
      </c>
      <c r="K21" s="82">
        <v>873660.30562332901</v>
      </c>
      <c r="M21" s="49"/>
    </row>
    <row r="22" spans="2:13" ht="26.25" customHeight="1" x14ac:dyDescent="0.2">
      <c r="B22" s="186"/>
      <c r="C22" s="189"/>
      <c r="D22" s="184"/>
      <c r="E22" s="63" t="s">
        <v>46</v>
      </c>
      <c r="F22" s="64">
        <v>0</v>
      </c>
      <c r="G22" s="64" t="s">
        <v>1417</v>
      </c>
      <c r="H22" s="64">
        <v>3647</v>
      </c>
      <c r="I22" s="172">
        <v>650</v>
      </c>
      <c r="J22" s="77">
        <v>479850.24633827724</v>
      </c>
      <c r="K22" s="82">
        <v>411898.48070150055</v>
      </c>
      <c r="M22" s="49"/>
    </row>
    <row r="23" spans="2:13" ht="15" customHeight="1" x14ac:dyDescent="0.2">
      <c r="B23" s="185" t="s">
        <v>2375</v>
      </c>
      <c r="C23" s="185"/>
      <c r="D23" s="185"/>
      <c r="E23" s="185"/>
      <c r="F23" s="70">
        <v>0</v>
      </c>
      <c r="G23" s="71"/>
      <c r="H23" s="71"/>
      <c r="I23" s="71"/>
      <c r="J23" s="147">
        <v>958964.36</v>
      </c>
      <c r="K23" s="81">
        <v>1285558.7863248296</v>
      </c>
    </row>
    <row r="24" spans="2:13" ht="15" customHeight="1" x14ac:dyDescent="0.2">
      <c r="B24" s="186" t="s">
        <v>2367</v>
      </c>
      <c r="C24" s="184" t="s">
        <v>102</v>
      </c>
      <c r="D24" s="187" t="s">
        <v>191</v>
      </c>
      <c r="E24" s="63" t="s">
        <v>74</v>
      </c>
      <c r="F24" s="172">
        <v>0</v>
      </c>
      <c r="G24" s="64" t="s">
        <v>1417</v>
      </c>
      <c r="H24" s="64">
        <v>8080</v>
      </c>
      <c r="I24" s="172">
        <v>13495</v>
      </c>
      <c r="J24" s="77">
        <v>805336.15215966559</v>
      </c>
      <c r="K24" s="77">
        <v>727230.30939036771</v>
      </c>
    </row>
    <row r="25" spans="2:13" ht="15" customHeight="1" x14ac:dyDescent="0.2">
      <c r="B25" s="186"/>
      <c r="C25" s="184"/>
      <c r="D25" s="188"/>
      <c r="E25" s="63" t="s">
        <v>106</v>
      </c>
      <c r="F25" s="172">
        <v>0</v>
      </c>
      <c r="G25" s="64" t="s">
        <v>1418</v>
      </c>
      <c r="H25" s="64">
        <v>70</v>
      </c>
      <c r="I25" s="172">
        <v>54</v>
      </c>
      <c r="J25" s="77">
        <v>499.01855378278043</v>
      </c>
      <c r="K25" s="77">
        <v>18181.20228260872</v>
      </c>
    </row>
    <row r="26" spans="2:13" ht="15" customHeight="1" x14ac:dyDescent="0.2">
      <c r="B26" s="186"/>
      <c r="C26" s="184"/>
      <c r="D26" s="189"/>
      <c r="E26" s="63" t="s">
        <v>45</v>
      </c>
      <c r="F26" s="172">
        <v>160</v>
      </c>
      <c r="G26" s="64" t="s">
        <v>1420</v>
      </c>
      <c r="H26" s="64">
        <v>647</v>
      </c>
      <c r="I26" s="172">
        <v>754</v>
      </c>
      <c r="J26" s="77">
        <v>89157.508112415089</v>
      </c>
      <c r="K26" s="77">
        <v>180598.28924157063</v>
      </c>
    </row>
    <row r="27" spans="2:13" ht="15" customHeight="1" x14ac:dyDescent="0.2">
      <c r="B27" s="186"/>
      <c r="C27" s="184"/>
      <c r="D27" s="184" t="s">
        <v>103</v>
      </c>
      <c r="E27" s="63" t="s">
        <v>74</v>
      </c>
      <c r="F27" s="172">
        <v>0</v>
      </c>
      <c r="G27" s="64" t="s">
        <v>1417</v>
      </c>
      <c r="H27" s="64">
        <v>17120</v>
      </c>
      <c r="I27" s="172">
        <v>22660</v>
      </c>
      <c r="J27" s="77">
        <v>3109011.1744433013</v>
      </c>
      <c r="K27" s="77">
        <v>2957859.8868286679</v>
      </c>
    </row>
    <row r="28" spans="2:13" ht="12.75" x14ac:dyDescent="0.2">
      <c r="B28" s="186"/>
      <c r="C28" s="184"/>
      <c r="D28" s="184"/>
      <c r="E28" s="63" t="s">
        <v>44</v>
      </c>
      <c r="F28" s="172">
        <v>1744</v>
      </c>
      <c r="G28" s="64" t="s">
        <v>1420</v>
      </c>
      <c r="H28" s="64">
        <v>79763</v>
      </c>
      <c r="I28" s="172">
        <v>77511</v>
      </c>
      <c r="J28" s="77">
        <v>5191376.7816674029</v>
      </c>
      <c r="K28" s="77">
        <v>4321667.535195238</v>
      </c>
    </row>
    <row r="29" spans="2:13" ht="15" customHeight="1" x14ac:dyDescent="0.2">
      <c r="B29" s="186"/>
      <c r="C29" s="184"/>
      <c r="D29" s="184"/>
      <c r="E29" s="63" t="s">
        <v>106</v>
      </c>
      <c r="F29" s="172">
        <v>0</v>
      </c>
      <c r="G29" s="64" t="s">
        <v>1418</v>
      </c>
      <c r="H29" s="64">
        <v>260</v>
      </c>
      <c r="I29" s="172">
        <v>326</v>
      </c>
      <c r="J29" s="77">
        <v>27440.309835598669</v>
      </c>
      <c r="K29" s="77">
        <v>36781.110381098748</v>
      </c>
    </row>
    <row r="30" spans="2:13" ht="15" customHeight="1" x14ac:dyDescent="0.2">
      <c r="B30" s="186"/>
      <c r="C30" s="184"/>
      <c r="D30" s="184"/>
      <c r="E30" s="63" t="s">
        <v>45</v>
      </c>
      <c r="F30" s="172">
        <v>2697</v>
      </c>
      <c r="G30" s="64" t="s">
        <v>1420</v>
      </c>
      <c r="H30" s="64">
        <v>2195</v>
      </c>
      <c r="I30" s="172">
        <v>5329</v>
      </c>
      <c r="J30" s="77">
        <v>397933.52662099036</v>
      </c>
      <c r="K30" s="77">
        <v>527493.72132016986</v>
      </c>
    </row>
    <row r="31" spans="2:13" ht="15" customHeight="1" x14ac:dyDescent="0.2">
      <c r="B31" s="186"/>
      <c r="C31" s="184"/>
      <c r="D31" s="184" t="s">
        <v>109</v>
      </c>
      <c r="E31" s="63" t="s">
        <v>74</v>
      </c>
      <c r="F31" s="172">
        <v>0</v>
      </c>
      <c r="G31" s="64" t="s">
        <v>1417</v>
      </c>
      <c r="H31" s="64">
        <v>59700</v>
      </c>
      <c r="I31" s="172">
        <v>59464</v>
      </c>
      <c r="J31" s="77">
        <v>4117813.7421220606</v>
      </c>
      <c r="K31" s="77">
        <v>4870184.167042749</v>
      </c>
    </row>
    <row r="32" spans="2:13" ht="15" customHeight="1" x14ac:dyDescent="0.2">
      <c r="B32" s="186"/>
      <c r="C32" s="184"/>
      <c r="D32" s="184"/>
      <c r="E32" s="63" t="s">
        <v>44</v>
      </c>
      <c r="F32" s="172">
        <v>224</v>
      </c>
      <c r="G32" s="64" t="s">
        <v>1420</v>
      </c>
      <c r="H32" s="64">
        <v>7465</v>
      </c>
      <c r="I32" s="172">
        <v>8812</v>
      </c>
      <c r="J32" s="77">
        <v>1044599.9546813269</v>
      </c>
      <c r="K32" s="77">
        <v>715249.0074776134</v>
      </c>
    </row>
    <row r="33" spans="2:11" ht="15" customHeight="1" x14ac:dyDescent="0.2">
      <c r="B33" s="186"/>
      <c r="C33" s="184"/>
      <c r="D33" s="184"/>
      <c r="E33" s="63" t="s">
        <v>106</v>
      </c>
      <c r="F33" s="172">
        <v>0</v>
      </c>
      <c r="G33" s="64" t="s">
        <v>1418</v>
      </c>
      <c r="H33" s="64">
        <v>160</v>
      </c>
      <c r="I33" s="172">
        <v>55</v>
      </c>
      <c r="J33" s="77">
        <v>59262.65838286878</v>
      </c>
      <c r="K33" s="77">
        <v>71969.287455317419</v>
      </c>
    </row>
    <row r="34" spans="2:11" ht="12.75" x14ac:dyDescent="0.2">
      <c r="B34" s="186"/>
      <c r="C34" s="184"/>
      <c r="D34" s="184"/>
      <c r="E34" s="63" t="s">
        <v>45</v>
      </c>
      <c r="F34" s="172">
        <v>271</v>
      </c>
      <c r="G34" s="64" t="s">
        <v>1420</v>
      </c>
      <c r="H34" s="64">
        <v>1419</v>
      </c>
      <c r="I34" s="172">
        <v>1046</v>
      </c>
      <c r="J34" s="77">
        <v>164860.2282545573</v>
      </c>
      <c r="K34" s="77">
        <v>318989.91970903968</v>
      </c>
    </row>
    <row r="35" spans="2:11" ht="15" customHeight="1" x14ac:dyDescent="0.2">
      <c r="B35" s="186"/>
      <c r="C35" s="184" t="s">
        <v>105</v>
      </c>
      <c r="D35" s="184" t="s">
        <v>1374</v>
      </c>
      <c r="E35" s="63" t="s">
        <v>44</v>
      </c>
      <c r="F35" s="172">
        <v>268</v>
      </c>
      <c r="G35" s="64" t="s">
        <v>1420</v>
      </c>
      <c r="H35" s="64">
        <v>10974</v>
      </c>
      <c r="I35" s="172">
        <v>9627</v>
      </c>
      <c r="J35" s="77">
        <v>1251326.5974516547</v>
      </c>
      <c r="K35" s="77">
        <v>953149.06340037519</v>
      </c>
    </row>
    <row r="36" spans="2:11" ht="15" customHeight="1" x14ac:dyDescent="0.2">
      <c r="B36" s="186"/>
      <c r="C36" s="184"/>
      <c r="D36" s="184"/>
      <c r="E36" s="63" t="s">
        <v>106</v>
      </c>
      <c r="F36" s="172">
        <v>0</v>
      </c>
      <c r="G36" s="64" t="s">
        <v>1418</v>
      </c>
      <c r="H36" s="64">
        <v>556</v>
      </c>
      <c r="I36" s="172">
        <v>253</v>
      </c>
      <c r="J36" s="77">
        <v>263061.49231530185</v>
      </c>
      <c r="K36" s="77">
        <v>142279.07391394809</v>
      </c>
    </row>
    <row r="37" spans="2:11" ht="15" customHeight="1" x14ac:dyDescent="0.2">
      <c r="B37" s="186"/>
      <c r="C37" s="184"/>
      <c r="D37" s="184"/>
      <c r="E37" s="63" t="s">
        <v>210</v>
      </c>
      <c r="F37" s="172">
        <v>0</v>
      </c>
      <c r="G37" s="64" t="s">
        <v>1417</v>
      </c>
      <c r="H37" s="64">
        <v>9440</v>
      </c>
      <c r="I37" s="172">
        <v>15861</v>
      </c>
      <c r="J37" s="77">
        <v>459822.40284176962</v>
      </c>
      <c r="K37" s="77">
        <v>173564.80792201497</v>
      </c>
    </row>
    <row r="38" spans="2:11" ht="15" customHeight="1" x14ac:dyDescent="0.2">
      <c r="B38" s="186"/>
      <c r="C38" s="184"/>
      <c r="D38" s="184"/>
      <c r="E38" s="63" t="s">
        <v>45</v>
      </c>
      <c r="F38" s="172">
        <v>645</v>
      </c>
      <c r="G38" s="64" t="s">
        <v>1420</v>
      </c>
      <c r="H38" s="64">
        <v>1177</v>
      </c>
      <c r="I38" s="172">
        <v>1360</v>
      </c>
      <c r="J38" s="77">
        <v>341834.65795847942</v>
      </c>
      <c r="K38" s="77">
        <v>206009.23107719925</v>
      </c>
    </row>
    <row r="39" spans="2:11" ht="15" customHeight="1" x14ac:dyDescent="0.2">
      <c r="B39" s="186"/>
      <c r="C39" s="184"/>
      <c r="D39" s="184"/>
      <c r="E39" s="63" t="s">
        <v>244</v>
      </c>
      <c r="F39" s="172">
        <v>0</v>
      </c>
      <c r="G39" s="64" t="s">
        <v>1418</v>
      </c>
      <c r="H39" s="64">
        <v>2880</v>
      </c>
      <c r="I39" s="172">
        <v>919</v>
      </c>
      <c r="J39" s="77">
        <v>291121.37756444822</v>
      </c>
      <c r="K39" s="77">
        <v>279567.96384849638</v>
      </c>
    </row>
    <row r="40" spans="2:11" ht="15" customHeight="1" x14ac:dyDescent="0.2">
      <c r="B40" s="186"/>
      <c r="C40" s="184" t="s">
        <v>73</v>
      </c>
      <c r="D40" s="184" t="s">
        <v>1374</v>
      </c>
      <c r="E40" s="63" t="s">
        <v>74</v>
      </c>
      <c r="F40" s="172">
        <v>0</v>
      </c>
      <c r="G40" s="64" t="s">
        <v>1417</v>
      </c>
      <c r="H40" s="64">
        <v>219090</v>
      </c>
      <c r="I40" s="172">
        <v>323242</v>
      </c>
      <c r="J40" s="77">
        <v>19384543.801988747</v>
      </c>
      <c r="K40" s="77">
        <v>28414155.670875922</v>
      </c>
    </row>
    <row r="41" spans="2:11" ht="15" customHeight="1" x14ac:dyDescent="0.2">
      <c r="B41" s="186"/>
      <c r="C41" s="184"/>
      <c r="D41" s="184"/>
      <c r="E41" s="63" t="s">
        <v>44</v>
      </c>
      <c r="F41" s="172">
        <v>1528</v>
      </c>
      <c r="G41" s="64" t="s">
        <v>1420</v>
      </c>
      <c r="H41" s="64">
        <v>76324</v>
      </c>
      <c r="I41" s="172">
        <v>62934</v>
      </c>
      <c r="J41" s="77">
        <v>8807743.566340806</v>
      </c>
      <c r="K41" s="77">
        <v>8355601.5649360437</v>
      </c>
    </row>
    <row r="42" spans="2:11" ht="15" customHeight="1" x14ac:dyDescent="0.2">
      <c r="B42" s="186"/>
      <c r="C42" s="184"/>
      <c r="D42" s="184"/>
      <c r="E42" s="63" t="s">
        <v>106</v>
      </c>
      <c r="F42" s="172">
        <v>0</v>
      </c>
      <c r="G42" s="64" t="s">
        <v>1418</v>
      </c>
      <c r="H42" s="64">
        <v>201</v>
      </c>
      <c r="I42" s="172">
        <v>202</v>
      </c>
      <c r="J42" s="77">
        <v>21910.832950207736</v>
      </c>
      <c r="K42" s="77">
        <v>60701.243706961788</v>
      </c>
    </row>
    <row r="43" spans="2:11" ht="15" customHeight="1" x14ac:dyDescent="0.2">
      <c r="B43" s="186"/>
      <c r="C43" s="184"/>
      <c r="D43" s="184"/>
      <c r="E43" s="63" t="s">
        <v>45</v>
      </c>
      <c r="F43" s="172">
        <v>1677</v>
      </c>
      <c r="G43" s="64" t="s">
        <v>1420</v>
      </c>
      <c r="H43" s="64">
        <v>2494</v>
      </c>
      <c r="I43" s="172">
        <v>4461</v>
      </c>
      <c r="J43" s="77">
        <v>516916.6389385623</v>
      </c>
      <c r="K43" s="77">
        <v>468228.01815679384</v>
      </c>
    </row>
    <row r="44" spans="2:11" ht="15" customHeight="1" x14ac:dyDescent="0.2">
      <c r="B44" s="186"/>
      <c r="C44" s="187" t="s">
        <v>205</v>
      </c>
      <c r="D44" s="184" t="s">
        <v>1374</v>
      </c>
      <c r="E44" s="63" t="s">
        <v>74</v>
      </c>
      <c r="F44" s="172">
        <v>0</v>
      </c>
      <c r="G44" s="64" t="s">
        <v>1417</v>
      </c>
      <c r="H44" s="64">
        <v>8520</v>
      </c>
      <c r="I44" s="172">
        <v>4694</v>
      </c>
      <c r="J44" s="77">
        <v>736992.81622545037</v>
      </c>
      <c r="K44" s="77">
        <v>889981.36155541427</v>
      </c>
    </row>
    <row r="45" spans="2:11" ht="15" customHeight="1" x14ac:dyDescent="0.2">
      <c r="B45" s="186"/>
      <c r="C45" s="188"/>
      <c r="D45" s="184"/>
      <c r="E45" s="63" t="s">
        <v>106</v>
      </c>
      <c r="F45" s="172">
        <v>0</v>
      </c>
      <c r="G45" s="64" t="s">
        <v>1418</v>
      </c>
      <c r="H45" s="64">
        <v>2200</v>
      </c>
      <c r="I45" s="172">
        <v>1448</v>
      </c>
      <c r="J45" s="77">
        <v>509472.7694673161</v>
      </c>
      <c r="K45" s="77">
        <v>343175.04763125844</v>
      </c>
    </row>
    <row r="46" spans="2:11" ht="15" customHeight="1" x14ac:dyDescent="0.2">
      <c r="B46" s="186"/>
      <c r="C46" s="188"/>
      <c r="D46" s="184"/>
      <c r="E46" s="63" t="s">
        <v>45</v>
      </c>
      <c r="F46" s="172">
        <v>172</v>
      </c>
      <c r="G46" s="64" t="s">
        <v>1420</v>
      </c>
      <c r="H46" s="64">
        <v>1564</v>
      </c>
      <c r="I46" s="172">
        <v>678</v>
      </c>
      <c r="J46" s="77">
        <v>258479.88357061055</v>
      </c>
      <c r="K46" s="77">
        <v>138163.95554955309</v>
      </c>
    </row>
    <row r="47" spans="2:11" ht="15" customHeight="1" x14ac:dyDescent="0.2">
      <c r="B47" s="186"/>
      <c r="C47" s="184" t="s">
        <v>107</v>
      </c>
      <c r="D47" s="184" t="s">
        <v>1374</v>
      </c>
      <c r="E47" s="63" t="s">
        <v>44</v>
      </c>
      <c r="F47" s="172">
        <v>61</v>
      </c>
      <c r="G47" s="64" t="s">
        <v>1420</v>
      </c>
      <c r="H47" s="64">
        <v>5694</v>
      </c>
      <c r="I47" s="172">
        <v>2805</v>
      </c>
      <c r="J47" s="77">
        <v>353923.90077459451</v>
      </c>
      <c r="K47" s="77">
        <v>412495.02737930987</v>
      </c>
    </row>
    <row r="48" spans="2:11" ht="15" customHeight="1" x14ac:dyDescent="0.2">
      <c r="B48" s="186"/>
      <c r="C48" s="184"/>
      <c r="D48" s="184"/>
      <c r="E48" s="63" t="s">
        <v>106</v>
      </c>
      <c r="F48" s="172">
        <v>0</v>
      </c>
      <c r="G48" s="64" t="s">
        <v>1418</v>
      </c>
      <c r="H48" s="64">
        <v>1090</v>
      </c>
      <c r="I48" s="172">
        <v>1998</v>
      </c>
      <c r="J48" s="77">
        <v>104275.25840308763</v>
      </c>
      <c r="K48" s="77">
        <v>171356.52736036447</v>
      </c>
    </row>
    <row r="49" spans="2:12" ht="15" customHeight="1" x14ac:dyDescent="0.2">
      <c r="B49" s="186"/>
      <c r="C49" s="184"/>
      <c r="D49" s="184"/>
      <c r="E49" s="63" t="s">
        <v>209</v>
      </c>
      <c r="F49" s="172">
        <v>0</v>
      </c>
      <c r="G49" s="64" t="s">
        <v>1417</v>
      </c>
      <c r="H49" s="64">
        <v>13609</v>
      </c>
      <c r="I49" s="172">
        <v>70517</v>
      </c>
      <c r="J49" s="77">
        <v>2441876.0005849958</v>
      </c>
      <c r="K49" s="77">
        <v>2748115.5899990774</v>
      </c>
    </row>
    <row r="50" spans="2:12" ht="15" customHeight="1" x14ac:dyDescent="0.2">
      <c r="B50" s="186"/>
      <c r="C50" s="184"/>
      <c r="D50" s="184"/>
      <c r="E50" s="63" t="s">
        <v>45</v>
      </c>
      <c r="F50" s="172">
        <v>105</v>
      </c>
      <c r="G50" s="64" t="s">
        <v>1420</v>
      </c>
      <c r="H50" s="64">
        <v>878</v>
      </c>
      <c r="I50" s="172">
        <v>163</v>
      </c>
      <c r="J50" s="77">
        <v>237917.11164829848</v>
      </c>
      <c r="K50" s="77">
        <v>172743.62592447581</v>
      </c>
    </row>
    <row r="51" spans="2:12" ht="15" customHeight="1" x14ac:dyDescent="0.2">
      <c r="B51" s="186"/>
      <c r="C51" s="184" t="s">
        <v>196</v>
      </c>
      <c r="D51" s="184" t="s">
        <v>1374</v>
      </c>
      <c r="E51" s="63" t="s">
        <v>197</v>
      </c>
      <c r="F51" s="172">
        <v>0</v>
      </c>
      <c r="G51" s="64" t="s">
        <v>1565</v>
      </c>
      <c r="H51" s="64">
        <v>8084</v>
      </c>
      <c r="I51" s="172">
        <v>3550</v>
      </c>
      <c r="J51" s="77">
        <v>132946.76922517573</v>
      </c>
      <c r="K51" s="77">
        <v>136278.02378139432</v>
      </c>
    </row>
    <row r="52" spans="2:12" ht="15" customHeight="1" x14ac:dyDescent="0.2">
      <c r="B52" s="186"/>
      <c r="C52" s="184"/>
      <c r="D52" s="184"/>
      <c r="E52" s="63" t="s">
        <v>45</v>
      </c>
      <c r="F52" s="172">
        <v>107</v>
      </c>
      <c r="G52" s="64" t="s">
        <v>1420</v>
      </c>
      <c r="H52" s="64">
        <v>274</v>
      </c>
      <c r="I52" s="172">
        <v>237</v>
      </c>
      <c r="J52" s="77">
        <v>186354.73289968088</v>
      </c>
      <c r="K52" s="77">
        <v>75210.781218056014</v>
      </c>
    </row>
    <row r="53" spans="2:12" ht="15" customHeight="1" x14ac:dyDescent="0.2">
      <c r="B53" s="185" t="s">
        <v>2376</v>
      </c>
      <c r="C53" s="185"/>
      <c r="D53" s="185"/>
      <c r="E53" s="185"/>
      <c r="F53" s="70">
        <v>9659</v>
      </c>
      <c r="G53" s="71"/>
      <c r="H53" s="71"/>
      <c r="I53" s="71"/>
      <c r="J53" s="147">
        <v>51307811.659999996</v>
      </c>
      <c r="K53" s="81">
        <v>58886981.014561109</v>
      </c>
    </row>
    <row r="54" spans="2:12" ht="15" customHeight="1" x14ac:dyDescent="0.2">
      <c r="B54" s="190" t="s">
        <v>2368</v>
      </c>
      <c r="C54" s="187" t="s">
        <v>29</v>
      </c>
      <c r="D54" s="184" t="s">
        <v>112</v>
      </c>
      <c r="E54" s="63" t="s">
        <v>153</v>
      </c>
      <c r="F54" s="172">
        <v>3912</v>
      </c>
      <c r="G54" s="64" t="s">
        <v>1420</v>
      </c>
      <c r="H54" s="64">
        <v>155828</v>
      </c>
      <c r="I54" s="172">
        <v>162965</v>
      </c>
      <c r="J54" s="77">
        <v>8724272.8560930621</v>
      </c>
      <c r="K54" s="82">
        <v>7982205.4021523045</v>
      </c>
      <c r="L54" s="74"/>
    </row>
    <row r="55" spans="2:12" ht="12.75" x14ac:dyDescent="0.2">
      <c r="B55" s="191"/>
      <c r="C55" s="188"/>
      <c r="D55" s="184"/>
      <c r="E55" s="63" t="s">
        <v>139</v>
      </c>
      <c r="F55" s="172">
        <v>7343</v>
      </c>
      <c r="G55" s="65" t="s">
        <v>1420</v>
      </c>
      <c r="H55" s="65">
        <v>171231</v>
      </c>
      <c r="I55" s="172">
        <v>159273</v>
      </c>
      <c r="J55" s="77">
        <v>14847864.503096998</v>
      </c>
      <c r="K55" s="82">
        <v>12959640.34133523</v>
      </c>
      <c r="L55" s="74"/>
    </row>
    <row r="56" spans="2:12" ht="15" customHeight="1" x14ac:dyDescent="0.2">
      <c r="B56" s="191"/>
      <c r="C56" s="188"/>
      <c r="D56" s="184"/>
      <c r="E56" s="63" t="s">
        <v>113</v>
      </c>
      <c r="F56" s="172">
        <v>1226</v>
      </c>
      <c r="G56" s="65" t="s">
        <v>1420</v>
      </c>
      <c r="H56" s="65">
        <v>49321</v>
      </c>
      <c r="I56" s="172">
        <v>44202</v>
      </c>
      <c r="J56" s="77">
        <v>4381578.1848041601</v>
      </c>
      <c r="K56" s="82">
        <v>3366361.4724990078</v>
      </c>
      <c r="L56" s="74"/>
    </row>
    <row r="57" spans="2:12" ht="15" customHeight="1" x14ac:dyDescent="0.2">
      <c r="B57" s="191"/>
      <c r="C57" s="189"/>
      <c r="D57" s="184"/>
      <c r="E57" s="63" t="s">
        <v>148</v>
      </c>
      <c r="F57" s="172">
        <v>198</v>
      </c>
      <c r="G57" s="65" t="s">
        <v>1420</v>
      </c>
      <c r="H57" s="65">
        <v>3394</v>
      </c>
      <c r="I57" s="172">
        <v>4985</v>
      </c>
      <c r="J57" s="77">
        <v>178915.30614128901</v>
      </c>
      <c r="K57" s="82">
        <v>2761861.2406196818</v>
      </c>
      <c r="L57" s="74"/>
    </row>
    <row r="58" spans="2:12" ht="15" customHeight="1" x14ac:dyDescent="0.2">
      <c r="B58" s="191"/>
      <c r="C58" s="69" t="s">
        <v>15</v>
      </c>
      <c r="D58" s="63" t="s">
        <v>1374</v>
      </c>
      <c r="E58" s="63" t="s">
        <v>1744</v>
      </c>
      <c r="F58" s="172">
        <v>1330</v>
      </c>
      <c r="G58" s="65" t="s">
        <v>1420</v>
      </c>
      <c r="H58" s="65">
        <v>7720</v>
      </c>
      <c r="I58" s="172">
        <v>9141</v>
      </c>
      <c r="J58" s="77">
        <v>2640092.3040044615</v>
      </c>
      <c r="K58" s="82">
        <v>2064283.3587269923</v>
      </c>
      <c r="L58" s="74"/>
    </row>
    <row r="59" spans="2:12" ht="15" customHeight="1" x14ac:dyDescent="0.2">
      <c r="B59" s="191"/>
      <c r="C59" s="184" t="s">
        <v>77</v>
      </c>
      <c r="D59" s="184" t="s">
        <v>79</v>
      </c>
      <c r="E59" s="63" t="s">
        <v>80</v>
      </c>
      <c r="F59" s="172">
        <v>4762</v>
      </c>
      <c r="G59" s="64" t="s">
        <v>1420</v>
      </c>
      <c r="H59" s="64">
        <v>29121</v>
      </c>
      <c r="I59" s="172">
        <v>28038</v>
      </c>
      <c r="J59" s="77">
        <v>29543466.283727717</v>
      </c>
      <c r="K59" s="82">
        <v>26242852.145148069</v>
      </c>
      <c r="L59" s="74"/>
    </row>
    <row r="60" spans="2:12" ht="15" customHeight="1" x14ac:dyDescent="0.2">
      <c r="B60" s="191"/>
      <c r="C60" s="184"/>
      <c r="D60" s="184"/>
      <c r="E60" s="63" t="s">
        <v>81</v>
      </c>
      <c r="F60" s="172">
        <v>1270</v>
      </c>
      <c r="G60" s="64" t="s">
        <v>1420</v>
      </c>
      <c r="H60" s="64">
        <v>1944</v>
      </c>
      <c r="I60" s="172">
        <v>1220</v>
      </c>
      <c r="J60" s="77">
        <v>575110.11230131891</v>
      </c>
      <c r="K60" s="82">
        <v>480194.84640976269</v>
      </c>
      <c r="L60" s="74"/>
    </row>
    <row r="61" spans="2:12" ht="15" customHeight="1" x14ac:dyDescent="0.2">
      <c r="B61" s="192"/>
      <c r="C61" s="184"/>
      <c r="D61" s="63" t="s">
        <v>76</v>
      </c>
      <c r="E61" s="63" t="s">
        <v>1735</v>
      </c>
      <c r="F61" s="172">
        <v>2643</v>
      </c>
      <c r="G61" s="64" t="s">
        <v>1420</v>
      </c>
      <c r="H61" s="64">
        <v>474</v>
      </c>
      <c r="I61" s="172">
        <v>2643</v>
      </c>
      <c r="J61" s="77">
        <v>538192.40295138757</v>
      </c>
      <c r="K61" s="82">
        <v>738403.66212612321</v>
      </c>
      <c r="L61" s="74"/>
    </row>
    <row r="62" spans="2:12" ht="15" customHeight="1" x14ac:dyDescent="0.2">
      <c r="B62" s="185" t="s">
        <v>2377</v>
      </c>
      <c r="C62" s="185"/>
      <c r="D62" s="185"/>
      <c r="E62" s="185"/>
      <c r="F62" s="70">
        <v>22684</v>
      </c>
      <c r="G62" s="71"/>
      <c r="H62" s="71"/>
      <c r="I62" s="71"/>
      <c r="J62" s="147">
        <v>61429491.939999998</v>
      </c>
      <c r="K62" s="81">
        <v>56595802.46901717</v>
      </c>
      <c r="L62" s="74"/>
    </row>
    <row r="63" spans="2:12" ht="15" customHeight="1" x14ac:dyDescent="0.2">
      <c r="B63" s="186" t="s">
        <v>2369</v>
      </c>
      <c r="C63" s="187" t="s">
        <v>90</v>
      </c>
      <c r="D63" s="187" t="s">
        <v>1374</v>
      </c>
      <c r="E63" s="63" t="s">
        <v>44</v>
      </c>
      <c r="F63" s="172">
        <v>358</v>
      </c>
      <c r="G63" s="64" t="s">
        <v>1420</v>
      </c>
      <c r="H63" s="64">
        <v>9009</v>
      </c>
      <c r="I63" s="172">
        <v>6150</v>
      </c>
      <c r="J63" s="77">
        <v>904665.455339971</v>
      </c>
      <c r="K63" s="82">
        <v>867962.24089502823</v>
      </c>
      <c r="L63" s="74"/>
    </row>
    <row r="64" spans="2:12" ht="15" customHeight="1" x14ac:dyDescent="0.2">
      <c r="B64" s="186"/>
      <c r="C64" s="188"/>
      <c r="D64" s="188"/>
      <c r="E64" s="63" t="s">
        <v>52</v>
      </c>
      <c r="F64" s="172">
        <v>5698</v>
      </c>
      <c r="G64" s="64" t="s">
        <v>1418</v>
      </c>
      <c r="H64" s="64">
        <v>2272</v>
      </c>
      <c r="I64" s="172">
        <v>5724</v>
      </c>
      <c r="J64" s="77">
        <v>625569.27037323115</v>
      </c>
      <c r="K64" s="82">
        <v>1443918.5077127197</v>
      </c>
      <c r="L64" s="74"/>
    </row>
    <row r="65" spans="2:12" ht="15" customHeight="1" x14ac:dyDescent="0.2">
      <c r="B65" s="186"/>
      <c r="C65" s="188"/>
      <c r="D65" s="188"/>
      <c r="E65" s="63" t="s">
        <v>45</v>
      </c>
      <c r="F65" s="172">
        <v>1721</v>
      </c>
      <c r="G65" s="64" t="s">
        <v>1420</v>
      </c>
      <c r="H65" s="64">
        <v>5973</v>
      </c>
      <c r="I65" s="172">
        <v>5152</v>
      </c>
      <c r="J65" s="77">
        <v>355493.26076361875</v>
      </c>
      <c r="K65" s="82">
        <v>389894.04229468451</v>
      </c>
      <c r="L65" s="74"/>
    </row>
    <row r="66" spans="2:12" ht="15" customHeight="1" x14ac:dyDescent="0.2">
      <c r="B66" s="186"/>
      <c r="C66" s="189"/>
      <c r="D66" s="189"/>
      <c r="E66" s="63" t="s">
        <v>92</v>
      </c>
      <c r="F66" s="172">
        <v>0</v>
      </c>
      <c r="G66" s="64" t="s">
        <v>1418</v>
      </c>
      <c r="H66" s="64">
        <v>1343</v>
      </c>
      <c r="I66" s="172">
        <v>2069</v>
      </c>
      <c r="J66" s="77">
        <v>73603.716461315242</v>
      </c>
      <c r="K66" s="82">
        <v>73193.870491761176</v>
      </c>
      <c r="L66" s="74"/>
    </row>
    <row r="67" spans="2:12" ht="15" customHeight="1" x14ac:dyDescent="0.2">
      <c r="B67" s="186"/>
      <c r="C67" s="187" t="s">
        <v>42</v>
      </c>
      <c r="D67" s="187" t="s">
        <v>43</v>
      </c>
      <c r="E67" s="63" t="s">
        <v>44</v>
      </c>
      <c r="F67" s="172">
        <v>718</v>
      </c>
      <c r="G67" s="64" t="s">
        <v>1420</v>
      </c>
      <c r="H67" s="64">
        <v>11425</v>
      </c>
      <c r="I67" s="172">
        <v>8841</v>
      </c>
      <c r="J67" s="77">
        <v>657315.8117410132</v>
      </c>
      <c r="K67" s="82">
        <v>303129.00747727713</v>
      </c>
      <c r="L67" s="74"/>
    </row>
    <row r="68" spans="2:12" ht="15" customHeight="1" x14ac:dyDescent="0.2">
      <c r="B68" s="186"/>
      <c r="C68" s="188"/>
      <c r="D68" s="188"/>
      <c r="E68" s="63" t="s">
        <v>52</v>
      </c>
      <c r="F68" s="172">
        <v>831</v>
      </c>
      <c r="G68" s="64" t="s">
        <v>1418</v>
      </c>
      <c r="H68" s="64">
        <v>301</v>
      </c>
      <c r="I68" s="172">
        <v>623</v>
      </c>
      <c r="J68" s="77">
        <v>118732.93366590331</v>
      </c>
      <c r="K68" s="82">
        <v>51233.936995695978</v>
      </c>
      <c r="L68" s="74"/>
    </row>
    <row r="69" spans="2:12" ht="15" customHeight="1" x14ac:dyDescent="0.2">
      <c r="B69" s="186"/>
      <c r="C69" s="188"/>
      <c r="D69" s="188"/>
      <c r="E69" s="63" t="s">
        <v>45</v>
      </c>
      <c r="F69" s="172">
        <v>424</v>
      </c>
      <c r="G69" s="64" t="s">
        <v>1420</v>
      </c>
      <c r="H69" s="64">
        <v>3148</v>
      </c>
      <c r="I69" s="172">
        <v>4883</v>
      </c>
      <c r="J69" s="77">
        <v>448936.97355600249</v>
      </c>
      <c r="K69" s="82">
        <v>76853.31844801968</v>
      </c>
      <c r="L69" s="74"/>
    </row>
    <row r="70" spans="2:12" ht="15" customHeight="1" x14ac:dyDescent="0.2">
      <c r="B70" s="186"/>
      <c r="C70" s="188"/>
      <c r="D70" s="188"/>
      <c r="E70" s="63" t="s">
        <v>24</v>
      </c>
      <c r="F70" s="172">
        <v>0</v>
      </c>
      <c r="G70" s="64" t="s">
        <v>1418</v>
      </c>
      <c r="H70" s="64">
        <v>973</v>
      </c>
      <c r="I70" s="172">
        <v>2251</v>
      </c>
      <c r="J70" s="77">
        <v>247221.52983561228</v>
      </c>
      <c r="K70" s="82">
        <v>242934.43879221217</v>
      </c>
      <c r="L70" s="74"/>
    </row>
    <row r="71" spans="2:12" ht="15" customHeight="1" x14ac:dyDescent="0.2">
      <c r="B71" s="186"/>
      <c r="C71" s="189"/>
      <c r="D71" s="189"/>
      <c r="E71" s="63" t="s">
        <v>46</v>
      </c>
      <c r="F71" s="172">
        <v>2743</v>
      </c>
      <c r="G71" s="64" t="s">
        <v>1417</v>
      </c>
      <c r="H71" s="64">
        <v>789</v>
      </c>
      <c r="I71" s="172">
        <v>2723</v>
      </c>
      <c r="J71" s="77">
        <v>230251.32552551094</v>
      </c>
      <c r="K71" s="82">
        <v>55770.285976038067</v>
      </c>
      <c r="L71" s="74"/>
    </row>
    <row r="72" spans="2:12" ht="15" customHeight="1" x14ac:dyDescent="0.2">
      <c r="B72" s="186"/>
      <c r="C72" s="187" t="s">
        <v>94</v>
      </c>
      <c r="D72" s="187" t="s">
        <v>1374</v>
      </c>
      <c r="E72" s="63" t="s">
        <v>114</v>
      </c>
      <c r="F72" s="172">
        <v>0</v>
      </c>
      <c r="G72" s="64" t="s">
        <v>1418</v>
      </c>
      <c r="H72" s="64">
        <v>668</v>
      </c>
      <c r="I72" s="172">
        <v>1276</v>
      </c>
      <c r="J72" s="77">
        <v>5418.6947509840047</v>
      </c>
      <c r="K72" s="82">
        <v>97041.173277587513</v>
      </c>
      <c r="L72" s="74"/>
    </row>
    <row r="73" spans="2:12" ht="15" customHeight="1" x14ac:dyDescent="0.2">
      <c r="B73" s="186"/>
      <c r="C73" s="188"/>
      <c r="D73" s="188"/>
      <c r="E73" s="63" t="s">
        <v>52</v>
      </c>
      <c r="F73" s="172">
        <v>35747</v>
      </c>
      <c r="G73" s="64" t="s">
        <v>1418</v>
      </c>
      <c r="H73" s="64">
        <v>22334</v>
      </c>
      <c r="I73" s="172">
        <v>40019</v>
      </c>
      <c r="J73" s="77">
        <v>6744077.7723387405</v>
      </c>
      <c r="K73" s="82">
        <v>11968325.475517035</v>
      </c>
      <c r="L73" s="74"/>
    </row>
    <row r="74" spans="2:12" ht="15" customHeight="1" x14ac:dyDescent="0.2">
      <c r="B74" s="186"/>
      <c r="C74" s="188"/>
      <c r="D74" s="188"/>
      <c r="E74" s="63" t="s">
        <v>45</v>
      </c>
      <c r="F74" s="64">
        <v>8565</v>
      </c>
      <c r="G74" s="64" t="s">
        <v>1420</v>
      </c>
      <c r="H74" s="64">
        <v>99127</v>
      </c>
      <c r="I74" s="172">
        <v>128138</v>
      </c>
      <c r="J74" s="77">
        <v>2952941.9825250553</v>
      </c>
      <c r="K74" s="82">
        <v>2370242.997667125</v>
      </c>
      <c r="L74" s="74"/>
    </row>
    <row r="75" spans="2:12" ht="15" customHeight="1" x14ac:dyDescent="0.2">
      <c r="B75" s="186"/>
      <c r="C75" s="188"/>
      <c r="D75" s="188"/>
      <c r="E75" s="63" t="s">
        <v>96</v>
      </c>
      <c r="F75" s="64">
        <v>0</v>
      </c>
      <c r="G75" s="64" t="s">
        <v>1418</v>
      </c>
      <c r="H75" s="64">
        <v>6450</v>
      </c>
      <c r="I75" s="172">
        <v>9316</v>
      </c>
      <c r="J75" s="77">
        <v>165916.35051035311</v>
      </c>
      <c r="K75" s="82">
        <v>155169.74732742534</v>
      </c>
      <c r="L75" s="74"/>
    </row>
    <row r="76" spans="2:12" ht="15" customHeight="1" x14ac:dyDescent="0.2">
      <c r="B76" s="185" t="s">
        <v>2378</v>
      </c>
      <c r="C76" s="185"/>
      <c r="D76" s="185"/>
      <c r="E76" s="185"/>
      <c r="F76" s="70">
        <v>56805</v>
      </c>
      <c r="G76" s="71"/>
      <c r="H76" s="71"/>
      <c r="I76" s="71"/>
      <c r="J76" s="147">
        <v>13530145.069999998</v>
      </c>
      <c r="K76" s="81">
        <v>18095669.042872608</v>
      </c>
      <c r="L76" s="74"/>
    </row>
    <row r="77" spans="2:12" ht="15" customHeight="1" x14ac:dyDescent="0.2">
      <c r="B77" s="72"/>
      <c r="C77" s="72"/>
      <c r="D77" s="72"/>
      <c r="E77" s="72"/>
      <c r="F77" s="73"/>
      <c r="G77" s="73"/>
      <c r="H77" s="73"/>
      <c r="I77" s="73"/>
      <c r="J77" s="77"/>
      <c r="K77" s="83"/>
    </row>
    <row r="78" spans="2:12" ht="24.75" customHeight="1" x14ac:dyDescent="0.2">
      <c r="B78" s="185" t="s">
        <v>2373</v>
      </c>
      <c r="C78" s="185"/>
      <c r="D78" s="185"/>
      <c r="E78" s="185"/>
      <c r="F78" s="70">
        <v>96374</v>
      </c>
      <c r="G78" s="71"/>
      <c r="H78" s="71"/>
      <c r="I78" s="71"/>
      <c r="J78" s="147">
        <v>219827931.80547535</v>
      </c>
      <c r="K78" s="84">
        <v>226056713.98462263</v>
      </c>
    </row>
    <row r="79" spans="2:12" ht="24.75" customHeight="1" x14ac:dyDescent="0.2">
      <c r="B79" s="196" t="s">
        <v>2467</v>
      </c>
      <c r="C79" s="196"/>
      <c r="D79" s="196"/>
      <c r="E79" s="196"/>
      <c r="F79" s="196"/>
      <c r="G79" s="196"/>
      <c r="H79" s="196"/>
      <c r="I79" s="196"/>
      <c r="J79" s="196"/>
      <c r="K79" s="196"/>
    </row>
    <row r="80" spans="2:12" ht="24.75" customHeight="1" x14ac:dyDescent="0.25">
      <c r="K80" s="78"/>
    </row>
    <row r="81" spans="11:12" ht="24.75" customHeight="1" x14ac:dyDescent="0.2">
      <c r="K81" s="79"/>
    </row>
    <row r="95" spans="11:12" ht="24.75" customHeight="1" x14ac:dyDescent="0.25">
      <c r="L95"/>
    </row>
    <row r="96" spans="11:12" ht="24.75" customHeight="1" x14ac:dyDescent="0.25">
      <c r="L96"/>
    </row>
    <row r="97" spans="12:12" ht="24.75" customHeight="1" x14ac:dyDescent="0.25">
      <c r="L97"/>
    </row>
    <row r="98" spans="12:12" ht="24.75" customHeight="1" x14ac:dyDescent="0.25">
      <c r="L98"/>
    </row>
    <row r="99" spans="12:12" ht="24.75" customHeight="1" x14ac:dyDescent="0.25">
      <c r="L99"/>
    </row>
    <row r="100" spans="12:12" ht="24.75" customHeight="1" x14ac:dyDescent="0.25">
      <c r="L100"/>
    </row>
    <row r="101" spans="12:12" ht="24.75" customHeight="1" x14ac:dyDescent="0.25">
      <c r="L101"/>
    </row>
    <row r="102" spans="12:12" ht="24.75" customHeight="1" x14ac:dyDescent="0.25">
      <c r="L102"/>
    </row>
    <row r="103" spans="12:12" ht="24.75" customHeight="1" x14ac:dyDescent="0.25">
      <c r="L103"/>
    </row>
    <row r="104" spans="12:12" ht="24.75" customHeight="1" x14ac:dyDescent="0.25">
      <c r="L104"/>
    </row>
    <row r="105" spans="12:12" ht="24.75" customHeight="1" x14ac:dyDescent="0.25">
      <c r="L105"/>
    </row>
    <row r="106" spans="12:12" ht="24.75" customHeight="1" x14ac:dyDescent="0.25">
      <c r="L106"/>
    </row>
    <row r="107" spans="12:12" ht="24.75" customHeight="1" x14ac:dyDescent="0.25">
      <c r="L107"/>
    </row>
    <row r="108" spans="12:12" ht="24.75" customHeight="1" x14ac:dyDescent="0.25">
      <c r="L108"/>
    </row>
    <row r="109" spans="12:12" ht="24.75" customHeight="1" x14ac:dyDescent="0.25">
      <c r="L109"/>
    </row>
    <row r="110" spans="12:12" ht="24.75" customHeight="1" x14ac:dyDescent="0.25">
      <c r="L110"/>
    </row>
    <row r="111" spans="12:12" ht="24.75" customHeight="1" x14ac:dyDescent="0.25">
      <c r="L111"/>
    </row>
    <row r="112" spans="12:12" ht="24.75" customHeight="1" x14ac:dyDescent="0.25">
      <c r="L112"/>
    </row>
    <row r="113" spans="12:12" ht="24.75" customHeight="1" x14ac:dyDescent="0.25">
      <c r="L113"/>
    </row>
    <row r="114" spans="12:12" ht="24.75" customHeight="1" x14ac:dyDescent="0.25">
      <c r="L114"/>
    </row>
    <row r="115" spans="12:12" ht="24.75" customHeight="1" x14ac:dyDescent="0.25">
      <c r="L115"/>
    </row>
    <row r="116" spans="12:12" ht="24.75" customHeight="1" x14ac:dyDescent="0.25">
      <c r="L116"/>
    </row>
    <row r="117" spans="12:12" ht="24.75" customHeight="1" x14ac:dyDescent="0.25">
      <c r="L117"/>
    </row>
    <row r="118" spans="12:12" ht="24.75" customHeight="1" x14ac:dyDescent="0.25">
      <c r="L118"/>
    </row>
    <row r="119" spans="12:12" ht="24.75" customHeight="1" x14ac:dyDescent="0.25">
      <c r="L119"/>
    </row>
    <row r="120" spans="12:12" ht="24.75" customHeight="1" x14ac:dyDescent="0.25">
      <c r="L120"/>
    </row>
    <row r="121" spans="12:12" ht="24.75" customHeight="1" x14ac:dyDescent="0.25">
      <c r="L121"/>
    </row>
    <row r="122" spans="12:12" ht="24.75" customHeight="1" x14ac:dyDescent="0.25">
      <c r="L122"/>
    </row>
    <row r="123" spans="12:12" ht="24.75" customHeight="1" x14ac:dyDescent="0.25">
      <c r="L123"/>
    </row>
    <row r="124" spans="12:12" ht="24.75" customHeight="1" x14ac:dyDescent="0.25">
      <c r="L124"/>
    </row>
    <row r="125" spans="12:12" ht="24.75" customHeight="1" x14ac:dyDescent="0.25">
      <c r="L125"/>
    </row>
    <row r="126" spans="12:12" ht="24.75" customHeight="1" x14ac:dyDescent="0.25">
      <c r="L126"/>
    </row>
    <row r="127" spans="12:12" ht="24.75" customHeight="1" x14ac:dyDescent="0.25">
      <c r="L127"/>
    </row>
    <row r="128" spans="12:12" ht="24.75" customHeight="1" x14ac:dyDescent="0.25">
      <c r="L128"/>
    </row>
  </sheetData>
  <mergeCells count="57">
    <mergeCell ref="B79:K79"/>
    <mergeCell ref="G6:I6"/>
    <mergeCell ref="J6:K6"/>
    <mergeCell ref="L6:M6"/>
    <mergeCell ref="B8:B19"/>
    <mergeCell ref="C8:C9"/>
    <mergeCell ref="D8:D9"/>
    <mergeCell ref="B6:B7"/>
    <mergeCell ref="C6:C7"/>
    <mergeCell ref="C12:C17"/>
    <mergeCell ref="D18:D19"/>
    <mergeCell ref="C18:C19"/>
    <mergeCell ref="D6:D7"/>
    <mergeCell ref="E6:E7"/>
    <mergeCell ref="F6:F7"/>
    <mergeCell ref="D14:D17"/>
    <mergeCell ref="B1:L1"/>
    <mergeCell ref="B2:L2"/>
    <mergeCell ref="B3:L3"/>
    <mergeCell ref="C4:L4"/>
    <mergeCell ref="G5:K5"/>
    <mergeCell ref="B20:E20"/>
    <mergeCell ref="B21:B22"/>
    <mergeCell ref="D21:D22"/>
    <mergeCell ref="B23:E23"/>
    <mergeCell ref="C47:C50"/>
    <mergeCell ref="D47:D50"/>
    <mergeCell ref="C44:C46"/>
    <mergeCell ref="C21:C22"/>
    <mergeCell ref="D24:D26"/>
    <mergeCell ref="C51:C52"/>
    <mergeCell ref="D51:D52"/>
    <mergeCell ref="B53:E53"/>
    <mergeCell ref="B24:B52"/>
    <mergeCell ref="C24:C34"/>
    <mergeCell ref="D27:D30"/>
    <mergeCell ref="D31:D34"/>
    <mergeCell ref="C35:C39"/>
    <mergeCell ref="D35:D39"/>
    <mergeCell ref="C40:C43"/>
    <mergeCell ref="D40:D43"/>
    <mergeCell ref="D44:D46"/>
    <mergeCell ref="D54:D57"/>
    <mergeCell ref="C59:C61"/>
    <mergeCell ref="B76:E76"/>
    <mergeCell ref="B78:E78"/>
    <mergeCell ref="D59:D60"/>
    <mergeCell ref="B62:E62"/>
    <mergeCell ref="B63:B75"/>
    <mergeCell ref="C63:C66"/>
    <mergeCell ref="D63:D66"/>
    <mergeCell ref="C67:C71"/>
    <mergeCell ref="D67:D71"/>
    <mergeCell ref="C72:C75"/>
    <mergeCell ref="D72:D75"/>
    <mergeCell ref="B54:B61"/>
    <mergeCell ref="C54:C57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32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5C893BCB-1888-4237-A917-02882A6A7F4D}">
            <xm:f>NOT(ISERROR(SEARCH("-",I8)))</xm:f>
            <xm:f>"-"</xm:f>
            <x14:dxf>
              <fill>
                <patternFill>
                  <bgColor rgb="FFFFFF00"/>
                </patternFill>
              </fill>
            </x14:dxf>
          </x14:cfRule>
          <xm:sqref>I8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A69D7-81E0-4221-A8A3-AF2E6B6ED711}">
  <sheetPr>
    <tabColor theme="4" tint="-0.499984740745262"/>
    <pageSetUpPr fitToPage="1"/>
  </sheetPr>
  <dimension ref="B1:M112"/>
  <sheetViews>
    <sheetView showGridLines="0" zoomScale="89" zoomScaleNormal="89" workbookViewId="0">
      <pane ySplit="7" topLeftCell="A8" activePane="bottomLeft" state="frozen"/>
      <selection activeCell="E20" sqref="E20"/>
      <selection pane="bottomLeft" activeCell="M7" sqref="M7"/>
    </sheetView>
  </sheetViews>
  <sheetFormatPr defaultRowHeight="24.75" customHeight="1" x14ac:dyDescent="0.2"/>
  <cols>
    <col min="1" max="1" width="3.85546875" style="47" customWidth="1"/>
    <col min="2" max="2" width="10.7109375" style="75" customWidth="1"/>
    <col min="3" max="3" width="33.140625" style="75" bestFit="1" customWidth="1"/>
    <col min="4" max="4" width="26.28515625" style="75" bestFit="1" customWidth="1"/>
    <col min="5" max="5" width="31.7109375" style="75" bestFit="1" customWidth="1"/>
    <col min="6" max="6" width="14.42578125" style="75" customWidth="1"/>
    <col min="7" max="7" width="17.42578125" style="75" bestFit="1" customWidth="1"/>
    <col min="8" max="8" width="14" style="75" customWidth="1"/>
    <col min="9" max="9" width="11.42578125" style="75" bestFit="1" customWidth="1"/>
    <col min="10" max="10" width="16" style="75" bestFit="1" customWidth="1"/>
    <col min="11" max="11" width="18.140625" style="80" customWidth="1"/>
    <col min="12" max="12" width="9.140625" style="47"/>
    <col min="13" max="13" width="13.5703125" style="47" bestFit="1" customWidth="1"/>
    <col min="14" max="16384" width="9.140625" style="47"/>
  </cols>
  <sheetData>
    <row r="1" spans="2:13" ht="24.95" customHeight="1" x14ac:dyDescent="0.2">
      <c r="B1" s="193" t="s">
        <v>2370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</row>
    <row r="2" spans="2:13" ht="24.95" customHeight="1" x14ac:dyDescent="0.2">
      <c r="B2" s="194" t="s">
        <v>2371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2:13" ht="24.95" customHeight="1" x14ac:dyDescent="0.2">
      <c r="B3" s="193" t="s">
        <v>2438</v>
      </c>
      <c r="C3" s="193"/>
      <c r="D3" s="193"/>
      <c r="E3" s="193"/>
      <c r="F3" s="193"/>
      <c r="G3" s="193"/>
      <c r="H3" s="193"/>
      <c r="I3" s="193"/>
      <c r="J3" s="193"/>
      <c r="K3" s="193"/>
      <c r="L3" s="193"/>
    </row>
    <row r="4" spans="2:13" ht="24.95" customHeight="1" x14ac:dyDescent="0.2">
      <c r="B4" s="47"/>
      <c r="C4" s="180" t="s">
        <v>2439</v>
      </c>
      <c r="D4" s="180"/>
      <c r="E4" s="180"/>
      <c r="F4" s="180"/>
      <c r="G4" s="180"/>
      <c r="H4" s="180"/>
      <c r="I4" s="180"/>
      <c r="J4" s="180"/>
      <c r="K4" s="180"/>
      <c r="L4" s="180"/>
    </row>
    <row r="5" spans="2:13" ht="24.95" customHeight="1" x14ac:dyDescent="0.2">
      <c r="B5" s="48"/>
      <c r="C5" s="48"/>
      <c r="D5" s="48"/>
      <c r="E5" s="48"/>
      <c r="F5" s="48"/>
      <c r="G5" s="195" t="s">
        <v>2348</v>
      </c>
      <c r="H5" s="195"/>
      <c r="I5" s="195"/>
      <c r="J5" s="195"/>
      <c r="K5" s="195"/>
    </row>
    <row r="6" spans="2:13" ht="24.95" customHeight="1" x14ac:dyDescent="0.25">
      <c r="B6" s="201" t="s">
        <v>1383</v>
      </c>
      <c r="C6" s="201" t="s">
        <v>1384</v>
      </c>
      <c r="D6" s="201" t="s">
        <v>1385</v>
      </c>
      <c r="E6" s="201" t="s">
        <v>1365</v>
      </c>
      <c r="F6" s="201" t="s">
        <v>2362</v>
      </c>
      <c r="G6" s="197" t="s">
        <v>1399</v>
      </c>
      <c r="H6" s="198"/>
      <c r="I6" s="199"/>
      <c r="J6" s="197" t="s">
        <v>2363</v>
      </c>
      <c r="K6" s="199"/>
      <c r="L6" s="200"/>
      <c r="M6" s="200"/>
    </row>
    <row r="7" spans="2:13" ht="24.95" customHeight="1" x14ac:dyDescent="0.2">
      <c r="B7" s="201"/>
      <c r="C7" s="201"/>
      <c r="D7" s="201"/>
      <c r="E7" s="201"/>
      <c r="F7" s="201"/>
      <c r="G7" s="62" t="s">
        <v>2364</v>
      </c>
      <c r="H7" s="62" t="s">
        <v>2365</v>
      </c>
      <c r="I7" s="62" t="s">
        <v>1386</v>
      </c>
      <c r="J7" s="62" t="s">
        <v>2365</v>
      </c>
      <c r="K7" s="62" t="s">
        <v>1386</v>
      </c>
    </row>
    <row r="8" spans="2:13" ht="15" customHeight="1" x14ac:dyDescent="0.2">
      <c r="B8" s="190" t="s">
        <v>1378</v>
      </c>
      <c r="C8" s="184" t="s">
        <v>131</v>
      </c>
      <c r="D8" s="184" t="s">
        <v>1374</v>
      </c>
      <c r="E8" s="63" t="s">
        <v>133</v>
      </c>
      <c r="F8" s="64">
        <v>25</v>
      </c>
      <c r="G8" s="64" t="s">
        <v>1420</v>
      </c>
      <c r="H8" s="64">
        <v>8700.6788128122244</v>
      </c>
      <c r="I8" s="65">
        <v>16606</v>
      </c>
      <c r="J8" s="77">
        <v>337859.2893664852</v>
      </c>
      <c r="K8" s="77">
        <v>541418.03996826347</v>
      </c>
    </row>
    <row r="9" spans="2:13" ht="15" customHeight="1" x14ac:dyDescent="0.2">
      <c r="B9" s="191"/>
      <c r="C9" s="184"/>
      <c r="D9" s="184"/>
      <c r="E9" s="63" t="s">
        <v>1746</v>
      </c>
      <c r="F9" s="64">
        <v>157</v>
      </c>
      <c r="G9" s="64" t="s">
        <v>1420</v>
      </c>
      <c r="H9" s="64">
        <v>112603.36187343359</v>
      </c>
      <c r="I9" s="65">
        <v>114552</v>
      </c>
      <c r="J9" s="77">
        <v>5472827.9598558731</v>
      </c>
      <c r="K9" s="77">
        <v>4623116.6898990478</v>
      </c>
    </row>
    <row r="10" spans="2:13" ht="15" customHeight="1" x14ac:dyDescent="0.2">
      <c r="B10" s="191"/>
      <c r="C10" s="67" t="s">
        <v>128</v>
      </c>
      <c r="D10" s="67" t="s">
        <v>1374</v>
      </c>
      <c r="E10" s="63" t="s">
        <v>129</v>
      </c>
      <c r="F10" s="64">
        <v>327</v>
      </c>
      <c r="G10" s="64" t="s">
        <v>1420</v>
      </c>
      <c r="H10" s="64">
        <v>239919.42055794626</v>
      </c>
      <c r="I10" s="65">
        <v>287340</v>
      </c>
      <c r="J10" s="77">
        <v>8073347.4321021605</v>
      </c>
      <c r="K10" s="77">
        <v>8307829.3371302709</v>
      </c>
    </row>
    <row r="11" spans="2:13" ht="15" customHeight="1" x14ac:dyDescent="0.2">
      <c r="B11" s="191"/>
      <c r="C11" s="67" t="s">
        <v>99</v>
      </c>
      <c r="D11" s="67" t="s">
        <v>1374</v>
      </c>
      <c r="E11" s="63" t="s">
        <v>100</v>
      </c>
      <c r="F11" s="64">
        <v>123</v>
      </c>
      <c r="G11" s="64" t="s">
        <v>1420</v>
      </c>
      <c r="H11" s="64">
        <v>56273.558070125364</v>
      </c>
      <c r="I11" s="65">
        <v>52384</v>
      </c>
      <c r="J11" s="77">
        <v>2711071.8246201398</v>
      </c>
      <c r="K11" s="77">
        <v>2536405.857602675</v>
      </c>
    </row>
    <row r="12" spans="2:13" ht="15" customHeight="1" x14ac:dyDescent="0.2">
      <c r="B12" s="191"/>
      <c r="C12" s="67" t="s">
        <v>116</v>
      </c>
      <c r="D12" s="67" t="s">
        <v>117</v>
      </c>
      <c r="E12" s="63" t="s">
        <v>44</v>
      </c>
      <c r="F12" s="64">
        <v>1868</v>
      </c>
      <c r="G12" s="64" t="s">
        <v>1420</v>
      </c>
      <c r="H12" s="64">
        <v>909771.44876337145</v>
      </c>
      <c r="I12" s="65">
        <v>851947</v>
      </c>
      <c r="J12" s="77">
        <v>40793082.324326731</v>
      </c>
      <c r="K12" s="77">
        <v>36039732.14997828</v>
      </c>
    </row>
    <row r="13" spans="2:13" ht="15" customHeight="1" x14ac:dyDescent="0.2">
      <c r="B13" s="192"/>
      <c r="C13" s="68"/>
      <c r="D13" s="67" t="s">
        <v>230</v>
      </c>
      <c r="E13" s="63" t="s">
        <v>44</v>
      </c>
      <c r="F13" s="64">
        <v>167</v>
      </c>
      <c r="G13" s="64" t="s">
        <v>1420</v>
      </c>
      <c r="H13" s="64">
        <v>34559.441860465115</v>
      </c>
      <c r="I13" s="65">
        <v>21223</v>
      </c>
      <c r="J13" s="77">
        <v>1960952.1050696191</v>
      </c>
      <c r="K13" s="77">
        <v>2361836.670139824</v>
      </c>
    </row>
    <row r="14" spans="2:13" ht="12.75" x14ac:dyDescent="0.2">
      <c r="B14" s="185" t="s">
        <v>2374</v>
      </c>
      <c r="C14" s="185"/>
      <c r="D14" s="185"/>
      <c r="E14" s="185"/>
      <c r="F14" s="70">
        <v>2667</v>
      </c>
      <c r="G14" s="71"/>
      <c r="H14" s="71"/>
      <c r="I14" s="71"/>
      <c r="J14" s="147">
        <v>59349140.93</v>
      </c>
      <c r="K14" s="81">
        <v>54410338.744718365</v>
      </c>
    </row>
    <row r="15" spans="2:13" ht="15" customHeight="1" x14ac:dyDescent="0.2">
      <c r="B15" s="190" t="s">
        <v>2366</v>
      </c>
      <c r="C15" s="202" t="s">
        <v>23</v>
      </c>
      <c r="D15" s="188" t="s">
        <v>1374</v>
      </c>
      <c r="E15" s="63" t="s">
        <v>24</v>
      </c>
      <c r="F15" s="64">
        <v>0</v>
      </c>
      <c r="G15" s="64" t="s">
        <v>1418</v>
      </c>
      <c r="H15" s="64">
        <v>10029.149999999998</v>
      </c>
      <c r="I15" s="64">
        <v>0</v>
      </c>
      <c r="J15" s="77">
        <v>215601.34734059212</v>
      </c>
      <c r="K15" s="82">
        <v>0</v>
      </c>
      <c r="M15" s="49"/>
    </row>
    <row r="16" spans="2:13" ht="33.75" customHeight="1" x14ac:dyDescent="0.2">
      <c r="B16" s="192"/>
      <c r="C16" s="203"/>
      <c r="D16" s="188"/>
      <c r="E16" s="63" t="s">
        <v>46</v>
      </c>
      <c r="F16" s="64">
        <v>0</v>
      </c>
      <c r="G16" s="64" t="s">
        <v>1417</v>
      </c>
      <c r="H16" s="64">
        <v>1641.1499999999996</v>
      </c>
      <c r="I16" s="64">
        <v>1590.3000000000002</v>
      </c>
      <c r="J16" s="77">
        <v>215932.61085222475</v>
      </c>
      <c r="K16" s="82">
        <v>185354.31631567527</v>
      </c>
      <c r="M16" s="49"/>
    </row>
    <row r="17" spans="2:11" ht="15" customHeight="1" x14ac:dyDescent="0.2">
      <c r="B17" s="204" t="s">
        <v>2375</v>
      </c>
      <c r="C17" s="205"/>
      <c r="D17" s="205"/>
      <c r="E17" s="206"/>
      <c r="F17" s="70">
        <v>0</v>
      </c>
      <c r="G17" s="71"/>
      <c r="H17" s="71"/>
      <c r="I17" s="71"/>
      <c r="J17" s="147">
        <v>431533.95819281688</v>
      </c>
      <c r="K17" s="81">
        <v>185354.31631567527</v>
      </c>
    </row>
    <row r="18" spans="2:11" ht="15" customHeight="1" x14ac:dyDescent="0.2">
      <c r="B18" s="190" t="s">
        <v>2367</v>
      </c>
      <c r="C18" s="184" t="s">
        <v>102</v>
      </c>
      <c r="D18" s="187" t="s">
        <v>191</v>
      </c>
      <c r="E18" s="63" t="s">
        <v>74</v>
      </c>
      <c r="F18" s="64">
        <v>0</v>
      </c>
      <c r="G18" s="64" t="s">
        <v>1417</v>
      </c>
      <c r="H18" s="64">
        <v>3201</v>
      </c>
      <c r="I18" s="64">
        <v>6072.75</v>
      </c>
      <c r="J18" s="77">
        <v>425354.92122072598</v>
      </c>
      <c r="K18" s="77">
        <v>325530.90872566542</v>
      </c>
    </row>
    <row r="19" spans="2:11" ht="15" customHeight="1" x14ac:dyDescent="0.2">
      <c r="B19" s="191"/>
      <c r="C19" s="184"/>
      <c r="D19" s="188"/>
      <c r="E19" s="63" t="s">
        <v>44</v>
      </c>
      <c r="F19" s="64">
        <v>0</v>
      </c>
      <c r="G19" s="64" t="s">
        <v>1420</v>
      </c>
      <c r="H19" s="64">
        <v>0</v>
      </c>
      <c r="I19" s="64">
        <v>0</v>
      </c>
      <c r="J19" s="77">
        <v>0</v>
      </c>
      <c r="K19" s="77">
        <v>0</v>
      </c>
    </row>
    <row r="20" spans="2:11" ht="15" customHeight="1" x14ac:dyDescent="0.2">
      <c r="B20" s="191"/>
      <c r="C20" s="184"/>
      <c r="D20" s="188"/>
      <c r="E20" s="63" t="s">
        <v>106</v>
      </c>
      <c r="F20" s="64">
        <v>0</v>
      </c>
      <c r="G20" s="64" t="s">
        <v>1418</v>
      </c>
      <c r="H20" s="64">
        <v>31.5</v>
      </c>
      <c r="I20" s="64">
        <v>24.3</v>
      </c>
      <c r="J20" s="77">
        <v>224.55834920225118</v>
      </c>
      <c r="K20" s="77">
        <v>6206.2795271739242</v>
      </c>
    </row>
    <row r="21" spans="2:11" ht="15" customHeight="1" x14ac:dyDescent="0.2">
      <c r="B21" s="191"/>
      <c r="C21" s="184"/>
      <c r="D21" s="188"/>
      <c r="E21" s="63" t="s">
        <v>45</v>
      </c>
      <c r="F21" s="64">
        <v>0</v>
      </c>
      <c r="G21" s="64" t="s">
        <v>1420</v>
      </c>
      <c r="H21" s="64">
        <v>43</v>
      </c>
      <c r="I21" s="64">
        <v>0</v>
      </c>
      <c r="J21" s="77">
        <v>46409.542986115819</v>
      </c>
      <c r="K21" s="77">
        <v>0</v>
      </c>
    </row>
    <row r="22" spans="2:11" ht="15" customHeight="1" x14ac:dyDescent="0.2">
      <c r="B22" s="191"/>
      <c r="C22" s="184"/>
      <c r="D22" s="67" t="s">
        <v>103</v>
      </c>
      <c r="E22" s="63" t="s">
        <v>74</v>
      </c>
      <c r="F22" s="64">
        <v>0</v>
      </c>
      <c r="G22" s="64" t="s">
        <v>1417</v>
      </c>
      <c r="H22" s="64">
        <v>6149.489361702128</v>
      </c>
      <c r="I22" s="64">
        <v>10203</v>
      </c>
      <c r="J22" s="77">
        <v>1151097.9118014763</v>
      </c>
      <c r="K22" s="77">
        <v>1328128.5630729005</v>
      </c>
    </row>
    <row r="23" spans="2:11" ht="12.75" x14ac:dyDescent="0.2">
      <c r="B23" s="191"/>
      <c r="C23" s="184"/>
      <c r="D23" s="68"/>
      <c r="E23" s="63" t="s">
        <v>44</v>
      </c>
      <c r="F23" s="64">
        <v>343</v>
      </c>
      <c r="G23" s="64" t="s">
        <v>1420</v>
      </c>
      <c r="H23" s="64">
        <v>28140.600559895305</v>
      </c>
      <c r="I23" s="64">
        <v>28224</v>
      </c>
      <c r="J23" s="77">
        <v>2115946.2934766663</v>
      </c>
      <c r="K23" s="77">
        <v>1554405.0437003518</v>
      </c>
    </row>
    <row r="24" spans="2:11" ht="15" customHeight="1" x14ac:dyDescent="0.2">
      <c r="B24" s="191"/>
      <c r="C24" s="184"/>
      <c r="D24" s="68"/>
      <c r="E24" s="63" t="s">
        <v>106</v>
      </c>
      <c r="F24" s="64">
        <v>0</v>
      </c>
      <c r="G24" s="64" t="s">
        <v>1418</v>
      </c>
      <c r="H24" s="64">
        <v>83.25</v>
      </c>
      <c r="I24" s="64">
        <v>146.70000000000002</v>
      </c>
      <c r="J24" s="77">
        <v>7678.2698513223959</v>
      </c>
      <c r="K24" s="77">
        <v>9921.1996714944398</v>
      </c>
    </row>
    <row r="25" spans="2:11" ht="15" customHeight="1" x14ac:dyDescent="0.2">
      <c r="B25" s="191"/>
      <c r="C25" s="184"/>
      <c r="D25" s="68"/>
      <c r="E25" s="63" t="s">
        <v>45</v>
      </c>
      <c r="F25" s="64">
        <v>134</v>
      </c>
      <c r="G25" s="64" t="s">
        <v>1420</v>
      </c>
      <c r="H25" s="64">
        <v>500.55058275058252</v>
      </c>
      <c r="I25" s="64">
        <v>2268</v>
      </c>
      <c r="J25" s="77">
        <v>146595.90420026649</v>
      </c>
      <c r="K25" s="77">
        <v>78384.716708539578</v>
      </c>
    </row>
    <row r="26" spans="2:11" ht="15" customHeight="1" x14ac:dyDescent="0.2">
      <c r="B26" s="191"/>
      <c r="C26" s="184"/>
      <c r="D26" s="187" t="s">
        <v>109</v>
      </c>
      <c r="E26" s="63" t="s">
        <v>74</v>
      </c>
      <c r="F26" s="172">
        <v>0</v>
      </c>
      <c r="G26" s="64" t="s">
        <v>1417</v>
      </c>
      <c r="H26" s="64">
        <v>9406.0465116279083</v>
      </c>
      <c r="I26" s="64">
        <v>27560.800000000003</v>
      </c>
      <c r="J26" s="77">
        <v>609239.70207623136</v>
      </c>
      <c r="K26" s="77">
        <v>2182265.2561692367</v>
      </c>
    </row>
    <row r="27" spans="2:11" ht="15" customHeight="1" x14ac:dyDescent="0.2">
      <c r="B27" s="191"/>
      <c r="C27" s="184"/>
      <c r="D27" s="188"/>
      <c r="E27" s="63" t="s">
        <v>44</v>
      </c>
      <c r="F27" s="64">
        <v>59</v>
      </c>
      <c r="G27" s="64" t="s">
        <v>1420</v>
      </c>
      <c r="H27" s="64">
        <v>2707.7363083164296</v>
      </c>
      <c r="I27" s="64">
        <v>3131</v>
      </c>
      <c r="J27" s="77">
        <v>467501.72914542101</v>
      </c>
      <c r="K27" s="77">
        <v>96278.775053993013</v>
      </c>
    </row>
    <row r="28" spans="2:11" ht="15" customHeight="1" x14ac:dyDescent="0.2">
      <c r="B28" s="191"/>
      <c r="C28" s="184"/>
      <c r="D28" s="188"/>
      <c r="E28" s="63" t="s">
        <v>106</v>
      </c>
      <c r="F28" s="64">
        <v>0</v>
      </c>
      <c r="G28" s="64" t="s">
        <v>1418</v>
      </c>
      <c r="H28" s="64">
        <v>72</v>
      </c>
      <c r="I28" s="64">
        <v>24.75</v>
      </c>
      <c r="J28" s="77">
        <v>26668.196272290952</v>
      </c>
      <c r="K28" s="77">
        <v>30622.327854892843</v>
      </c>
    </row>
    <row r="29" spans="2:11" ht="12.75" x14ac:dyDescent="0.2">
      <c r="B29" s="191"/>
      <c r="C29" s="184"/>
      <c r="D29" s="188"/>
      <c r="E29" s="63" t="s">
        <v>45</v>
      </c>
      <c r="F29" s="64">
        <v>14</v>
      </c>
      <c r="G29" s="64" t="s">
        <v>1420</v>
      </c>
      <c r="H29" s="64">
        <v>64</v>
      </c>
      <c r="I29" s="64">
        <v>54</v>
      </c>
      <c r="J29" s="77">
        <v>16018.327206862637</v>
      </c>
      <c r="K29" s="77">
        <v>183.05267292556451</v>
      </c>
    </row>
    <row r="30" spans="2:11" ht="15" customHeight="1" x14ac:dyDescent="0.2">
      <c r="B30" s="191"/>
      <c r="C30" s="187" t="s">
        <v>105</v>
      </c>
      <c r="D30" s="187" t="s">
        <v>1374</v>
      </c>
      <c r="E30" s="63" t="s">
        <v>44</v>
      </c>
      <c r="F30" s="64">
        <v>26</v>
      </c>
      <c r="G30" s="64" t="s">
        <v>1420</v>
      </c>
      <c r="H30" s="64">
        <v>635.84415584415626</v>
      </c>
      <c r="I30" s="64">
        <v>205</v>
      </c>
      <c r="J30" s="77">
        <v>100444.51088865186</v>
      </c>
      <c r="K30" s="77">
        <v>0</v>
      </c>
    </row>
    <row r="31" spans="2:11" ht="15" customHeight="1" x14ac:dyDescent="0.2">
      <c r="B31" s="191"/>
      <c r="C31" s="188"/>
      <c r="D31" s="188"/>
      <c r="E31" s="63" t="s">
        <v>106</v>
      </c>
      <c r="F31" s="64">
        <v>0</v>
      </c>
      <c r="G31" s="64" t="s">
        <v>1418</v>
      </c>
      <c r="H31" s="64">
        <v>241.7</v>
      </c>
      <c r="I31" s="64">
        <v>113.85000000000001</v>
      </c>
      <c r="J31" s="77">
        <v>123048.36603668361</v>
      </c>
      <c r="K31" s="77">
        <v>64025.583261276654</v>
      </c>
    </row>
    <row r="32" spans="2:11" ht="15" customHeight="1" x14ac:dyDescent="0.2">
      <c r="B32" s="191"/>
      <c r="C32" s="188"/>
      <c r="D32" s="188"/>
      <c r="E32" s="63" t="s">
        <v>210</v>
      </c>
      <c r="F32" s="64">
        <v>0</v>
      </c>
      <c r="G32" s="64" t="s">
        <v>1417</v>
      </c>
      <c r="H32" s="64">
        <v>4248</v>
      </c>
      <c r="I32" s="64">
        <v>7137.45</v>
      </c>
      <c r="J32" s="77">
        <v>206920.08127879628</v>
      </c>
      <c r="K32" s="77">
        <v>76529.163564906747</v>
      </c>
    </row>
    <row r="33" spans="2:11" ht="15" customHeight="1" x14ac:dyDescent="0.2">
      <c r="B33" s="191"/>
      <c r="C33" s="189"/>
      <c r="D33" s="189"/>
      <c r="E33" s="63" t="s">
        <v>244</v>
      </c>
      <c r="F33" s="172">
        <v>0</v>
      </c>
      <c r="G33" s="64" t="s">
        <v>1418</v>
      </c>
      <c r="H33" s="64">
        <v>2424.2637362637361</v>
      </c>
      <c r="I33" s="64">
        <v>438.55</v>
      </c>
      <c r="J33" s="77">
        <v>240650.78668187186</v>
      </c>
      <c r="K33" s="77">
        <v>124371.20873182335</v>
      </c>
    </row>
    <row r="34" spans="2:11" ht="15" customHeight="1" x14ac:dyDescent="0.2">
      <c r="B34" s="191"/>
      <c r="C34" s="187" t="s">
        <v>73</v>
      </c>
      <c r="D34" s="184" t="s">
        <v>1374</v>
      </c>
      <c r="E34" s="63" t="s">
        <v>74</v>
      </c>
      <c r="F34" s="64">
        <v>0</v>
      </c>
      <c r="G34" s="64" t="s">
        <v>1417</v>
      </c>
      <c r="H34" s="64">
        <v>90481.500000000044</v>
      </c>
      <c r="I34" s="64">
        <v>145516.9</v>
      </c>
      <c r="J34" s="77">
        <v>8723044.7108949348</v>
      </c>
      <c r="K34" s="77">
        <v>12773484.171394169</v>
      </c>
    </row>
    <row r="35" spans="2:11" ht="15" customHeight="1" x14ac:dyDescent="0.2">
      <c r="B35" s="191"/>
      <c r="C35" s="188"/>
      <c r="D35" s="184"/>
      <c r="E35" s="63" t="s">
        <v>44</v>
      </c>
      <c r="F35" s="64">
        <v>599</v>
      </c>
      <c r="G35" s="64" t="s">
        <v>1420</v>
      </c>
      <c r="H35" s="64">
        <v>41687.944767640365</v>
      </c>
      <c r="I35" s="64">
        <v>35861</v>
      </c>
      <c r="J35" s="77">
        <v>5803762.8627448361</v>
      </c>
      <c r="K35" s="77">
        <v>4385731.4416076345</v>
      </c>
    </row>
    <row r="36" spans="2:11" ht="15" customHeight="1" x14ac:dyDescent="0.2">
      <c r="B36" s="191"/>
      <c r="C36" s="188"/>
      <c r="D36" s="184"/>
      <c r="E36" s="63" t="s">
        <v>106</v>
      </c>
      <c r="F36" s="64">
        <v>0</v>
      </c>
      <c r="G36" s="64" t="s">
        <v>1418</v>
      </c>
      <c r="H36" s="64">
        <v>90.45</v>
      </c>
      <c r="I36" s="64">
        <v>90.9</v>
      </c>
      <c r="J36" s="77">
        <v>9859.8748275934813</v>
      </c>
      <c r="K36" s="77">
        <v>27315.559668132802</v>
      </c>
    </row>
    <row r="37" spans="2:11" ht="15" customHeight="1" x14ac:dyDescent="0.2">
      <c r="B37" s="191"/>
      <c r="C37" s="188"/>
      <c r="D37" s="184"/>
      <c r="E37" s="63" t="s">
        <v>45</v>
      </c>
      <c r="F37" s="64">
        <v>64</v>
      </c>
      <c r="G37" s="64" t="s">
        <v>1420</v>
      </c>
      <c r="H37" s="64">
        <v>297.65625</v>
      </c>
      <c r="I37" s="64">
        <v>207</v>
      </c>
      <c r="J37" s="77">
        <v>90839.189407134749</v>
      </c>
      <c r="K37" s="77">
        <v>36022.420394422734</v>
      </c>
    </row>
    <row r="38" spans="2:11" ht="15" customHeight="1" x14ac:dyDescent="0.2">
      <c r="B38" s="191"/>
      <c r="C38" s="187" t="s">
        <v>205</v>
      </c>
      <c r="D38" s="187" t="s">
        <v>1374</v>
      </c>
      <c r="E38" s="63" t="s">
        <v>74</v>
      </c>
      <c r="F38" s="64">
        <v>0</v>
      </c>
      <c r="G38" s="64" t="s">
        <v>1417</v>
      </c>
      <c r="H38" s="64">
        <v>3834</v>
      </c>
      <c r="I38" s="64">
        <v>2112.3000000000002</v>
      </c>
      <c r="J38" s="77">
        <v>329270.41340646474</v>
      </c>
      <c r="K38" s="77">
        <v>394653.81669993646</v>
      </c>
    </row>
    <row r="39" spans="2:11" ht="15" customHeight="1" x14ac:dyDescent="0.2">
      <c r="B39" s="191"/>
      <c r="C39" s="188"/>
      <c r="D39" s="188"/>
      <c r="E39" s="63" t="s">
        <v>106</v>
      </c>
      <c r="F39" s="64">
        <v>0</v>
      </c>
      <c r="G39" s="64" t="s">
        <v>1418</v>
      </c>
      <c r="H39" s="64">
        <v>990</v>
      </c>
      <c r="I39" s="64">
        <v>651.6</v>
      </c>
      <c r="J39" s="77">
        <v>229262.7462602923</v>
      </c>
      <c r="K39" s="77">
        <v>150285.92743406631</v>
      </c>
    </row>
    <row r="40" spans="2:11" ht="15" customHeight="1" x14ac:dyDescent="0.2">
      <c r="B40" s="191"/>
      <c r="C40" s="187" t="s">
        <v>107</v>
      </c>
      <c r="D40" s="184" t="s">
        <v>1374</v>
      </c>
      <c r="E40" s="63" t="s">
        <v>44</v>
      </c>
      <c r="F40" s="64">
        <v>10</v>
      </c>
      <c r="G40" s="64" t="s">
        <v>1420</v>
      </c>
      <c r="H40" s="64">
        <v>4664.538461538461</v>
      </c>
      <c r="I40" s="64">
        <v>501</v>
      </c>
      <c r="J40" s="77">
        <v>202873.44950736238</v>
      </c>
      <c r="K40" s="175">
        <v>87570.709139931249</v>
      </c>
    </row>
    <row r="41" spans="2:11" ht="15" customHeight="1" x14ac:dyDescent="0.2">
      <c r="B41" s="191"/>
      <c r="C41" s="188"/>
      <c r="D41" s="184"/>
      <c r="E41" s="63" t="s">
        <v>106</v>
      </c>
      <c r="F41" s="64">
        <v>0</v>
      </c>
      <c r="G41" s="64" t="s">
        <v>1418</v>
      </c>
      <c r="H41" s="64">
        <v>490.49999999999989</v>
      </c>
      <c r="I41" s="64">
        <v>899.10000000000014</v>
      </c>
      <c r="J41" s="77">
        <v>46923.866281389433</v>
      </c>
      <c r="K41" s="77">
        <v>76660.437312164024</v>
      </c>
    </row>
    <row r="42" spans="2:11" ht="15" customHeight="1" x14ac:dyDescent="0.2">
      <c r="B42" s="191"/>
      <c r="C42" s="188"/>
      <c r="D42" s="184"/>
      <c r="E42" s="63" t="s">
        <v>209</v>
      </c>
      <c r="F42" s="172">
        <v>0</v>
      </c>
      <c r="G42" s="64" t="s">
        <v>1417</v>
      </c>
      <c r="H42" s="64">
        <v>4364.9185601056806</v>
      </c>
      <c r="I42" s="64">
        <v>31926.65</v>
      </c>
      <c r="J42" s="77">
        <v>803696.57355049462</v>
      </c>
      <c r="K42" s="77">
        <v>1233839.5154995848</v>
      </c>
    </row>
    <row r="43" spans="2:11" ht="15" customHeight="1" x14ac:dyDescent="0.2">
      <c r="B43" s="191"/>
      <c r="C43" s="188"/>
      <c r="D43" s="184"/>
      <c r="E43" s="63" t="s">
        <v>45</v>
      </c>
      <c r="F43" s="64">
        <v>4</v>
      </c>
      <c r="G43" s="64" t="s">
        <v>1420</v>
      </c>
      <c r="H43" s="64">
        <v>142.79999999999998</v>
      </c>
      <c r="I43" s="64">
        <v>32</v>
      </c>
      <c r="J43" s="77">
        <v>78862.277577846922</v>
      </c>
      <c r="K43" s="77">
        <v>17144.256057342158</v>
      </c>
    </row>
    <row r="44" spans="2:11" ht="15" customHeight="1" x14ac:dyDescent="0.2">
      <c r="B44" s="191"/>
      <c r="C44" s="187" t="s">
        <v>196</v>
      </c>
      <c r="D44" s="187" t="s">
        <v>1374</v>
      </c>
      <c r="E44" s="63" t="s">
        <v>197</v>
      </c>
      <c r="F44" s="64">
        <v>0</v>
      </c>
      <c r="G44" s="64" t="s">
        <v>1565</v>
      </c>
      <c r="H44" s="64">
        <v>3637.7999999999993</v>
      </c>
      <c r="I44" s="64">
        <v>1597.5</v>
      </c>
      <c r="J44" s="77">
        <v>38438.152695592595</v>
      </c>
      <c r="K44" s="77">
        <v>61325.110701627455</v>
      </c>
    </row>
    <row r="45" spans="2:11" ht="15" customHeight="1" x14ac:dyDescent="0.2">
      <c r="B45" s="192"/>
      <c r="C45" s="189"/>
      <c r="D45" s="189"/>
      <c r="E45" s="63" t="s">
        <v>45</v>
      </c>
      <c r="F45" s="64">
        <v>0</v>
      </c>
      <c r="G45" s="64" t="s">
        <v>1420</v>
      </c>
      <c r="H45" s="64">
        <v>60.142857142857139</v>
      </c>
      <c r="I45" s="64">
        <v>0</v>
      </c>
      <c r="J45" s="77">
        <v>38051.70808556574</v>
      </c>
      <c r="K45" s="77">
        <v>0</v>
      </c>
    </row>
    <row r="46" spans="2:11" ht="15" customHeight="1" x14ac:dyDescent="0.2">
      <c r="B46" s="185" t="s">
        <v>2376</v>
      </c>
      <c r="C46" s="185"/>
      <c r="D46" s="185"/>
      <c r="E46" s="185"/>
      <c r="F46" s="70">
        <v>1253</v>
      </c>
      <c r="G46" s="71"/>
      <c r="H46" s="71"/>
      <c r="I46" s="71"/>
      <c r="J46" s="147">
        <v>22078684.920000006</v>
      </c>
      <c r="K46" s="81">
        <v>25120885.444624193</v>
      </c>
    </row>
    <row r="47" spans="2:11" ht="15" customHeight="1" x14ac:dyDescent="0.2">
      <c r="B47" s="191" t="s">
        <v>2368</v>
      </c>
      <c r="C47" s="188" t="s">
        <v>29</v>
      </c>
      <c r="D47" s="184" t="s">
        <v>112</v>
      </c>
      <c r="E47" s="63" t="s">
        <v>153</v>
      </c>
      <c r="F47" s="64">
        <v>544</v>
      </c>
      <c r="G47" s="64" t="s">
        <v>1420</v>
      </c>
      <c r="H47" s="64">
        <v>32122.233535787396</v>
      </c>
      <c r="I47" s="64">
        <v>29256</v>
      </c>
      <c r="J47" s="77">
        <v>1792924.0090973871</v>
      </c>
      <c r="K47" s="82">
        <v>1657554.0048381099</v>
      </c>
    </row>
    <row r="48" spans="2:11" ht="12.75" x14ac:dyDescent="0.2">
      <c r="B48" s="191"/>
      <c r="C48" s="188"/>
      <c r="D48" s="184"/>
      <c r="E48" s="63" t="s">
        <v>139</v>
      </c>
      <c r="F48" s="64">
        <v>321</v>
      </c>
      <c r="G48" s="65" t="s">
        <v>1420</v>
      </c>
      <c r="H48" s="65">
        <v>23224.867143010048</v>
      </c>
      <c r="I48" s="64">
        <v>10741</v>
      </c>
      <c r="J48" s="77">
        <v>1885902.2696473419</v>
      </c>
      <c r="K48" s="82">
        <v>1064453.8061367939</v>
      </c>
    </row>
    <row r="49" spans="2:11" ht="15" customHeight="1" x14ac:dyDescent="0.2">
      <c r="B49" s="191"/>
      <c r="C49" s="188"/>
      <c r="D49" s="184"/>
      <c r="E49" s="63" t="s">
        <v>113</v>
      </c>
      <c r="F49" s="64">
        <v>312</v>
      </c>
      <c r="G49" s="65" t="s">
        <v>1420</v>
      </c>
      <c r="H49" s="65">
        <v>17060.131409026293</v>
      </c>
      <c r="I49" s="64">
        <v>11253</v>
      </c>
      <c r="J49" s="77">
        <v>1201578.9776790482</v>
      </c>
      <c r="K49" s="82">
        <v>713047.63049585815</v>
      </c>
    </row>
    <row r="50" spans="2:11" ht="15" customHeight="1" x14ac:dyDescent="0.2">
      <c r="B50" s="191"/>
      <c r="C50" s="189"/>
      <c r="D50" s="184"/>
      <c r="E50" s="63" t="s">
        <v>148</v>
      </c>
      <c r="F50" s="64">
        <v>15</v>
      </c>
      <c r="G50" s="65" t="s">
        <v>1420</v>
      </c>
      <c r="H50" s="65">
        <v>816</v>
      </c>
      <c r="I50" s="64">
        <v>491</v>
      </c>
      <c r="J50" s="77">
        <v>3683.8445910284586</v>
      </c>
      <c r="K50" s="82">
        <v>119839.43753387584</v>
      </c>
    </row>
    <row r="51" spans="2:11" ht="15" customHeight="1" x14ac:dyDescent="0.2">
      <c r="B51" s="185" t="s">
        <v>2377</v>
      </c>
      <c r="C51" s="185"/>
      <c r="D51" s="185"/>
      <c r="E51" s="185"/>
      <c r="F51" s="70">
        <v>1192</v>
      </c>
      <c r="G51" s="71"/>
      <c r="H51" s="71"/>
      <c r="I51" s="71"/>
      <c r="J51" s="147">
        <v>4884089.101014805</v>
      </c>
      <c r="K51" s="81">
        <v>3554894.8790046377</v>
      </c>
    </row>
    <row r="52" spans="2:11" ht="15" customHeight="1" x14ac:dyDescent="0.2">
      <c r="B52" s="186" t="s">
        <v>2369</v>
      </c>
      <c r="C52" s="187" t="s">
        <v>90</v>
      </c>
      <c r="D52" s="187" t="s">
        <v>1374</v>
      </c>
      <c r="E52" s="63" t="s">
        <v>44</v>
      </c>
      <c r="F52" s="64">
        <v>58</v>
      </c>
      <c r="G52" s="64" t="s">
        <v>1420</v>
      </c>
      <c r="H52" s="64">
        <v>3594.75</v>
      </c>
      <c r="I52" s="64">
        <v>1482</v>
      </c>
      <c r="J52" s="77">
        <v>570809.84081264958</v>
      </c>
      <c r="K52" s="82">
        <v>213928.95312720677</v>
      </c>
    </row>
    <row r="53" spans="2:11" ht="15" customHeight="1" x14ac:dyDescent="0.2">
      <c r="B53" s="186"/>
      <c r="C53" s="188"/>
      <c r="D53" s="188"/>
      <c r="E53" s="63" t="s">
        <v>52</v>
      </c>
      <c r="F53" s="64">
        <v>0</v>
      </c>
      <c r="G53" s="64" t="s">
        <v>1418</v>
      </c>
      <c r="H53" s="64">
        <v>0</v>
      </c>
      <c r="I53" s="64">
        <v>0</v>
      </c>
      <c r="J53" s="77">
        <v>0</v>
      </c>
      <c r="K53" s="82">
        <v>1702.1089989364291</v>
      </c>
    </row>
    <row r="54" spans="2:11" ht="15" customHeight="1" x14ac:dyDescent="0.2">
      <c r="B54" s="186"/>
      <c r="C54" s="189"/>
      <c r="D54" s="189"/>
      <c r="E54" s="63" t="s">
        <v>92</v>
      </c>
      <c r="F54" s="64">
        <v>0</v>
      </c>
      <c r="G54" s="64" t="s">
        <v>1418</v>
      </c>
      <c r="H54" s="64">
        <v>604.35</v>
      </c>
      <c r="I54" s="64">
        <v>0</v>
      </c>
      <c r="J54" s="77">
        <v>33121.672407591861</v>
      </c>
      <c r="K54" s="82">
        <v>32937.241721292536</v>
      </c>
    </row>
    <row r="55" spans="2:11" ht="24" x14ac:dyDescent="0.2">
      <c r="B55" s="186"/>
      <c r="C55" s="68" t="s">
        <v>42</v>
      </c>
      <c r="D55" s="67" t="s">
        <v>43</v>
      </c>
      <c r="E55" s="63" t="s">
        <v>24</v>
      </c>
      <c r="F55" s="64">
        <v>0</v>
      </c>
      <c r="G55" s="64" t="s">
        <v>1418</v>
      </c>
      <c r="H55" s="64">
        <v>437.85000000000008</v>
      </c>
      <c r="I55" s="64">
        <v>0</v>
      </c>
      <c r="J55" s="77">
        <v>111249.68842602553</v>
      </c>
      <c r="K55" s="82">
        <v>109320.49745649548</v>
      </c>
    </row>
    <row r="56" spans="2:11" ht="15" customHeight="1" x14ac:dyDescent="0.2">
      <c r="B56" s="186"/>
      <c r="C56" s="187" t="s">
        <v>94</v>
      </c>
      <c r="D56" s="187" t="s">
        <v>1374</v>
      </c>
      <c r="E56" s="63" t="s">
        <v>114</v>
      </c>
      <c r="F56" s="172">
        <v>0</v>
      </c>
      <c r="G56" s="64" t="s">
        <v>1418</v>
      </c>
      <c r="H56" s="64">
        <v>273.60000000000002</v>
      </c>
      <c r="I56" s="64">
        <v>205</v>
      </c>
      <c r="J56" s="77">
        <v>2438.4126379428017</v>
      </c>
      <c r="K56" s="82">
        <v>43668.527974914381</v>
      </c>
    </row>
    <row r="57" spans="2:11" ht="15" customHeight="1" x14ac:dyDescent="0.2">
      <c r="B57" s="186"/>
      <c r="C57" s="188"/>
      <c r="D57" s="188"/>
      <c r="E57" s="63" t="s">
        <v>52</v>
      </c>
      <c r="F57" s="64">
        <v>2081</v>
      </c>
      <c r="G57" s="64" t="s">
        <v>1418</v>
      </c>
      <c r="H57" s="64">
        <v>1402.5225931536872</v>
      </c>
      <c r="I57" s="64">
        <v>11675</v>
      </c>
      <c r="J57" s="77">
        <v>521070.96505658521</v>
      </c>
      <c r="K57" s="82">
        <v>2993233.8438579529</v>
      </c>
    </row>
    <row r="58" spans="2:11" ht="15" customHeight="1" x14ac:dyDescent="0.2">
      <c r="B58" s="186"/>
      <c r="C58" s="188"/>
      <c r="D58" s="188"/>
      <c r="E58" s="63" t="s">
        <v>45</v>
      </c>
      <c r="F58" s="64">
        <v>1634</v>
      </c>
      <c r="G58" s="64" t="s">
        <v>1420</v>
      </c>
      <c r="H58" s="64">
        <v>22663.871155219706</v>
      </c>
      <c r="I58" s="64">
        <v>52594</v>
      </c>
      <c r="J58" s="77">
        <v>811599.07152144925</v>
      </c>
      <c r="K58" s="82">
        <v>889361.24161489878</v>
      </c>
    </row>
    <row r="59" spans="2:11" ht="15" customHeight="1" x14ac:dyDescent="0.2">
      <c r="B59" s="186"/>
      <c r="C59" s="188"/>
      <c r="D59" s="188"/>
      <c r="E59" s="63" t="s">
        <v>96</v>
      </c>
      <c r="F59" s="172">
        <v>0</v>
      </c>
      <c r="G59" s="64" t="s">
        <v>1418</v>
      </c>
      <c r="H59" s="64">
        <v>2841.7520059305739</v>
      </c>
      <c r="I59" s="64">
        <v>3632</v>
      </c>
      <c r="J59" s="77">
        <v>83746.369300380728</v>
      </c>
      <c r="K59" s="82">
        <v>69826.386297341407</v>
      </c>
    </row>
    <row r="60" spans="2:11" ht="15" customHeight="1" x14ac:dyDescent="0.2">
      <c r="B60" s="185" t="s">
        <v>2378</v>
      </c>
      <c r="C60" s="185"/>
      <c r="D60" s="185"/>
      <c r="E60" s="185"/>
      <c r="F60" s="70">
        <v>3773</v>
      </c>
      <c r="G60" s="71"/>
      <c r="H60" s="71"/>
      <c r="I60" s="71"/>
      <c r="J60" s="147">
        <v>2134036.0201626252</v>
      </c>
      <c r="K60" s="81">
        <v>4353978.8010490388</v>
      </c>
    </row>
    <row r="61" spans="2:11" ht="15" customHeight="1" x14ac:dyDescent="0.2">
      <c r="B61" s="72"/>
      <c r="C61" s="72"/>
      <c r="D61" s="72"/>
      <c r="E61" s="72"/>
      <c r="F61" s="73"/>
      <c r="G61" s="73"/>
      <c r="H61" s="73"/>
      <c r="I61" s="73"/>
      <c r="J61" s="73"/>
      <c r="K61" s="83"/>
    </row>
    <row r="62" spans="2:11" ht="24.75" customHeight="1" x14ac:dyDescent="0.2">
      <c r="B62" s="185" t="s">
        <v>2468</v>
      </c>
      <c r="C62" s="185"/>
      <c r="D62" s="185"/>
      <c r="E62" s="185"/>
      <c r="F62" s="70">
        <v>8885</v>
      </c>
      <c r="G62" s="71"/>
      <c r="H62" s="71"/>
      <c r="I62" s="71"/>
      <c r="J62" s="177">
        <v>88877484.929370299</v>
      </c>
      <c r="K62" s="84">
        <v>87625452.18571192</v>
      </c>
    </row>
    <row r="63" spans="2:11" ht="24.75" customHeight="1" x14ac:dyDescent="0.25">
      <c r="I63" s="76"/>
      <c r="J63" s="76"/>
      <c r="K63" s="78"/>
    </row>
    <row r="64" spans="2:11" ht="24.75" customHeight="1" x14ac:dyDescent="0.25">
      <c r="K64" s="78"/>
    </row>
    <row r="65" spans="11:12" ht="24.75" customHeight="1" x14ac:dyDescent="0.2">
      <c r="K65" s="79"/>
    </row>
    <row r="79" spans="11:12" ht="24.75" customHeight="1" x14ac:dyDescent="0.25">
      <c r="L79"/>
    </row>
    <row r="80" spans="11:12" ht="24.75" customHeight="1" x14ac:dyDescent="0.25">
      <c r="L80"/>
    </row>
    <row r="81" spans="12:12" ht="24.75" customHeight="1" x14ac:dyDescent="0.25">
      <c r="L81"/>
    </row>
    <row r="82" spans="12:12" ht="24.75" customHeight="1" x14ac:dyDescent="0.25">
      <c r="L82"/>
    </row>
    <row r="83" spans="12:12" ht="24.75" customHeight="1" x14ac:dyDescent="0.25">
      <c r="L83"/>
    </row>
    <row r="84" spans="12:12" ht="24.75" customHeight="1" x14ac:dyDescent="0.25">
      <c r="L84"/>
    </row>
    <row r="85" spans="12:12" ht="24.75" customHeight="1" x14ac:dyDescent="0.25">
      <c r="L85"/>
    </row>
    <row r="86" spans="12:12" ht="24.75" customHeight="1" x14ac:dyDescent="0.25">
      <c r="L86"/>
    </row>
    <row r="87" spans="12:12" ht="24.75" customHeight="1" x14ac:dyDescent="0.25">
      <c r="L87"/>
    </row>
    <row r="88" spans="12:12" ht="24.75" customHeight="1" x14ac:dyDescent="0.25">
      <c r="L88"/>
    </row>
    <row r="89" spans="12:12" ht="24.75" customHeight="1" x14ac:dyDescent="0.25">
      <c r="L89"/>
    </row>
    <row r="90" spans="12:12" ht="24.75" customHeight="1" x14ac:dyDescent="0.25">
      <c r="L90"/>
    </row>
    <row r="91" spans="12:12" ht="24.75" customHeight="1" x14ac:dyDescent="0.25">
      <c r="L91"/>
    </row>
    <row r="92" spans="12:12" ht="24.75" customHeight="1" x14ac:dyDescent="0.25">
      <c r="L92"/>
    </row>
    <row r="93" spans="12:12" ht="24.75" customHeight="1" x14ac:dyDescent="0.25">
      <c r="L93"/>
    </row>
    <row r="94" spans="12:12" ht="24.75" customHeight="1" x14ac:dyDescent="0.25">
      <c r="L94"/>
    </row>
    <row r="95" spans="12:12" ht="24.75" customHeight="1" x14ac:dyDescent="0.25">
      <c r="L95"/>
    </row>
    <row r="96" spans="12:12" ht="24.75" customHeight="1" x14ac:dyDescent="0.25">
      <c r="L96"/>
    </row>
    <row r="97" spans="12:12" ht="24.75" customHeight="1" x14ac:dyDescent="0.25">
      <c r="L97"/>
    </row>
    <row r="98" spans="12:12" ht="24.75" customHeight="1" x14ac:dyDescent="0.25">
      <c r="L98"/>
    </row>
    <row r="99" spans="12:12" ht="24.75" customHeight="1" x14ac:dyDescent="0.25">
      <c r="L99"/>
    </row>
    <row r="100" spans="12:12" ht="24.75" customHeight="1" x14ac:dyDescent="0.25">
      <c r="L100"/>
    </row>
    <row r="101" spans="12:12" ht="24.75" customHeight="1" x14ac:dyDescent="0.25">
      <c r="L101"/>
    </row>
    <row r="102" spans="12:12" ht="24.75" customHeight="1" x14ac:dyDescent="0.25">
      <c r="L102"/>
    </row>
    <row r="103" spans="12:12" ht="24.75" customHeight="1" x14ac:dyDescent="0.25">
      <c r="L103"/>
    </row>
    <row r="104" spans="12:12" ht="24.75" customHeight="1" x14ac:dyDescent="0.25">
      <c r="L104"/>
    </row>
    <row r="105" spans="12:12" ht="24.75" customHeight="1" x14ac:dyDescent="0.25">
      <c r="L105"/>
    </row>
    <row r="106" spans="12:12" ht="24.75" customHeight="1" x14ac:dyDescent="0.25">
      <c r="L106"/>
    </row>
    <row r="107" spans="12:12" ht="24.75" customHeight="1" x14ac:dyDescent="0.25">
      <c r="L107"/>
    </row>
    <row r="108" spans="12:12" ht="24.75" customHeight="1" x14ac:dyDescent="0.25">
      <c r="L108"/>
    </row>
    <row r="109" spans="12:12" ht="24.75" customHeight="1" x14ac:dyDescent="0.25">
      <c r="L109"/>
    </row>
    <row r="110" spans="12:12" ht="24.75" customHeight="1" x14ac:dyDescent="0.25">
      <c r="L110"/>
    </row>
    <row r="111" spans="12:12" ht="24.75" customHeight="1" x14ac:dyDescent="0.25">
      <c r="L111"/>
    </row>
    <row r="112" spans="12:12" ht="24.75" customHeight="1" x14ac:dyDescent="0.25">
      <c r="L112"/>
    </row>
  </sheetData>
  <mergeCells count="47">
    <mergeCell ref="B6:B7"/>
    <mergeCell ref="C6:C7"/>
    <mergeCell ref="D6:D7"/>
    <mergeCell ref="E6:E7"/>
    <mergeCell ref="F6:F7"/>
    <mergeCell ref="G6:I6"/>
    <mergeCell ref="J6:K6"/>
    <mergeCell ref="L6:M6"/>
    <mergeCell ref="C8:C9"/>
    <mergeCell ref="D8:D9"/>
    <mergeCell ref="B1:L1"/>
    <mergeCell ref="B2:L2"/>
    <mergeCell ref="B3:L3"/>
    <mergeCell ref="C4:L4"/>
    <mergeCell ref="G5:K5"/>
    <mergeCell ref="B14:E14"/>
    <mergeCell ref="D15:D16"/>
    <mergeCell ref="B17:E17"/>
    <mergeCell ref="B15:B16"/>
    <mergeCell ref="B8:B13"/>
    <mergeCell ref="B46:E46"/>
    <mergeCell ref="B47:B50"/>
    <mergeCell ref="C47:C50"/>
    <mergeCell ref="D47:D50"/>
    <mergeCell ref="C15:C16"/>
    <mergeCell ref="C40:C43"/>
    <mergeCell ref="D40:D43"/>
    <mergeCell ref="B18:B45"/>
    <mergeCell ref="C18:C29"/>
    <mergeCell ref="D18:D21"/>
    <mergeCell ref="D26:D29"/>
    <mergeCell ref="C44:C45"/>
    <mergeCell ref="D44:D45"/>
    <mergeCell ref="C30:C33"/>
    <mergeCell ref="D30:D33"/>
    <mergeCell ref="C34:C37"/>
    <mergeCell ref="D34:D37"/>
    <mergeCell ref="C38:C39"/>
    <mergeCell ref="D38:D39"/>
    <mergeCell ref="B60:E60"/>
    <mergeCell ref="B62:E62"/>
    <mergeCell ref="B51:E51"/>
    <mergeCell ref="B52:B59"/>
    <mergeCell ref="C52:C54"/>
    <mergeCell ref="D52:D54"/>
    <mergeCell ref="C56:C59"/>
    <mergeCell ref="D56:D59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32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BE492A6A-480E-49BC-9E79-545A3C094187}">
            <xm:f>NOT(ISERROR(SEARCH("-",I8)))</xm:f>
            <xm:f>"-"</xm:f>
            <x14:dxf>
              <fill>
                <patternFill>
                  <bgColor rgb="FFFFFF00"/>
                </patternFill>
              </fill>
            </x14:dxf>
          </x14:cfRule>
          <xm:sqref>I8:I13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10384-CC9E-4824-8270-397A07579B45}">
  <sheetPr>
    <pageSetUpPr fitToPage="1"/>
  </sheetPr>
  <dimension ref="A1:S90"/>
  <sheetViews>
    <sheetView showGridLines="0" zoomScale="118" zoomScaleNormal="118" workbookViewId="0">
      <pane ySplit="4" topLeftCell="A5" activePane="bottomLeft" state="frozen"/>
      <selection activeCell="F43" sqref="F43"/>
      <selection pane="bottomLeft" activeCell="E85" sqref="E85"/>
    </sheetView>
  </sheetViews>
  <sheetFormatPr defaultRowHeight="15" x14ac:dyDescent="0.25"/>
  <cols>
    <col min="1" max="1" width="0.5703125" customWidth="1"/>
    <col min="2" max="2" width="2.85546875" customWidth="1"/>
    <col min="3" max="3" width="10.5703125" bestFit="1" customWidth="1"/>
    <col min="4" max="4" width="36.42578125" bestFit="1" customWidth="1"/>
    <col min="5" max="5" width="9" bestFit="1" customWidth="1"/>
    <col min="6" max="6" width="10.28515625" bestFit="1" customWidth="1"/>
    <col min="7" max="7" width="10.7109375" customWidth="1"/>
    <col min="8" max="8" width="9" bestFit="1" customWidth="1"/>
    <col min="9" max="10" width="10.28515625" bestFit="1" customWidth="1"/>
    <col min="11" max="11" width="9" bestFit="1" customWidth="1"/>
    <col min="12" max="13" width="10.28515625" bestFit="1" customWidth="1"/>
    <col min="14" max="14" width="9.85546875" customWidth="1"/>
    <col min="15" max="15" width="10.42578125" customWidth="1"/>
  </cols>
  <sheetData>
    <row r="1" spans="1:15" ht="56.45" customHeight="1" thickBot="1" x14ac:dyDescent="0.3">
      <c r="C1" s="207" t="s">
        <v>2379</v>
      </c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9"/>
    </row>
    <row r="2" spans="1:15" ht="25.9" customHeight="1" thickBot="1" x14ac:dyDescent="0.3">
      <c r="C2" s="88" t="s">
        <v>2348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90" t="s">
        <v>2429</v>
      </c>
    </row>
    <row r="3" spans="1:15" ht="30.95" customHeight="1" thickBot="1" x14ac:dyDescent="0.3">
      <c r="C3" s="210" t="s">
        <v>2380</v>
      </c>
      <c r="D3" s="210" t="s">
        <v>1733</v>
      </c>
      <c r="E3" s="212" t="s">
        <v>2381</v>
      </c>
      <c r="F3" s="213"/>
      <c r="G3" s="214"/>
      <c r="H3" s="212" t="s">
        <v>2382</v>
      </c>
      <c r="I3" s="213"/>
      <c r="J3" s="214"/>
      <c r="K3" s="212" t="s">
        <v>2383</v>
      </c>
      <c r="L3" s="213"/>
      <c r="M3" s="214"/>
      <c r="N3" s="212" t="s">
        <v>2384</v>
      </c>
      <c r="O3" s="214"/>
    </row>
    <row r="4" spans="1:15" ht="30.75" thickBot="1" x14ac:dyDescent="0.3">
      <c r="C4" s="211"/>
      <c r="D4" s="211"/>
      <c r="E4" s="91" t="s">
        <v>2385</v>
      </c>
      <c r="F4" s="91" t="s">
        <v>2386</v>
      </c>
      <c r="G4" s="91" t="s">
        <v>2387</v>
      </c>
      <c r="H4" s="91" t="s">
        <v>2385</v>
      </c>
      <c r="I4" s="91" t="s">
        <v>2386</v>
      </c>
      <c r="J4" s="91" t="s">
        <v>2387</v>
      </c>
      <c r="K4" s="91" t="s">
        <v>2385</v>
      </c>
      <c r="L4" s="91" t="s">
        <v>2386</v>
      </c>
      <c r="M4" s="91" t="s">
        <v>2387</v>
      </c>
      <c r="N4" s="91" t="s">
        <v>2385</v>
      </c>
      <c r="O4" s="92" t="s">
        <v>2386</v>
      </c>
    </row>
    <row r="5" spans="1:15" x14ac:dyDescent="0.25">
      <c r="C5" s="93">
        <v>1</v>
      </c>
      <c r="D5" s="94" t="s">
        <v>98</v>
      </c>
      <c r="E5" s="95"/>
      <c r="F5" s="96"/>
      <c r="G5" s="97"/>
      <c r="H5" s="95"/>
      <c r="I5" s="96"/>
      <c r="J5" s="97"/>
      <c r="K5" s="95"/>
      <c r="L5" s="96"/>
      <c r="M5" s="97"/>
      <c r="N5" s="97"/>
      <c r="O5" s="97"/>
    </row>
    <row r="6" spans="1:15" x14ac:dyDescent="0.25">
      <c r="C6" s="98" t="s">
        <v>2388</v>
      </c>
      <c r="D6" s="99" t="s">
        <v>131</v>
      </c>
      <c r="E6" s="100"/>
      <c r="F6" s="101"/>
      <c r="G6" s="102" t="str">
        <f>IFERROR(F6/E6,"-")</f>
        <v>-</v>
      </c>
      <c r="H6" s="100"/>
      <c r="I6" s="101"/>
      <c r="J6" s="102"/>
      <c r="K6" s="100"/>
      <c r="L6" s="101"/>
      <c r="M6" s="102"/>
      <c r="N6" s="103"/>
      <c r="O6" s="103"/>
    </row>
    <row r="7" spans="1:15" x14ac:dyDescent="0.25">
      <c r="A7" t="str">
        <f>D5&amp;D6&amp;"Sem Modalidade"&amp;D7</f>
        <v>EducaçãoEducação InfantilSem ModalidadeCreche</v>
      </c>
      <c r="C7" s="104" t="s">
        <v>2389</v>
      </c>
      <c r="D7" s="105" t="s">
        <v>133</v>
      </c>
      <c r="E7" s="106">
        <v>216</v>
      </c>
      <c r="F7" s="107" t="e">
        <f>SUMIFS(#REF!,#REF!,"Total de Inscrições",#REF!,'Vagas - Realização'!A7)</f>
        <v>#REF!</v>
      </c>
      <c r="G7" s="108" t="str">
        <f>IFERROR(F7/E7,"-")</f>
        <v>-</v>
      </c>
      <c r="H7" s="106"/>
      <c r="I7" s="107"/>
      <c r="J7" s="108" t="str">
        <f>IFERROR(I7/H7,"-")</f>
        <v>-</v>
      </c>
      <c r="K7" s="106">
        <v>12.59333676168087</v>
      </c>
      <c r="L7" s="107" t="e">
        <f>SUMIFS(#REF!,#REF!,'Vagas - Realização'!A7)</f>
        <v>#REF!</v>
      </c>
      <c r="M7" s="108" t="str">
        <f>IFERROR(L7/K7,"-")</f>
        <v>-</v>
      </c>
      <c r="N7" s="109">
        <f>IFERROR(K7/E7,"-")</f>
        <v>5.8302485007781804E-2</v>
      </c>
      <c r="O7" s="109" t="str">
        <f>IFERROR(L7/F7,"-")</f>
        <v>-</v>
      </c>
    </row>
    <row r="8" spans="1:15" x14ac:dyDescent="0.25">
      <c r="A8" t="str">
        <f>D5&amp;D6&amp;"Sem Modalidade"&amp;D8</f>
        <v>EducaçãoEducação InfantilSem ModalidadePré-Escola</v>
      </c>
      <c r="C8" s="104" t="s">
        <v>2390</v>
      </c>
      <c r="D8" s="105" t="s">
        <v>132</v>
      </c>
      <c r="E8" s="106">
        <v>392</v>
      </c>
      <c r="F8" s="107" t="e">
        <f>SUMIFS(#REF!,#REF!,"Total de Inscrições",#REF!,'Vagas - Realização'!A8)</f>
        <v>#REF!</v>
      </c>
      <c r="G8" s="108" t="str">
        <f>IFERROR(F8/E8,"-")</f>
        <v>-</v>
      </c>
      <c r="H8" s="106"/>
      <c r="I8" s="107"/>
      <c r="J8" s="108" t="str">
        <f>IFERROR(I8/H8,"-")</f>
        <v>-</v>
      </c>
      <c r="K8" s="106">
        <v>163.65217731829571</v>
      </c>
      <c r="L8" s="107" t="e">
        <f>SUMIFS(#REF!,#REF!,'Vagas - Realização'!A8)</f>
        <v>#REF!</v>
      </c>
      <c r="M8" s="108" t="str">
        <f>IFERROR(L8/K8,"-")</f>
        <v>-</v>
      </c>
      <c r="N8" s="109">
        <f>IFERROR(K8/E8,"-")</f>
        <v>0.41748004417932583</v>
      </c>
      <c r="O8" s="109" t="str">
        <f>IFERROR(L8/F8,"-")</f>
        <v>-</v>
      </c>
    </row>
    <row r="9" spans="1:15" x14ac:dyDescent="0.25">
      <c r="C9" s="98" t="s">
        <v>2391</v>
      </c>
      <c r="D9" s="99" t="s">
        <v>128</v>
      </c>
      <c r="E9" s="100"/>
      <c r="F9" s="101"/>
      <c r="G9" s="102"/>
      <c r="H9" s="100"/>
      <c r="I9" s="101"/>
      <c r="J9" s="102"/>
      <c r="K9" s="100"/>
      <c r="L9" s="101"/>
      <c r="M9" s="102"/>
      <c r="N9" s="103"/>
      <c r="O9" s="103"/>
    </row>
    <row r="10" spans="1:15" x14ac:dyDescent="0.25">
      <c r="A10" t="str">
        <f>D5&amp;D9&amp;"Sem Modalidade"&amp;D10</f>
        <v>EducaçãoEnsino FundamentalSem ModalidadeAnos iniciais</v>
      </c>
      <c r="C10" s="104" t="s">
        <v>2392</v>
      </c>
      <c r="D10" s="105" t="s">
        <v>1745</v>
      </c>
      <c r="E10" s="106">
        <v>683</v>
      </c>
      <c r="F10" s="107" t="e">
        <f>SUMIFS(#REF!,#REF!,"Total de Inscrições",#REF!,'Vagas - Realização'!A10)</f>
        <v>#REF!</v>
      </c>
      <c r="G10" s="108" t="str">
        <f>IFERROR(F10/E10,"-")</f>
        <v>-</v>
      </c>
      <c r="H10" s="106"/>
      <c r="I10" s="107"/>
      <c r="J10" s="108" t="str">
        <f>IFERROR(I10/H10,"-")</f>
        <v>-</v>
      </c>
      <c r="K10" s="106">
        <v>334.27532756369965</v>
      </c>
      <c r="L10" s="107" t="e">
        <f>SUMIFS(#REF!,#REF!,'Vagas - Realização'!A10)</f>
        <v>#REF!</v>
      </c>
      <c r="M10" s="108" t="str">
        <f>IFERROR(L10/K10,"-")</f>
        <v>-</v>
      </c>
      <c r="N10" s="109">
        <f>IFERROR(K10/E10,"-")</f>
        <v>0.48942214870234207</v>
      </c>
      <c r="O10" s="109" t="str">
        <f>IFERROR(L10/F10,"-")</f>
        <v>-</v>
      </c>
    </row>
    <row r="11" spans="1:15" x14ac:dyDescent="0.25">
      <c r="C11" s="98" t="s">
        <v>2393</v>
      </c>
      <c r="D11" s="99" t="s">
        <v>99</v>
      </c>
      <c r="E11" s="100"/>
      <c r="F11" s="101"/>
      <c r="G11" s="102"/>
      <c r="H11" s="100"/>
      <c r="I11" s="101"/>
      <c r="J11" s="102"/>
      <c r="K11" s="100"/>
      <c r="L11" s="101"/>
      <c r="M11" s="102"/>
      <c r="N11" s="103"/>
      <c r="O11" s="103"/>
    </row>
    <row r="12" spans="1:15" x14ac:dyDescent="0.25">
      <c r="A12" t="str">
        <f>D5&amp;D11&amp;"Sem Modalidade"&amp;D12</f>
        <v>EducaçãoEducação de Jovens e AdultosSem ModalidadeAlfabetização</v>
      </c>
      <c r="C12" s="104" t="s">
        <v>2394</v>
      </c>
      <c r="D12" s="105" t="s">
        <v>100</v>
      </c>
      <c r="E12" s="106">
        <v>164</v>
      </c>
      <c r="F12" s="107" t="e">
        <f>SUMIFS(#REF!,#REF!,"Total de Inscrições",#REF!,'Vagas - Realização'!A12)</f>
        <v>#REF!</v>
      </c>
      <c r="G12" s="108" t="str">
        <f>IFERROR(F12/E12,"-")</f>
        <v>-</v>
      </c>
      <c r="H12" s="106"/>
      <c r="I12" s="107"/>
      <c r="J12" s="108" t="str">
        <f>IFERROR(I12/H12,"-")</f>
        <v>-</v>
      </c>
      <c r="K12" s="106">
        <v>134.79110326749893</v>
      </c>
      <c r="L12" s="107" t="e">
        <f>SUMIFS(#REF!,#REF!,'Vagas - Realização'!A12)</f>
        <v>#REF!</v>
      </c>
      <c r="M12" s="108" t="str">
        <f>IFERROR(L12/K12,"-")</f>
        <v>-</v>
      </c>
      <c r="N12" s="109">
        <f>IFERROR(K12/E12,"-")</f>
        <v>0.82189697114328608</v>
      </c>
      <c r="O12" s="109" t="str">
        <f>IFERROR(L12/F12,"-")</f>
        <v>-</v>
      </c>
    </row>
    <row r="13" spans="1:15" x14ac:dyDescent="0.25">
      <c r="C13" s="98" t="s">
        <v>2395</v>
      </c>
      <c r="D13" s="99" t="s">
        <v>116</v>
      </c>
      <c r="E13" s="100"/>
      <c r="F13" s="101"/>
      <c r="G13" s="102"/>
      <c r="H13" s="100"/>
      <c r="I13" s="101"/>
      <c r="J13" s="102"/>
      <c r="K13" s="100"/>
      <c r="L13" s="101"/>
      <c r="M13" s="102"/>
      <c r="N13" s="103"/>
      <c r="O13" s="103"/>
    </row>
    <row r="14" spans="1:15" x14ac:dyDescent="0.25">
      <c r="C14" s="110" t="s">
        <v>2396</v>
      </c>
      <c r="D14" s="111" t="s">
        <v>117</v>
      </c>
      <c r="E14" s="100"/>
      <c r="F14" s="101"/>
      <c r="G14" s="102"/>
      <c r="H14" s="100"/>
      <c r="I14" s="101"/>
      <c r="J14" s="102"/>
      <c r="K14" s="100"/>
      <c r="L14" s="101"/>
      <c r="M14" s="102"/>
      <c r="N14" s="103"/>
      <c r="O14" s="103"/>
    </row>
    <row r="15" spans="1:15" x14ac:dyDescent="0.25">
      <c r="A15" t="str">
        <f>D5&amp;D13&amp;"Acompanhamento Pedagógico"&amp;D15</f>
        <v>EducaçãoEducação ComplementarAcompanhamento PedagógicoCurso</v>
      </c>
      <c r="C15" s="104" t="s">
        <v>2397</v>
      </c>
      <c r="D15" s="105" t="s">
        <v>44</v>
      </c>
      <c r="E15" s="106">
        <v>2619</v>
      </c>
      <c r="F15" s="107" t="e">
        <f>SUMIFS(#REF!,#REF!,"Total de Inscrições",#REF!,'Vagas - Realização'!A15)</f>
        <v>#REF!</v>
      </c>
      <c r="G15" s="108" t="str">
        <f>IFERROR(F15/E15,"-")</f>
        <v>-</v>
      </c>
      <c r="H15" s="106"/>
      <c r="I15" s="107"/>
      <c r="J15" s="108" t="str">
        <f>IFERROR(I15/H15,"-")</f>
        <v>-</v>
      </c>
      <c r="K15" s="106">
        <v>2209.2860464461914</v>
      </c>
      <c r="L15" s="107" t="e">
        <f>SUMIFS(#REF!,#REF!,'Vagas - Realização'!A15)</f>
        <v>#REF!</v>
      </c>
      <c r="M15" s="108" t="str">
        <f>IFERROR(L15/K15,"-")</f>
        <v>-</v>
      </c>
      <c r="N15" s="109">
        <f>IFERROR(K15/E15,"-")</f>
        <v>0.84356091884161566</v>
      </c>
      <c r="O15" s="109" t="str">
        <f>IFERROR(L15/F15,"-")</f>
        <v>-</v>
      </c>
    </row>
    <row r="16" spans="1:15" x14ac:dyDescent="0.25">
      <c r="C16" s="110" t="s">
        <v>2423</v>
      </c>
      <c r="D16" s="111" t="s">
        <v>230</v>
      </c>
      <c r="E16" s="100"/>
      <c r="F16" s="101"/>
      <c r="G16" s="102"/>
      <c r="H16" s="100"/>
      <c r="I16" s="101"/>
      <c r="J16" s="102"/>
      <c r="K16" s="100"/>
      <c r="L16" s="101"/>
      <c r="M16" s="102"/>
      <c r="N16" s="103"/>
      <c r="O16" s="103"/>
    </row>
    <row r="17" spans="1:19" x14ac:dyDescent="0.25">
      <c r="A17" t="str">
        <f>D5&amp;D13&amp;"Complementação Curricular"&amp;D17</f>
        <v>EducaçãoEducação ComplementarComplementação CurricularCurso</v>
      </c>
      <c r="C17" s="104" t="s">
        <v>2424</v>
      </c>
      <c r="D17" s="105" t="s">
        <v>44</v>
      </c>
      <c r="E17" s="106">
        <v>252</v>
      </c>
      <c r="F17" s="107" t="e">
        <f>SUMIFS(#REF!,#REF!,"Total de Inscrições",#REF!,'Vagas - Realização'!A17)</f>
        <v>#REF!</v>
      </c>
      <c r="G17" s="137" t="str">
        <f>IFERROR(F17/E17,"-")</f>
        <v>-</v>
      </c>
      <c r="H17" s="106"/>
      <c r="I17" s="107"/>
      <c r="J17" s="137" t="str">
        <f>IFERROR(I17/H17,"-")</f>
        <v>-</v>
      </c>
      <c r="K17" s="106">
        <v>251.41395348837204</v>
      </c>
      <c r="L17" s="107" t="e">
        <f>SUMIFS(#REF!,#REF!,'Vagas - Realização'!A17)</f>
        <v>#REF!</v>
      </c>
      <c r="M17" s="137" t="str">
        <f>IFERROR(L17/K17,"-")</f>
        <v>-</v>
      </c>
      <c r="N17" s="138">
        <f>IFERROR(K17/E17,"-")</f>
        <v>0.997674418604651</v>
      </c>
      <c r="O17" s="138" t="str">
        <f>IFERROR(L17/F17,"-")</f>
        <v>-</v>
      </c>
    </row>
    <row r="18" spans="1:19" x14ac:dyDescent="0.25">
      <c r="C18" s="110" t="s">
        <v>2425</v>
      </c>
      <c r="D18" s="111" t="s">
        <v>207</v>
      </c>
      <c r="E18" s="100"/>
      <c r="F18" s="101"/>
      <c r="G18" s="102"/>
      <c r="H18" s="100"/>
      <c r="I18" s="101"/>
      <c r="J18" s="102"/>
      <c r="K18" s="100"/>
      <c r="L18" s="101"/>
      <c r="M18" s="102"/>
      <c r="N18" s="103"/>
      <c r="O18" s="103"/>
    </row>
    <row r="19" spans="1:19" x14ac:dyDescent="0.25">
      <c r="A19" t="str">
        <f>D5&amp;D13&amp;"Aperfeiçoamento Especializado"&amp;D19</f>
        <v>EducaçãoEducação ComplementarAperfeiçoamento EspecializadoCongresso</v>
      </c>
      <c r="C19" s="104" t="s">
        <v>2426</v>
      </c>
      <c r="D19" s="105" t="s">
        <v>246</v>
      </c>
      <c r="E19" s="106">
        <v>1131</v>
      </c>
      <c r="F19" s="107" t="e">
        <f>SUMIFS(#REF!,#REF!,"Total de Inscrições",#REF!,'Vagas - Realização'!A19)</f>
        <v>#REF!</v>
      </c>
      <c r="G19" s="137" t="str">
        <f>IFERROR(F19/E19,"-")</f>
        <v>-</v>
      </c>
      <c r="H19" s="106"/>
      <c r="I19" s="107"/>
      <c r="J19" s="137" t="str">
        <f t="shared" ref="J19:J22" si="0">IFERROR(I19/H19,"-")</f>
        <v>-</v>
      </c>
      <c r="K19" s="106">
        <v>0</v>
      </c>
      <c r="L19" s="107" t="e">
        <f>SUMIFS(#REF!,#REF!,'Vagas - Realização'!A19)</f>
        <v>#REF!</v>
      </c>
      <c r="M19" s="137" t="str">
        <f t="shared" ref="M19:M22" si="1">IFERROR(L19/K19,"-")</f>
        <v>-</v>
      </c>
      <c r="N19" s="138">
        <f t="shared" ref="N19:N22" si="2">IFERROR(K19/E19,"-")</f>
        <v>0</v>
      </c>
      <c r="O19" s="138" t="str">
        <f t="shared" ref="O19:O22" si="3">IFERROR(L19/F19,"-")</f>
        <v>-</v>
      </c>
    </row>
    <row r="20" spans="1:19" x14ac:dyDescent="0.25">
      <c r="A20" t="str">
        <f>D5&amp;D13&amp;"Aperfeiçoamento Especializado"&amp;D20</f>
        <v>EducaçãoEducação ComplementarAperfeiçoamento EspecializadoCurso</v>
      </c>
      <c r="C20" s="104" t="s">
        <v>2431</v>
      </c>
      <c r="D20" s="105" t="s">
        <v>44</v>
      </c>
      <c r="E20" s="106">
        <v>20</v>
      </c>
      <c r="F20" s="107" t="e">
        <f>SUMIFS(#REF!,#REF!,"Total de Inscrições",#REF!,'Vagas - Realização'!A20)</f>
        <v>#REF!</v>
      </c>
      <c r="G20" s="137" t="str">
        <f>IFERROR(F20/E20,"-")</f>
        <v>-</v>
      </c>
      <c r="H20" s="106"/>
      <c r="I20" s="107"/>
      <c r="J20" s="137" t="str">
        <f t="shared" si="0"/>
        <v>-</v>
      </c>
      <c r="K20" s="106">
        <v>0</v>
      </c>
      <c r="L20" s="107" t="e">
        <f>SUMIFS(#REF!,#REF!,'Vagas - Realização'!A20)</f>
        <v>#REF!</v>
      </c>
      <c r="M20" s="137" t="str">
        <f t="shared" si="1"/>
        <v>-</v>
      </c>
      <c r="N20" s="138">
        <f t="shared" si="2"/>
        <v>0</v>
      </c>
      <c r="O20" s="138" t="str">
        <f t="shared" si="3"/>
        <v>-</v>
      </c>
    </row>
    <row r="21" spans="1:19" x14ac:dyDescent="0.25">
      <c r="A21" t="str">
        <f>D5&amp;D13&amp;"Aperfeiçoamento Especializado"&amp;D21</f>
        <v>EducaçãoEducação ComplementarAperfeiçoamento EspecializadoOficina</v>
      </c>
      <c r="C21" s="104" t="s">
        <v>2432</v>
      </c>
      <c r="D21" s="105" t="s">
        <v>45</v>
      </c>
      <c r="E21" s="106">
        <v>100</v>
      </c>
      <c r="F21" s="107" t="e">
        <f>SUMIFS(#REF!,#REF!,"Total de Inscrições",#REF!,'Vagas - Realização'!A21)</f>
        <v>#REF!</v>
      </c>
      <c r="G21" s="137" t="str">
        <f>IFERROR(F21/E21,"-")</f>
        <v>-</v>
      </c>
      <c r="H21" s="106"/>
      <c r="I21" s="107"/>
      <c r="J21" s="137" t="str">
        <f t="shared" si="0"/>
        <v>-</v>
      </c>
      <c r="K21" s="106">
        <v>0</v>
      </c>
      <c r="L21" s="107" t="e">
        <f>SUMIFS(#REF!,#REF!,'Vagas - Realização'!A21)</f>
        <v>#REF!</v>
      </c>
      <c r="M21" s="137" t="str">
        <f t="shared" si="1"/>
        <v>-</v>
      </c>
      <c r="N21" s="138">
        <f t="shared" si="2"/>
        <v>0</v>
      </c>
      <c r="O21" s="138" t="str">
        <f t="shared" si="3"/>
        <v>-</v>
      </c>
    </row>
    <row r="22" spans="1:19" x14ac:dyDescent="0.25">
      <c r="A22" t="str">
        <f>D5&amp;D13&amp;"Aperfeiçoamento Especializado"&amp;D22</f>
        <v>EducaçãoEducação ComplementarAperfeiçoamento EspecializadoPalestra</v>
      </c>
      <c r="C22" s="104" t="s">
        <v>2433</v>
      </c>
      <c r="D22" s="105" t="s">
        <v>46</v>
      </c>
      <c r="E22" s="106">
        <v>2700</v>
      </c>
      <c r="F22" s="107" t="e">
        <f>SUMIFS(#REF!,#REF!,"Total de Inscrições",#REF!,'Vagas - Realização'!A22)</f>
        <v>#REF!</v>
      </c>
      <c r="G22" s="137" t="str">
        <f>IFERROR(F22/E22,"-")</f>
        <v>-</v>
      </c>
      <c r="H22" s="106"/>
      <c r="I22" s="107"/>
      <c r="J22" s="137" t="str">
        <f t="shared" si="0"/>
        <v>-</v>
      </c>
      <c r="K22" s="106">
        <v>0</v>
      </c>
      <c r="L22" s="107" t="e">
        <f>SUMIFS(#REF!,#REF!,'Vagas - Realização'!A22)</f>
        <v>#REF!</v>
      </c>
      <c r="M22" s="137" t="str">
        <f t="shared" si="1"/>
        <v>-</v>
      </c>
      <c r="N22" s="138">
        <f t="shared" si="2"/>
        <v>0</v>
      </c>
      <c r="O22" s="138" t="str">
        <f t="shared" si="3"/>
        <v>-</v>
      </c>
    </row>
    <row r="23" spans="1:19" x14ac:dyDescent="0.25">
      <c r="C23" s="98" t="s">
        <v>2434</v>
      </c>
      <c r="D23" s="99" t="s">
        <v>193</v>
      </c>
      <c r="E23" s="100"/>
      <c r="F23" s="101"/>
      <c r="G23" s="102"/>
      <c r="H23" s="100"/>
      <c r="I23" s="101"/>
      <c r="J23" s="102"/>
      <c r="K23" s="100"/>
      <c r="L23" s="101"/>
      <c r="M23" s="102"/>
      <c r="N23" s="103"/>
      <c r="O23" s="103"/>
    </row>
    <row r="24" spans="1:19" x14ac:dyDescent="0.25">
      <c r="C24" s="110" t="s">
        <v>2435</v>
      </c>
      <c r="D24" s="111" t="s">
        <v>194</v>
      </c>
      <c r="E24" s="100"/>
      <c r="F24" s="101"/>
      <c r="G24" s="102"/>
      <c r="H24" s="100"/>
      <c r="I24" s="101"/>
      <c r="J24" s="102"/>
      <c r="K24" s="100"/>
      <c r="L24" s="101"/>
      <c r="M24" s="102"/>
      <c r="N24" s="103"/>
      <c r="O24" s="103"/>
    </row>
    <row r="25" spans="1:19" x14ac:dyDescent="0.25">
      <c r="A25" t="str">
        <f>D5&amp;D23&amp;"Ciências"&amp;D25</f>
        <v>EducaçãoEducação em Ciências e HumanidadesCiênciasOficina</v>
      </c>
      <c r="C25" s="104" t="s">
        <v>2436</v>
      </c>
      <c r="D25" s="105" t="s">
        <v>45</v>
      </c>
      <c r="E25" s="106">
        <v>1760</v>
      </c>
      <c r="F25" s="107" t="e">
        <f>SUMIFS(#REF!,#REF!,"Total de Inscrições",#REF!,'Vagas - Realização'!A25)</f>
        <v>#REF!</v>
      </c>
      <c r="G25" s="137" t="str">
        <f>IFERROR(F25/E25,"-")</f>
        <v>-</v>
      </c>
      <c r="H25" s="106"/>
      <c r="I25" s="107"/>
      <c r="J25" s="137" t="str">
        <f t="shared" ref="J25:J26" si="4">IFERROR(I25/H25,"-")</f>
        <v>-</v>
      </c>
      <c r="K25" s="106">
        <v>0</v>
      </c>
      <c r="L25" s="107" t="e">
        <f>SUMIFS(#REF!,#REF!,'Vagas - Realização'!A25)</f>
        <v>#REF!</v>
      </c>
      <c r="M25" s="137" t="str">
        <f t="shared" ref="M25:M26" si="5">IFERROR(L25/K25,"-")</f>
        <v>-</v>
      </c>
      <c r="N25" s="138">
        <f t="shared" ref="N25:N26" si="6">IFERROR(K25/E25,"-")</f>
        <v>0</v>
      </c>
      <c r="O25" s="138" t="str">
        <f t="shared" ref="O25:O26" si="7">IFERROR(L25/F25,"-")</f>
        <v>-</v>
      </c>
    </row>
    <row r="26" spans="1:19" x14ac:dyDescent="0.25">
      <c r="A26" t="str">
        <f>D5&amp;D23&amp;"Ciências"&amp;D26</f>
        <v>EducaçãoEducação em Ciências e HumanidadesCiênciasPalestra</v>
      </c>
      <c r="C26" s="104" t="s">
        <v>2437</v>
      </c>
      <c r="D26" s="105" t="s">
        <v>46</v>
      </c>
      <c r="E26" s="106">
        <v>1760</v>
      </c>
      <c r="F26" s="107" t="e">
        <f>SUMIFS(#REF!,#REF!,"Total de Inscrições",#REF!,'Vagas - Realização'!A26)</f>
        <v>#REF!</v>
      </c>
      <c r="G26" s="137" t="str">
        <f>IFERROR(F26/E26,"-")</f>
        <v>-</v>
      </c>
      <c r="H26" s="106"/>
      <c r="I26" s="107"/>
      <c r="J26" s="137" t="str">
        <f t="shared" si="4"/>
        <v>-</v>
      </c>
      <c r="K26" s="106">
        <v>0</v>
      </c>
      <c r="L26" s="107" t="e">
        <f>SUMIFS(#REF!,#REF!,'Vagas - Realização'!A26)</f>
        <v>#REF!</v>
      </c>
      <c r="M26" s="137" t="str">
        <f t="shared" si="5"/>
        <v>-</v>
      </c>
      <c r="N26" s="138">
        <f t="shared" si="6"/>
        <v>0</v>
      </c>
      <c r="O26" s="138" t="str">
        <f t="shared" si="7"/>
        <v>-</v>
      </c>
    </row>
    <row r="27" spans="1:19" ht="15.75" thickBot="1" x14ac:dyDescent="0.3">
      <c r="C27" s="139"/>
      <c r="D27" s="113" t="s">
        <v>2398</v>
      </c>
      <c r="E27" s="114">
        <f>SUM(E6:E26)</f>
        <v>11797</v>
      </c>
      <c r="F27" s="114" t="e">
        <f>SUM(F6:F26)</f>
        <v>#REF!</v>
      </c>
      <c r="G27" s="140" t="str">
        <f>IFERROR(F27/E27,"-")</f>
        <v>-</v>
      </c>
      <c r="H27" s="141">
        <f>SUM(H6:H20)</f>
        <v>0</v>
      </c>
      <c r="I27" s="114">
        <f>SUM(I6:I20)</f>
        <v>0</v>
      </c>
      <c r="J27" s="140" t="str">
        <f>IFERROR(I27/H27,"-")</f>
        <v>-</v>
      </c>
      <c r="K27" s="141">
        <f>SUM(K6:K26)</f>
        <v>3106.0119448457385</v>
      </c>
      <c r="L27" s="114" t="e">
        <f>SUM(L6:L26)</f>
        <v>#REF!</v>
      </c>
      <c r="M27" s="140" t="str">
        <f>IFERROR(L27/K27,"-")</f>
        <v>-</v>
      </c>
      <c r="N27" s="142">
        <f>IFERROR(K27/E27,"-")</f>
        <v>0.26328828895869616</v>
      </c>
      <c r="O27" s="143" t="str">
        <f>IFERROR(L27/F27,"-")</f>
        <v>-</v>
      </c>
      <c r="S27" s="144"/>
    </row>
    <row r="28" spans="1:19" x14ac:dyDescent="0.25">
      <c r="C28" s="93">
        <v>3</v>
      </c>
      <c r="D28" s="117" t="s">
        <v>72</v>
      </c>
      <c r="E28" s="118"/>
      <c r="F28" s="119"/>
      <c r="G28" s="120"/>
      <c r="H28" s="118"/>
      <c r="I28" s="119"/>
      <c r="J28" s="120"/>
      <c r="K28" s="118"/>
      <c r="L28" s="119"/>
      <c r="M28" s="120"/>
      <c r="N28" s="121"/>
      <c r="O28" s="97"/>
    </row>
    <row r="29" spans="1:19" x14ac:dyDescent="0.25">
      <c r="C29" s="98" t="s">
        <v>2399</v>
      </c>
      <c r="D29" s="122" t="s">
        <v>102</v>
      </c>
      <c r="E29" s="123"/>
      <c r="F29" s="124"/>
      <c r="G29" s="125"/>
      <c r="H29" s="123"/>
      <c r="I29" s="124"/>
      <c r="J29" s="125"/>
      <c r="K29" s="123"/>
      <c r="L29" s="124"/>
      <c r="M29" s="125"/>
      <c r="N29" s="126"/>
      <c r="O29" s="126"/>
    </row>
    <row r="30" spans="1:19" x14ac:dyDescent="0.25">
      <c r="C30" s="98" t="s">
        <v>2440</v>
      </c>
      <c r="D30" s="127" t="s">
        <v>191</v>
      </c>
      <c r="E30" s="123"/>
      <c r="F30" s="124"/>
      <c r="G30" s="125"/>
      <c r="H30" s="123"/>
      <c r="I30" s="124"/>
      <c r="J30" s="125"/>
      <c r="K30" s="123"/>
      <c r="L30" s="124"/>
      <c r="M30" s="125"/>
      <c r="N30" s="126"/>
      <c r="O30" s="126"/>
    </row>
    <row r="31" spans="1:19" x14ac:dyDescent="0.25">
      <c r="A31" t="str">
        <f>D28&amp;D29&amp;"Circo"&amp;D31</f>
        <v>CulturaArtes CênicasCircoOficina</v>
      </c>
      <c r="C31" s="98" t="s">
        <v>2441</v>
      </c>
      <c r="D31" s="105" t="s">
        <v>45</v>
      </c>
      <c r="E31" s="106">
        <v>76</v>
      </c>
      <c r="F31" s="107" t="e">
        <f>SUMIFS(#REF!,#REF!,"Total de Inscrições",#REF!,'Vagas - Realização'!A31)</f>
        <v>#REF!</v>
      </c>
      <c r="G31" s="108" t="str">
        <f>IFERROR(F31/E31,"-")</f>
        <v>-</v>
      </c>
      <c r="H31" s="106"/>
      <c r="I31" s="107"/>
      <c r="J31" s="108" t="str">
        <f>IFERROR(I31/H31,"-")</f>
        <v>-</v>
      </c>
      <c r="K31" s="106">
        <v>25</v>
      </c>
      <c r="L31" s="107" t="e">
        <f>SUMIFS(#REF!,#REF!,'Vagas - Realização'!A31)</f>
        <v>#REF!</v>
      </c>
      <c r="M31" s="108" t="str">
        <f>IFERROR(L31/K31,"-")</f>
        <v>-</v>
      </c>
      <c r="N31" s="109">
        <f>IFERROR(K31/E31,"-")</f>
        <v>0.32894736842105265</v>
      </c>
      <c r="O31" s="109" t="str">
        <f>IFERROR(L31/F31,"-")</f>
        <v>-</v>
      </c>
    </row>
    <row r="32" spans="1:19" x14ac:dyDescent="0.25">
      <c r="C32" s="110" t="s">
        <v>2400</v>
      </c>
      <c r="D32" s="127" t="s">
        <v>103</v>
      </c>
      <c r="E32" s="123"/>
      <c r="F32" s="124"/>
      <c r="G32" s="125"/>
      <c r="H32" s="123"/>
      <c r="I32" s="124"/>
      <c r="J32" s="125"/>
      <c r="K32" s="123"/>
      <c r="L32" s="124"/>
      <c r="M32" s="125"/>
      <c r="N32" s="126"/>
      <c r="O32" s="126"/>
    </row>
    <row r="33" spans="1:17" x14ac:dyDescent="0.25">
      <c r="A33" t="str">
        <f>D28&amp;D29&amp;"Dança"&amp;D33</f>
        <v>CulturaArtes CênicasDançaCurso</v>
      </c>
      <c r="C33" s="104" t="s">
        <v>2427</v>
      </c>
      <c r="D33" s="105" t="s">
        <v>44</v>
      </c>
      <c r="E33" s="106">
        <v>1545</v>
      </c>
      <c r="F33" s="107" t="e">
        <f>SUMIFS(#REF!,#REF!,"Total de Inscrições",#REF!,'Vagas - Realização'!A33)</f>
        <v>#REF!</v>
      </c>
      <c r="G33" s="108" t="str">
        <f>IFERROR(F33/E33,"-")</f>
        <v>-</v>
      </c>
      <c r="H33" s="106"/>
      <c r="I33" s="107"/>
      <c r="J33" s="108" t="str">
        <f t="shared" ref="J33:J34" si="8">IFERROR(I33/H33,"-")</f>
        <v>-</v>
      </c>
      <c r="K33" s="106">
        <v>405.31969907411064</v>
      </c>
      <c r="L33" s="107" t="e">
        <f>SUMIFS(#REF!,#REF!,'Vagas - Realização'!A33)</f>
        <v>#REF!</v>
      </c>
      <c r="M33" s="108" t="str">
        <f t="shared" ref="M33:M34" si="9">IFERROR(L33/K33,"-")</f>
        <v>-</v>
      </c>
      <c r="N33" s="109">
        <f>IFERROR(K33/E33,"-")</f>
        <v>0.26234284729715901</v>
      </c>
      <c r="O33" s="109" t="str">
        <f>IFERROR(L33/F33,"-")</f>
        <v>-</v>
      </c>
    </row>
    <row r="34" spans="1:17" x14ac:dyDescent="0.25">
      <c r="A34" t="str">
        <f>D28&amp;D29&amp;"Dança"&amp;D34</f>
        <v>CulturaArtes CênicasDançaOficina</v>
      </c>
      <c r="C34" s="104" t="s">
        <v>2401</v>
      </c>
      <c r="D34" s="105" t="s">
        <v>45</v>
      </c>
      <c r="E34" s="106">
        <v>850</v>
      </c>
      <c r="F34" s="107" t="e">
        <f>SUMIFS(#REF!,#REF!,"Total de Inscrições",#REF!,'Vagas - Realização'!A34)</f>
        <v>#REF!</v>
      </c>
      <c r="G34" s="108" t="str">
        <f>IFERROR(F34/E34,"-")</f>
        <v>-</v>
      </c>
      <c r="H34" s="106"/>
      <c r="I34" s="107"/>
      <c r="J34" s="108" t="str">
        <f t="shared" si="8"/>
        <v>-</v>
      </c>
      <c r="K34" s="106">
        <v>243.04195804195794</v>
      </c>
      <c r="L34" s="107" t="e">
        <f>SUMIFS(#REF!,#REF!,'Vagas - Realização'!A34)</f>
        <v>#REF!</v>
      </c>
      <c r="M34" s="108" t="str">
        <f t="shared" si="9"/>
        <v>-</v>
      </c>
      <c r="N34" s="109">
        <f>IFERROR(K34/E34,"-")</f>
        <v>0.28593171534347994</v>
      </c>
      <c r="O34" s="109" t="str">
        <f>IFERROR(L34/F34,"-")</f>
        <v>-</v>
      </c>
    </row>
    <row r="35" spans="1:17" x14ac:dyDescent="0.25">
      <c r="C35" s="110" t="s">
        <v>2402</v>
      </c>
      <c r="D35" s="127" t="s">
        <v>109</v>
      </c>
      <c r="E35" s="123"/>
      <c r="F35" s="124"/>
      <c r="G35" s="125"/>
      <c r="H35" s="123"/>
      <c r="I35" s="124"/>
      <c r="J35" s="125"/>
      <c r="K35" s="123"/>
      <c r="L35" s="124"/>
      <c r="M35" s="125"/>
      <c r="N35" s="126"/>
      <c r="O35" s="126"/>
    </row>
    <row r="36" spans="1:17" x14ac:dyDescent="0.25">
      <c r="A36" t="str">
        <f>D28&amp;D29&amp;"Teatro"&amp;D36</f>
        <v>CulturaArtes CênicasTeatroCurso</v>
      </c>
      <c r="C36" s="104" t="s">
        <v>2403</v>
      </c>
      <c r="D36" s="105" t="s">
        <v>44</v>
      </c>
      <c r="E36" s="106">
        <v>185</v>
      </c>
      <c r="F36" s="107" t="e">
        <f>SUMIFS(#REF!,#REF!,"Total de Inscrições",#REF!,'Vagas - Realização'!A36)</f>
        <v>#REF!</v>
      </c>
      <c r="G36" s="108" t="str">
        <f>IFERROR(F36/E36,"-")</f>
        <v>-</v>
      </c>
      <c r="H36" s="106"/>
      <c r="I36" s="107"/>
      <c r="J36" s="108" t="str">
        <f>IFERROR(I36/H36,"-")</f>
        <v>-</v>
      </c>
      <c r="K36" s="106">
        <v>72.314401622718066</v>
      </c>
      <c r="L36" s="107" t="e">
        <f>SUMIFS(#REF!,#REF!,'Vagas - Realização'!A36)</f>
        <v>#REF!</v>
      </c>
      <c r="M36" s="108" t="str">
        <f t="shared" ref="M36:M37" si="10">IFERROR(L36/K36,"-")</f>
        <v>-</v>
      </c>
      <c r="N36" s="109">
        <f t="shared" ref="N36:O38" si="11">IFERROR(K36/E36,"-")</f>
        <v>0.39088865742009765</v>
      </c>
      <c r="O36" s="109" t="str">
        <f t="shared" si="11"/>
        <v>-</v>
      </c>
    </row>
    <row r="37" spans="1:17" x14ac:dyDescent="0.25">
      <c r="A37" t="str">
        <f>D28&amp;D29&amp;"Teatro"&amp;D37</f>
        <v>CulturaArtes CênicasTeatroOficina</v>
      </c>
      <c r="C37" s="104" t="s">
        <v>2442</v>
      </c>
      <c r="D37" s="105" t="s">
        <v>45</v>
      </c>
      <c r="E37" s="106">
        <v>312</v>
      </c>
      <c r="F37" s="107" t="e">
        <f>SUMIFS(#REF!,#REF!,"Total de Inscrições",#REF!,'Vagas - Realização'!A37)</f>
        <v>#REF!</v>
      </c>
      <c r="G37" s="108" t="str">
        <f>IFERROR(F37/E37,"-")</f>
        <v>-</v>
      </c>
      <c r="H37" s="106"/>
      <c r="I37" s="107"/>
      <c r="J37" s="108" t="str">
        <f t="shared" ref="J37:J38" si="12">IFERROR(I37/H37,"-")</f>
        <v>-</v>
      </c>
      <c r="K37" s="106">
        <v>38</v>
      </c>
      <c r="L37" s="107" t="e">
        <f>SUMIFS(#REF!,#REF!,'Vagas - Realização'!A37)</f>
        <v>#REF!</v>
      </c>
      <c r="M37" s="108" t="str">
        <f t="shared" si="10"/>
        <v>-</v>
      </c>
      <c r="N37" s="109">
        <f t="shared" si="11"/>
        <v>0.12179487179487179</v>
      </c>
      <c r="O37" s="109" t="str">
        <f t="shared" si="11"/>
        <v>-</v>
      </c>
    </row>
    <row r="38" spans="1:17" x14ac:dyDescent="0.25">
      <c r="A38" t="str">
        <f>D28&amp;D29&amp;"Teatro"&amp;D38</f>
        <v>CulturaArtes CênicasTeatroPalestra</v>
      </c>
      <c r="C38" s="104" t="s">
        <v>2443</v>
      </c>
      <c r="D38" s="105" t="s">
        <v>46</v>
      </c>
      <c r="E38" s="167">
        <v>0</v>
      </c>
      <c r="F38" s="168" t="e">
        <f>SUMIFS(#REF!,#REF!,"Total de Inscrições",#REF!,'Vagas - Realização'!A38)</f>
        <v>#REF!</v>
      </c>
      <c r="G38" s="169" t="str">
        <f>IFERROR(F38/E38,"-")</f>
        <v>-</v>
      </c>
      <c r="H38" s="106"/>
      <c r="I38" s="107"/>
      <c r="J38" s="108" t="str">
        <f t="shared" si="12"/>
        <v>-</v>
      </c>
      <c r="K38" s="167">
        <v>0</v>
      </c>
      <c r="L38" s="168" t="e">
        <f>SUMIFS(#REF!,#REF!,'Vagas - Realização'!A38)</f>
        <v>#REF!</v>
      </c>
      <c r="M38" s="169" t="str">
        <f>IFERROR(L38/K38,"-")</f>
        <v>-</v>
      </c>
      <c r="N38" s="170" t="str">
        <f t="shared" si="11"/>
        <v>-</v>
      </c>
      <c r="O38" s="170" t="str">
        <f t="shared" si="11"/>
        <v>-</v>
      </c>
      <c r="P38" s="166"/>
      <c r="Q38" s="165" t="s">
        <v>2465</v>
      </c>
    </row>
    <row r="39" spans="1:17" x14ac:dyDescent="0.25">
      <c r="C39" s="98" t="s">
        <v>2404</v>
      </c>
      <c r="D39" s="122" t="s">
        <v>105</v>
      </c>
      <c r="E39" s="123"/>
      <c r="F39" s="124"/>
      <c r="G39" s="125"/>
      <c r="H39" s="123"/>
      <c r="I39" s="124"/>
      <c r="J39" s="125"/>
      <c r="K39" s="123"/>
      <c r="L39" s="124"/>
      <c r="M39" s="125"/>
      <c r="N39" s="126"/>
      <c r="O39" s="126"/>
    </row>
    <row r="40" spans="1:17" x14ac:dyDescent="0.25">
      <c r="A40" t="str">
        <f>D28&amp;D39&amp;"Sem Modalidade"&amp;D40</f>
        <v>CulturaArtes VisuaisSem ModalidadeCurso</v>
      </c>
      <c r="C40" s="104" t="s">
        <v>2405</v>
      </c>
      <c r="D40" s="105" t="s">
        <v>44</v>
      </c>
      <c r="E40" s="106">
        <v>287</v>
      </c>
      <c r="F40" s="107" t="e">
        <f>SUMIFS(#REF!,#REF!,"Total de Inscrições",#REF!,'Vagas - Realização'!A40)</f>
        <v>#REF!</v>
      </c>
      <c r="G40" s="108" t="str">
        <f>IFERROR(F40/E40,"-")</f>
        <v>-</v>
      </c>
      <c r="H40" s="106"/>
      <c r="I40" s="107"/>
      <c r="J40" s="108" t="str">
        <f>IFERROR(I40/H40,"-")</f>
        <v>-</v>
      </c>
      <c r="K40" s="106">
        <v>9.9350649350649416</v>
      </c>
      <c r="L40" s="107">
        <f>'[1]Quadro PCG (B)'!F21</f>
        <v>20</v>
      </c>
      <c r="M40" s="108">
        <f>IFERROR(L40/K40,"-")</f>
        <v>2.0130718954248352</v>
      </c>
      <c r="N40" s="109">
        <f>IFERROR(K40/E40,"-")</f>
        <v>3.4616950993257636E-2</v>
      </c>
      <c r="O40" s="109" t="str">
        <f>IFERROR(L40/F40,"-")</f>
        <v>-</v>
      </c>
    </row>
    <row r="41" spans="1:17" x14ac:dyDescent="0.25">
      <c r="A41" t="str">
        <f>D28&amp;D39&amp;"Sem Modalidade"&amp;D41</f>
        <v>CulturaArtes VisuaisSem ModalidadeOficina</v>
      </c>
      <c r="C41" s="104" t="s">
        <v>2444</v>
      </c>
      <c r="D41" s="105" t="s">
        <v>45</v>
      </c>
      <c r="E41" s="106">
        <v>525</v>
      </c>
      <c r="F41" s="107" t="e">
        <f>SUMIFS(#REF!,#REF!,"Total de Inscrições",#REF!,'Vagas - Realização'!A41)</f>
        <v>#REF!</v>
      </c>
      <c r="G41" s="108" t="str">
        <f>IFERROR(F41/E41,"-")</f>
        <v>-</v>
      </c>
      <c r="H41" s="106"/>
      <c r="I41" s="107"/>
      <c r="J41" s="108" t="str">
        <f>IFERROR(I41/H41,"-")</f>
        <v>-</v>
      </c>
      <c r="K41" s="167">
        <v>0</v>
      </c>
      <c r="L41" s="168" t="e">
        <f>SUMIFS(#REF!,#REF!,'Vagas - Realização'!A41)</f>
        <v>#REF!</v>
      </c>
      <c r="M41" s="169" t="str">
        <f>IFERROR(L41/K41,"-")</f>
        <v>-</v>
      </c>
      <c r="N41" s="170">
        <f>IFERROR(K41/E41,"-")</f>
        <v>0</v>
      </c>
      <c r="O41" s="170" t="str">
        <f>IFERROR(L41/F41,"-")</f>
        <v>-</v>
      </c>
      <c r="P41" s="164"/>
      <c r="Q41" s="165" t="s">
        <v>2465</v>
      </c>
    </row>
    <row r="42" spans="1:17" x14ac:dyDescent="0.25">
      <c r="C42" s="98" t="s">
        <v>2406</v>
      </c>
      <c r="D42" s="122" t="s">
        <v>73</v>
      </c>
      <c r="E42" s="123"/>
      <c r="F42" s="124"/>
      <c r="G42" s="125"/>
      <c r="H42" s="123"/>
      <c r="I42" s="124"/>
      <c r="J42" s="125"/>
      <c r="K42" s="123"/>
      <c r="L42" s="124"/>
      <c r="M42" s="125"/>
      <c r="N42" s="126"/>
      <c r="O42" s="126"/>
    </row>
    <row r="43" spans="1:17" x14ac:dyDescent="0.25">
      <c r="A43" t="str">
        <f>D28&amp;D42&amp;"Sem Modalidade"&amp;D43</f>
        <v>CulturaMúsicaSem ModalidadeCurso</v>
      </c>
      <c r="C43" s="104" t="s">
        <v>2407</v>
      </c>
      <c r="D43" s="105" t="s">
        <v>44</v>
      </c>
      <c r="E43" s="106">
        <v>1223</v>
      </c>
      <c r="F43" s="107" t="e">
        <f>SUMIFS(#REF!,#REF!,"Total de Inscrições",#REF!,'Vagas - Realização'!A43)</f>
        <v>#REF!</v>
      </c>
      <c r="G43" s="108" t="str">
        <f>IFERROR(F43/E43,"-")</f>
        <v>-</v>
      </c>
      <c r="H43" s="106"/>
      <c r="I43" s="107"/>
      <c r="J43" s="108" t="str">
        <f>IFERROR(I43/H43,"-")</f>
        <v>-</v>
      </c>
      <c r="K43" s="106">
        <v>552.22773885508707</v>
      </c>
      <c r="L43" s="107" t="e">
        <f>SUMIFS(#REF!,#REF!,'Vagas - Realização'!A43)</f>
        <v>#REF!</v>
      </c>
      <c r="M43" s="108" t="str">
        <f t="shared" ref="M43:M44" si="13">IFERROR(L43/K43,"-")</f>
        <v>-</v>
      </c>
      <c r="N43" s="109">
        <f>IFERROR(K43/E43,"-")</f>
        <v>0.45153535474659612</v>
      </c>
      <c r="O43" s="109" t="str">
        <f>IFERROR(L43/F43,"-")</f>
        <v>-</v>
      </c>
    </row>
    <row r="44" spans="1:17" x14ac:dyDescent="0.25">
      <c r="A44" t="str">
        <f>D28&amp;D42&amp;"Sem Modalidade"&amp;D44</f>
        <v>CulturaMúsicaSem ModalidadeOficina</v>
      </c>
      <c r="C44" s="104" t="s">
        <v>2428</v>
      </c>
      <c r="D44" s="105" t="s">
        <v>45</v>
      </c>
      <c r="E44" s="106">
        <v>1018</v>
      </c>
      <c r="F44" s="107" t="e">
        <f>SUMIFS(#REF!,#REF!,"Total de Inscrições",#REF!,'Vagas - Realização'!A44)</f>
        <v>#REF!</v>
      </c>
      <c r="G44" s="108" t="str">
        <f>IFERROR(F44/E44,"-")</f>
        <v>-</v>
      </c>
      <c r="H44" s="106"/>
      <c r="I44" s="107"/>
      <c r="J44" s="108" t="str">
        <f>IFERROR(I44/H44,"-")</f>
        <v>-</v>
      </c>
      <c r="K44" s="106">
        <v>198.4375</v>
      </c>
      <c r="L44" s="107" t="e">
        <f>SUMIFS(#REF!,#REF!,'Vagas - Realização'!A44)</f>
        <v>#REF!</v>
      </c>
      <c r="M44" s="108" t="str">
        <f t="shared" si="13"/>
        <v>-</v>
      </c>
      <c r="N44" s="109">
        <f>IFERROR(K44/E44,"-")</f>
        <v>0.19492878192534382</v>
      </c>
      <c r="O44" s="109" t="str">
        <f>IFERROR(L44/F44,"-")</f>
        <v>-</v>
      </c>
    </row>
    <row r="45" spans="1:17" x14ac:dyDescent="0.25">
      <c r="C45" s="98" t="s">
        <v>2445</v>
      </c>
      <c r="D45" s="122" t="s">
        <v>205</v>
      </c>
      <c r="E45" s="123"/>
      <c r="F45" s="124"/>
      <c r="G45" s="125"/>
      <c r="H45" s="123"/>
      <c r="I45" s="124"/>
      <c r="J45" s="125"/>
      <c r="K45" s="123"/>
      <c r="L45" s="124"/>
      <c r="M45" s="125"/>
      <c r="N45" s="126"/>
      <c r="O45" s="126"/>
    </row>
    <row r="46" spans="1:17" x14ac:dyDescent="0.25">
      <c r="A46" t="str">
        <f>D28&amp;D45&amp;"Sem Modalidade"&amp;D46</f>
        <v>CulturaLiteraturaSem ModalidadeOficina</v>
      </c>
      <c r="C46" s="104" t="s">
        <v>2446</v>
      </c>
      <c r="D46" s="105" t="s">
        <v>45</v>
      </c>
      <c r="E46" s="106">
        <v>433</v>
      </c>
      <c r="F46" s="107" t="e">
        <f>SUMIFS(#REF!,#REF!,"Total de Inscrições",#REF!,'Vagas - Realização'!A46)</f>
        <v>#REF!</v>
      </c>
      <c r="G46" s="108" t="str">
        <f>IFERROR(F46/E46,"-")</f>
        <v>-</v>
      </c>
      <c r="H46" s="106"/>
      <c r="I46" s="107"/>
      <c r="J46" s="108" t="str">
        <f>IFERROR(I46/H46,"-")</f>
        <v>-</v>
      </c>
      <c r="K46" s="106">
        <v>0</v>
      </c>
      <c r="L46" s="107" t="e">
        <f>SUMIFS(#REF!,#REF!,'Vagas - Realização'!A46)</f>
        <v>#REF!</v>
      </c>
      <c r="M46" s="108" t="str">
        <f>IFERROR(L46/K46,"-")</f>
        <v>-</v>
      </c>
      <c r="N46" s="109">
        <f>IFERROR(K46/E46,"-")</f>
        <v>0</v>
      </c>
      <c r="O46" s="109" t="str">
        <f>IFERROR(L46/F46,"-")</f>
        <v>-</v>
      </c>
    </row>
    <row r="47" spans="1:17" x14ac:dyDescent="0.25">
      <c r="C47" s="98" t="s">
        <v>2408</v>
      </c>
      <c r="D47" s="122" t="s">
        <v>107</v>
      </c>
      <c r="E47" s="123"/>
      <c r="F47" s="124"/>
      <c r="G47" s="125"/>
      <c r="H47" s="123"/>
      <c r="I47" s="124"/>
      <c r="J47" s="125"/>
      <c r="K47" s="123"/>
      <c r="L47" s="124"/>
      <c r="M47" s="125"/>
      <c r="N47" s="126"/>
      <c r="O47" s="126"/>
    </row>
    <row r="48" spans="1:17" x14ac:dyDescent="0.25">
      <c r="A48" t="str">
        <f>D28&amp;D47&amp;"Sem Modalidade"&amp;D48</f>
        <v>CulturaAudiovisualSem ModalidadeCurso</v>
      </c>
      <c r="C48" s="104" t="s">
        <v>2409</v>
      </c>
      <c r="D48" s="105" t="s">
        <v>44</v>
      </c>
      <c r="E48" s="106">
        <v>78</v>
      </c>
      <c r="F48" s="107" t="e">
        <f>SUMIFS(#REF!,#REF!,"Total de Inscrições",#REF!,'Vagas - Realização'!A48)</f>
        <v>#REF!</v>
      </c>
      <c r="G48" s="108" t="str">
        <f>IFERROR(F48/E48,"-")</f>
        <v>-</v>
      </c>
      <c r="H48" s="106"/>
      <c r="I48" s="107"/>
      <c r="J48" s="108" t="str">
        <f>IFERROR(I48/H48,"-")</f>
        <v>-</v>
      </c>
      <c r="K48" s="106">
        <v>60.384615384615387</v>
      </c>
      <c r="L48" s="107" t="e">
        <f>SUMIFS(#REF!,#REF!,'Vagas - Realização'!A48)</f>
        <v>#REF!</v>
      </c>
      <c r="M48" s="108" t="str">
        <f t="shared" ref="M48:M49" si="14">IFERROR(L48/K48,"-")</f>
        <v>-</v>
      </c>
      <c r="N48" s="109">
        <f>IFERROR(K48/E48,"-")</f>
        <v>0.77416173570019731</v>
      </c>
      <c r="O48" s="109" t="str">
        <f>IFERROR(L48/F48,"-")</f>
        <v>-</v>
      </c>
    </row>
    <row r="49" spans="1:15" x14ac:dyDescent="0.25">
      <c r="A49" t="str">
        <f>D28&amp;D47&amp;"Sem Modalidade"&amp;D49</f>
        <v>CulturaAudiovisualSem ModalidadeOficina</v>
      </c>
      <c r="C49" s="104" t="s">
        <v>2449</v>
      </c>
      <c r="D49" s="105" t="s">
        <v>45</v>
      </c>
      <c r="E49" s="106">
        <v>244</v>
      </c>
      <c r="F49" s="107" t="e">
        <f>SUMIFS(#REF!,#REF!,"Total de Inscrições",#REF!,'Vagas - Realização'!A49)</f>
        <v>#REF!</v>
      </c>
      <c r="G49" s="108" t="str">
        <f>IFERROR(F49/E49,"-")</f>
        <v>-</v>
      </c>
      <c r="H49" s="106"/>
      <c r="I49" s="107"/>
      <c r="J49" s="108" t="str">
        <f>IFERROR(I49/H49,"-")</f>
        <v>-</v>
      </c>
      <c r="K49" s="106">
        <v>28</v>
      </c>
      <c r="L49" s="107" t="e">
        <f>SUMIFS(#REF!,#REF!,'Vagas - Realização'!A49)</f>
        <v>#REF!</v>
      </c>
      <c r="M49" s="108" t="str">
        <f t="shared" si="14"/>
        <v>-</v>
      </c>
      <c r="N49" s="109">
        <f>IFERROR(K49/E49,"-")</f>
        <v>0.11475409836065574</v>
      </c>
      <c r="O49" s="109" t="str">
        <f>IFERROR(L49/F49,"-")</f>
        <v>-</v>
      </c>
    </row>
    <row r="50" spans="1:15" x14ac:dyDescent="0.25">
      <c r="C50" s="98" t="s">
        <v>2447</v>
      </c>
      <c r="D50" s="122" t="s">
        <v>196</v>
      </c>
      <c r="E50" s="123"/>
      <c r="F50" s="124"/>
      <c r="G50" s="125"/>
      <c r="H50" s="123"/>
      <c r="I50" s="124"/>
      <c r="J50" s="125"/>
      <c r="K50" s="123"/>
      <c r="L50" s="124"/>
      <c r="M50" s="125"/>
      <c r="N50" s="126"/>
      <c r="O50" s="126"/>
    </row>
    <row r="51" spans="1:15" x14ac:dyDescent="0.25">
      <c r="A51" t="str">
        <f>D30&amp;D50&amp;"Sem Modalidade"&amp;D51</f>
        <v>CircoBibliotecaSem ModalidadeOficina</v>
      </c>
      <c r="C51" s="104" t="s">
        <v>2448</v>
      </c>
      <c r="D51" s="105" t="s">
        <v>45</v>
      </c>
      <c r="E51" s="106">
        <v>152</v>
      </c>
      <c r="F51" s="107" t="e">
        <f>SUMIFS(#REF!,#REF!,"Total de Inscrições",#REF!,'Vagas - Realização'!A51)</f>
        <v>#REF!</v>
      </c>
      <c r="G51" s="108" t="str">
        <f>IFERROR(F51/E51,"-")</f>
        <v>-</v>
      </c>
      <c r="H51" s="106"/>
      <c r="I51" s="107"/>
      <c r="J51" s="108" t="str">
        <f>IFERROR(I51/H51,"-")</f>
        <v>-</v>
      </c>
      <c r="K51" s="106">
        <v>33.285714285714285</v>
      </c>
      <c r="L51" s="107" t="e">
        <f>SUMIFS(#REF!,#REF!,'Vagas - Realização'!A51)</f>
        <v>#REF!</v>
      </c>
      <c r="M51" s="108" t="str">
        <f>IFERROR(L51/K51,"-")</f>
        <v>-</v>
      </c>
      <c r="N51" s="109">
        <f>IFERROR(K51/E51,"-")</f>
        <v>0.21898496240601503</v>
      </c>
      <c r="O51" s="109" t="str">
        <f>IFERROR(L51/F51,"-")</f>
        <v>-</v>
      </c>
    </row>
    <row r="52" spans="1:15" ht="15.75" thickBot="1" x14ac:dyDescent="0.3">
      <c r="C52" s="112"/>
      <c r="D52" s="113" t="s">
        <v>2398</v>
      </c>
      <c r="E52" s="128">
        <f>SUM(E29:E51)</f>
        <v>6928</v>
      </c>
      <c r="F52" s="114" t="e">
        <f>SUM(F29:F51)</f>
        <v>#REF!</v>
      </c>
      <c r="G52" s="115" t="str">
        <f>IFERROR(F52/E52,"-")</f>
        <v>-</v>
      </c>
      <c r="H52" s="128">
        <f>SUM(H29:H48)</f>
        <v>0</v>
      </c>
      <c r="I52" s="114">
        <f>SUM(I29:I48)</f>
        <v>0</v>
      </c>
      <c r="J52" s="115" t="str">
        <f>IFERROR(I52/H52,"-")</f>
        <v>-</v>
      </c>
      <c r="K52" s="128">
        <f>SUM(K29:K51)</f>
        <v>1665.9466921992682</v>
      </c>
      <c r="L52" s="114" t="e">
        <f>SUM(L29:L51)</f>
        <v>#REF!</v>
      </c>
      <c r="M52" s="129" t="str">
        <f>IFERROR(L52/K52,"-")</f>
        <v>-</v>
      </c>
      <c r="N52" s="130">
        <f>IFERROR(K52/E52,"-")</f>
        <v>0.24046574656455949</v>
      </c>
      <c r="O52" s="130" t="str">
        <f>IFERROR(L52/F52,"-")</f>
        <v>-</v>
      </c>
    </row>
    <row r="53" spans="1:15" x14ac:dyDescent="0.25">
      <c r="C53" s="93">
        <v>4</v>
      </c>
      <c r="D53" s="149" t="s">
        <v>14</v>
      </c>
      <c r="E53" s="118"/>
      <c r="F53" s="119"/>
      <c r="G53" s="120"/>
      <c r="H53" s="118"/>
      <c r="I53" s="119"/>
      <c r="J53" s="120"/>
      <c r="K53" s="118"/>
      <c r="L53" s="119"/>
      <c r="M53" s="120"/>
      <c r="N53" s="121"/>
      <c r="O53" s="97"/>
    </row>
    <row r="54" spans="1:15" x14ac:dyDescent="0.25">
      <c r="C54" s="98" t="s">
        <v>2410</v>
      </c>
      <c r="D54" s="150" t="s">
        <v>29</v>
      </c>
      <c r="E54" s="152"/>
      <c r="F54" s="153"/>
      <c r="G54" s="154"/>
      <c r="H54" s="152"/>
      <c r="I54" s="153"/>
      <c r="J54" s="154"/>
      <c r="K54" s="152"/>
      <c r="L54" s="153"/>
      <c r="M54" s="154"/>
      <c r="N54" s="155"/>
      <c r="O54" s="155"/>
    </row>
    <row r="55" spans="1:15" x14ac:dyDescent="0.25">
      <c r="C55" s="110" t="s">
        <v>2411</v>
      </c>
      <c r="D55" s="151" t="s">
        <v>112</v>
      </c>
      <c r="E55" s="152"/>
      <c r="F55" s="153"/>
      <c r="G55" s="154"/>
      <c r="H55" s="152"/>
      <c r="I55" s="153"/>
      <c r="J55" s="154"/>
      <c r="K55" s="152"/>
      <c r="L55" s="153"/>
      <c r="M55" s="154"/>
      <c r="N55" s="155"/>
      <c r="O55" s="155"/>
    </row>
    <row r="56" spans="1:15" x14ac:dyDescent="0.25">
      <c r="A56" t="str">
        <f>D53&amp;D54&amp;"Formação Esportiva"&amp;D56</f>
        <v>LazerDesenvolvimento Físico-EsportivoFormação EsportivaEsporte Coletivo</v>
      </c>
      <c r="C56" s="104" t="s">
        <v>2412</v>
      </c>
      <c r="D56" s="105" t="s">
        <v>1740</v>
      </c>
      <c r="E56" s="106">
        <v>4175</v>
      </c>
      <c r="F56" s="107" t="e">
        <f>SUMIFS(#REF!,#REF!,"Total de Inscrições",#REF!,'Vagas - Realização'!A56)</f>
        <v>#REF!</v>
      </c>
      <c r="G56" s="108" t="str">
        <f>IFERROR(F56/E56,"-")</f>
        <v>-</v>
      </c>
      <c r="H56" s="106"/>
      <c r="I56" s="107"/>
      <c r="J56" s="108" t="str">
        <f>IFERROR(I56/H56,"-")</f>
        <v>-</v>
      </c>
      <c r="K56" s="106">
        <v>874.6880986567686</v>
      </c>
      <c r="L56" s="107" t="e">
        <f>SUMIFS(#REF!,#REF!,'Vagas - Realização'!A56)</f>
        <v>#REF!</v>
      </c>
      <c r="M56" s="108" t="str">
        <f t="shared" ref="M56:M59" si="15">IFERROR(L56/K56,"-")</f>
        <v>-</v>
      </c>
      <c r="N56" s="109">
        <f t="shared" ref="N56:O59" si="16">IFERROR(K56/E56,"-")</f>
        <v>0.20950613141479488</v>
      </c>
      <c r="O56" s="109" t="str">
        <f t="shared" si="16"/>
        <v>-</v>
      </c>
    </row>
    <row r="57" spans="1:15" x14ac:dyDescent="0.25">
      <c r="A57" t="str">
        <f>D53&amp;D54&amp;"Formação Esportiva"&amp;D57</f>
        <v>LazerDesenvolvimento Físico-EsportivoFormação EsportivaEsporte Individual</v>
      </c>
      <c r="C57" s="104" t="s">
        <v>2413</v>
      </c>
      <c r="D57" s="105" t="s">
        <v>1736</v>
      </c>
      <c r="E57" s="106">
        <v>6269</v>
      </c>
      <c r="F57" s="107" t="e">
        <f>SUMIFS(#REF!,#REF!,"Total de Inscrições",#REF!,'Vagas - Realização'!A57)</f>
        <v>#REF!</v>
      </c>
      <c r="G57" s="108" t="str">
        <f>IFERROR(F57/E57,"-")</f>
        <v>-</v>
      </c>
      <c r="H57" s="106"/>
      <c r="I57" s="107"/>
      <c r="J57" s="108" t="str">
        <f>IFERROR(I57/H57,"-")</f>
        <v>-</v>
      </c>
      <c r="K57" s="106">
        <v>814.83945372150924</v>
      </c>
      <c r="L57" s="107" t="e">
        <f>SUMIFS(#REF!,#REF!,'Vagas - Realização'!A57)</f>
        <v>#REF!</v>
      </c>
      <c r="M57" s="108" t="str">
        <f t="shared" si="15"/>
        <v>-</v>
      </c>
      <c r="N57" s="109">
        <f t="shared" si="16"/>
        <v>0.12997917590070335</v>
      </c>
      <c r="O57" s="109" t="str">
        <f t="shared" si="16"/>
        <v>-</v>
      </c>
    </row>
    <row r="58" spans="1:15" x14ac:dyDescent="0.25">
      <c r="A58" t="str">
        <f>D53&amp;D54&amp;"Formação Esportiva"&amp;D58</f>
        <v>LazerDesenvolvimento Físico-EsportivoFormação EsportivaLuta</v>
      </c>
      <c r="C58" s="104" t="s">
        <v>2414</v>
      </c>
      <c r="D58" s="105" t="s">
        <v>113</v>
      </c>
      <c r="E58" s="106">
        <v>1113</v>
      </c>
      <c r="F58" s="107" t="e">
        <f>SUMIFS(#REF!,#REF!,"Total de Inscrições",#REF!,'Vagas - Realização'!A58)</f>
        <v>#REF!</v>
      </c>
      <c r="G58" s="108" t="str">
        <f>IFERROR(F58/E58,"-")</f>
        <v>-</v>
      </c>
      <c r="H58" s="106"/>
      <c r="I58" s="107"/>
      <c r="J58" s="108" t="str">
        <f>IFERROR(I58/H58,"-")</f>
        <v>-</v>
      </c>
      <c r="K58" s="106">
        <v>322.87830120867562</v>
      </c>
      <c r="L58" s="107" t="e">
        <f>SUMIFS(#REF!,#REF!,'Vagas - Realização'!A58)</f>
        <v>#REF!</v>
      </c>
      <c r="M58" s="108" t="str">
        <f t="shared" si="15"/>
        <v>-</v>
      </c>
      <c r="N58" s="109">
        <f t="shared" si="16"/>
        <v>0.29009730566817216</v>
      </c>
      <c r="O58" s="109" t="str">
        <f t="shared" si="16"/>
        <v>-</v>
      </c>
    </row>
    <row r="59" spans="1:15" x14ac:dyDescent="0.25">
      <c r="A59" t="str">
        <f>D53&amp;D54&amp;"Formação Esportiva"&amp;D59</f>
        <v>LazerDesenvolvimento Físico-EsportivoFormação EsportivaMultipráticas Esportivas</v>
      </c>
      <c r="C59" s="104" t="s">
        <v>2415</v>
      </c>
      <c r="D59" s="105" t="s">
        <v>1741</v>
      </c>
      <c r="E59" s="106">
        <v>143</v>
      </c>
      <c r="F59" s="107" t="e">
        <f>SUMIFS(#REF!,#REF!,"Total de Inscrições",#REF!,'Vagas - Realização'!A59)</f>
        <v>#REF!</v>
      </c>
      <c r="G59" s="108" t="str">
        <f>IFERROR(F59/E59,"-")</f>
        <v>-</v>
      </c>
      <c r="H59" s="106"/>
      <c r="I59" s="107"/>
      <c r="J59" s="108" t="str">
        <f>IFERROR(I59/H59,"-")</f>
        <v>-</v>
      </c>
      <c r="K59" s="106">
        <v>19.5</v>
      </c>
      <c r="L59" s="107" t="e">
        <f>SUMIFS(#REF!,#REF!,'Vagas - Realização'!A59)</f>
        <v>#REF!</v>
      </c>
      <c r="M59" s="108" t="str">
        <f t="shared" si="15"/>
        <v>-</v>
      </c>
      <c r="N59" s="109">
        <f t="shared" si="16"/>
        <v>0.13636363636363635</v>
      </c>
      <c r="O59" s="109" t="str">
        <f t="shared" si="16"/>
        <v>-</v>
      </c>
    </row>
    <row r="60" spans="1:15" x14ac:dyDescent="0.25">
      <c r="C60" s="110" t="s">
        <v>2450</v>
      </c>
      <c r="D60" s="150" t="s">
        <v>15</v>
      </c>
      <c r="E60" s="152"/>
      <c r="F60" s="153"/>
      <c r="G60" s="154"/>
      <c r="H60" s="152"/>
      <c r="I60" s="153"/>
      <c r="J60" s="154"/>
      <c r="K60" s="152"/>
      <c r="L60" s="153"/>
      <c r="M60" s="154"/>
      <c r="N60" s="155"/>
      <c r="O60" s="155"/>
    </row>
    <row r="61" spans="1:15" x14ac:dyDescent="0.25">
      <c r="A61" t="str">
        <f>D53&amp;D60&amp;"Sem Modalidade"&amp;D61</f>
        <v>LazerRecreaçãoSem ModalidadeColônia de Férias</v>
      </c>
      <c r="C61" s="104" t="s">
        <v>2451</v>
      </c>
      <c r="D61" s="105" t="s">
        <v>1744</v>
      </c>
      <c r="E61" s="106">
        <v>903</v>
      </c>
      <c r="F61" s="107" t="e">
        <f>SUMIFS(#REF!,#REF!,"Total de Inscrições",#REF!,'Vagas - Realização'!A61)</f>
        <v>#REF!</v>
      </c>
      <c r="G61" s="108" t="str">
        <f>IFERROR(F61/E61,"-")</f>
        <v>-</v>
      </c>
      <c r="H61" s="106"/>
      <c r="I61" s="107"/>
      <c r="J61" s="108" t="str">
        <f>IFERROR(I61/H61,"-")</f>
        <v>-</v>
      </c>
      <c r="K61" s="106">
        <v>0</v>
      </c>
      <c r="L61" s="107" t="e">
        <f>SUMIFS(#REF!,#REF!,'Vagas - Realização'!A61)</f>
        <v>#REF!</v>
      </c>
      <c r="M61" s="108" t="str">
        <f>IFERROR(L61/K61,"-")</f>
        <v>-</v>
      </c>
      <c r="N61" s="109">
        <f>IFERROR(K61/E61,"-")</f>
        <v>0</v>
      </c>
      <c r="O61" s="109" t="str">
        <f>IFERROR(L61/F61,"-")</f>
        <v>-</v>
      </c>
    </row>
    <row r="62" spans="1:15" x14ac:dyDescent="0.25">
      <c r="C62" s="98" t="s">
        <v>2452</v>
      </c>
      <c r="D62" s="150" t="s">
        <v>77</v>
      </c>
      <c r="E62" s="152"/>
      <c r="F62" s="153"/>
      <c r="G62" s="154"/>
      <c r="H62" s="152"/>
      <c r="I62" s="153"/>
      <c r="J62" s="154"/>
      <c r="K62" s="152"/>
      <c r="L62" s="153"/>
      <c r="M62" s="154"/>
      <c r="N62" s="155"/>
      <c r="O62" s="155"/>
    </row>
    <row r="63" spans="1:15" x14ac:dyDescent="0.25">
      <c r="C63" s="110" t="s">
        <v>2453</v>
      </c>
      <c r="D63" s="151" t="s">
        <v>79</v>
      </c>
      <c r="E63" s="152"/>
      <c r="F63" s="153"/>
      <c r="G63" s="154"/>
      <c r="H63" s="152"/>
      <c r="I63" s="153"/>
      <c r="J63" s="154"/>
      <c r="K63" s="152"/>
      <c r="L63" s="153"/>
      <c r="M63" s="154"/>
      <c r="N63" s="155"/>
      <c r="O63" s="155"/>
    </row>
    <row r="64" spans="1:15" x14ac:dyDescent="0.25">
      <c r="A64" t="str">
        <f>D53&amp;D62&amp;"Turismo Emissivo"&amp;D64</f>
        <v>LazerTurismo SocialTurismo EmissivoExcursão</v>
      </c>
      <c r="C64" s="104" t="s">
        <v>2454</v>
      </c>
      <c r="D64" s="105" t="s">
        <v>80</v>
      </c>
      <c r="E64" s="106">
        <v>4958</v>
      </c>
      <c r="F64" s="107" t="e">
        <f>SUMIFS(#REF!,#REF!,"Total de Inscrições",#REF!,'Vagas - Realização'!A64)</f>
        <v>#REF!</v>
      </c>
      <c r="G64" s="108" t="str">
        <f t="shared" ref="G64:G65" si="17">IFERROR(F64/E64,"-")</f>
        <v>-</v>
      </c>
      <c r="H64" s="106"/>
      <c r="I64" s="107"/>
      <c r="J64" s="108" t="str">
        <f t="shared" ref="J64:J65" si="18">IFERROR(I64/H64,"-")</f>
        <v>-</v>
      </c>
      <c r="K64" s="106">
        <v>0</v>
      </c>
      <c r="L64" s="107" t="e">
        <f>SUMIFS(#REF!,#REF!,'Vagas - Realização'!A64)</f>
        <v>#REF!</v>
      </c>
      <c r="M64" s="108" t="str">
        <f t="shared" ref="M64:M65" si="19">IFERROR(L64/K64,"-")</f>
        <v>-</v>
      </c>
      <c r="N64" s="109">
        <f t="shared" ref="N64:N65" si="20">IFERROR(K64/E64,"-")</f>
        <v>0</v>
      </c>
      <c r="O64" s="109" t="str">
        <f t="shared" ref="O64:O65" si="21">IFERROR(L64/F64,"-")</f>
        <v>-</v>
      </c>
    </row>
    <row r="65" spans="1:17" x14ac:dyDescent="0.25">
      <c r="A65" t="str">
        <f>D53&amp;D62&amp;"Turismo Emissivo"&amp;D65</f>
        <v>LazerTurismo SocialTurismo EmissivoPasseio</v>
      </c>
      <c r="C65" s="104" t="s">
        <v>2455</v>
      </c>
      <c r="D65" s="105" t="s">
        <v>81</v>
      </c>
      <c r="E65" s="106">
        <v>1944</v>
      </c>
      <c r="F65" s="107" t="e">
        <f>SUMIFS(#REF!,#REF!,"Total de Inscrições",#REF!,'Vagas - Realização'!A65)</f>
        <v>#REF!</v>
      </c>
      <c r="G65" s="108" t="str">
        <f t="shared" si="17"/>
        <v>-</v>
      </c>
      <c r="H65" s="106"/>
      <c r="I65" s="107"/>
      <c r="J65" s="108" t="str">
        <f t="shared" si="18"/>
        <v>-</v>
      </c>
      <c r="K65" s="106">
        <v>0</v>
      </c>
      <c r="L65" s="107" t="e">
        <f>SUMIFS(#REF!,#REF!,'Vagas - Realização'!A65)</f>
        <v>#REF!</v>
      </c>
      <c r="M65" s="108" t="str">
        <f t="shared" si="19"/>
        <v>-</v>
      </c>
      <c r="N65" s="109">
        <f t="shared" si="20"/>
        <v>0</v>
      </c>
      <c r="O65" s="109" t="str">
        <f t="shared" si="21"/>
        <v>-</v>
      </c>
    </row>
    <row r="66" spans="1:17" x14ac:dyDescent="0.25">
      <c r="C66" s="110" t="s">
        <v>2456</v>
      </c>
      <c r="D66" s="151" t="s">
        <v>76</v>
      </c>
      <c r="E66" s="152"/>
      <c r="F66" s="153"/>
      <c r="G66" s="154"/>
      <c r="H66" s="152"/>
      <c r="I66" s="153"/>
      <c r="J66" s="154"/>
      <c r="K66" s="152"/>
      <c r="L66" s="153"/>
      <c r="M66" s="154"/>
      <c r="N66" s="155"/>
      <c r="O66" s="155"/>
    </row>
    <row r="67" spans="1:17" x14ac:dyDescent="0.25">
      <c r="A67" t="str">
        <f>D54&amp;D62&amp;"Turismo Receptivo"&amp;D67</f>
        <v>Desenvolvimento Físico-EsportivoTurismo SocialTurismo ReceptivoPasseio Local</v>
      </c>
      <c r="C67" s="104" t="s">
        <v>2457</v>
      </c>
      <c r="D67" s="105" t="s">
        <v>1735</v>
      </c>
      <c r="E67" s="106">
        <v>474</v>
      </c>
      <c r="F67" s="107" t="e">
        <f>SUMIFS(#REF!,#REF!,"Total de Inscrições",#REF!,'Vagas - Realização'!A67)</f>
        <v>#REF!</v>
      </c>
      <c r="G67" s="108" t="str">
        <f>IFERROR(F67/E67,"-")</f>
        <v>-</v>
      </c>
      <c r="H67" s="106"/>
      <c r="I67" s="107"/>
      <c r="J67" s="108" t="str">
        <f>IFERROR(I67/H67,"-")</f>
        <v>-</v>
      </c>
      <c r="K67" s="106">
        <v>0</v>
      </c>
      <c r="L67" s="107" t="e">
        <f>SUMIFS(#REF!,#REF!,'Vagas - Realização'!A67)</f>
        <v>#REF!</v>
      </c>
      <c r="M67" s="108" t="str">
        <f>IFERROR(L67/K67,"-")</f>
        <v>-</v>
      </c>
      <c r="N67" s="109">
        <f>IFERROR(K67/E67,"-")</f>
        <v>0</v>
      </c>
      <c r="O67" s="109" t="str">
        <f>IFERROR(L67/F67,"-")</f>
        <v>-</v>
      </c>
    </row>
    <row r="68" spans="1:17" ht="15.75" thickBot="1" x14ac:dyDescent="0.3">
      <c r="C68" s="112"/>
      <c r="D68" s="113" t="s">
        <v>2398</v>
      </c>
      <c r="E68" s="128">
        <f>SUM(E54:E67)</f>
        <v>19979</v>
      </c>
      <c r="F68" s="114" t="e">
        <f>SUM(F54:F67)</f>
        <v>#REF!</v>
      </c>
      <c r="G68" s="115" t="str">
        <f>IFERROR(F68/E68,"-")</f>
        <v>-</v>
      </c>
      <c r="H68" s="128">
        <f>SUM(H54:H59)</f>
        <v>0</v>
      </c>
      <c r="I68" s="114">
        <f>SUM(I54:I59)</f>
        <v>0</v>
      </c>
      <c r="J68" s="115" t="str">
        <f>IFERROR(I68/H68,"-")</f>
        <v>-</v>
      </c>
      <c r="K68" s="128">
        <f>SUM(K54:K67)</f>
        <v>2031.9058535869535</v>
      </c>
      <c r="L68" s="114" t="e">
        <f>SUM(L54:L67)</f>
        <v>#REF!</v>
      </c>
      <c r="M68" s="115" t="str">
        <f>IFERROR(L68/K68,"-")</f>
        <v>-</v>
      </c>
      <c r="N68" s="130">
        <f>IFERROR(K68/E68,"-")</f>
        <v>0.10170207986320404</v>
      </c>
      <c r="O68" s="130" t="str">
        <f>IFERROR(L68/F68,"-")</f>
        <v>-</v>
      </c>
    </row>
    <row r="69" spans="1:17" x14ac:dyDescent="0.25">
      <c r="C69" s="93">
        <v>5</v>
      </c>
      <c r="D69" s="156" t="s">
        <v>41</v>
      </c>
      <c r="E69" s="118"/>
      <c r="F69" s="119"/>
      <c r="G69" s="120"/>
      <c r="H69" s="118"/>
      <c r="I69" s="119"/>
      <c r="J69" s="120"/>
      <c r="K69" s="118"/>
      <c r="L69" s="119"/>
      <c r="M69" s="120"/>
      <c r="N69" s="121"/>
      <c r="O69" s="97"/>
    </row>
    <row r="70" spans="1:17" x14ac:dyDescent="0.25">
      <c r="C70" s="98" t="s">
        <v>2416</v>
      </c>
      <c r="D70" s="157" t="s">
        <v>90</v>
      </c>
      <c r="E70" s="158"/>
      <c r="F70" s="159"/>
      <c r="G70" s="160"/>
      <c r="H70" s="158"/>
      <c r="I70" s="159"/>
      <c r="J70" s="160"/>
      <c r="K70" s="158"/>
      <c r="L70" s="159"/>
      <c r="M70" s="160"/>
      <c r="N70" s="161"/>
      <c r="O70" s="161"/>
    </row>
    <row r="71" spans="1:17" x14ac:dyDescent="0.25">
      <c r="A71" t="str">
        <f>D69&amp;D70&amp;"Sem Modalidade"&amp;D71</f>
        <v>AssistênciaDesenvolvimento ComunitárioSem ModalidadeCurso</v>
      </c>
      <c r="C71" s="104" t="s">
        <v>2417</v>
      </c>
      <c r="D71" s="105" t="s">
        <v>44</v>
      </c>
      <c r="E71" s="106">
        <v>490</v>
      </c>
      <c r="F71" s="107" t="e">
        <f>SUMIFS(#REF!,#REF!,"Total de Inscrições",#REF!,'Vagas - Realização'!A71)</f>
        <v>#REF!</v>
      </c>
      <c r="G71" s="108" t="str">
        <f>IFERROR(F71/E71,"-")</f>
        <v>-</v>
      </c>
      <c r="H71" s="106"/>
      <c r="I71" s="107"/>
      <c r="J71" s="108" t="str">
        <f t="shared" ref="J71:J81" si="22">IFERROR(I71/H71,"-")</f>
        <v>-</v>
      </c>
      <c r="K71" s="106">
        <v>207.5</v>
      </c>
      <c r="L71" s="107" t="e">
        <f>SUMIFS(#REF!,#REF!,'Vagas - Realização'!A71)</f>
        <v>#REF!</v>
      </c>
      <c r="M71" s="108" t="str">
        <f t="shared" ref="M71:M73" si="23">IFERROR(L71/K71,"-")</f>
        <v>-</v>
      </c>
      <c r="N71" s="109">
        <f t="shared" ref="N71:N73" si="24">IFERROR(K71/E71,"-")</f>
        <v>0.42346938775510207</v>
      </c>
      <c r="O71" s="109" t="str">
        <f t="shared" ref="O71:O73" si="25">IFERROR(L71/F71,"-")</f>
        <v>-</v>
      </c>
    </row>
    <row r="72" spans="1:17" x14ac:dyDescent="0.25">
      <c r="A72" t="str">
        <f>D69&amp;D70&amp;"Sem Modalidade"&amp;D72</f>
        <v>AssistênciaDesenvolvimento ComunitárioSem ModalidadeEncontro</v>
      </c>
      <c r="C72" s="104" t="s">
        <v>2458</v>
      </c>
      <c r="D72" s="105" t="s">
        <v>52</v>
      </c>
      <c r="E72" s="106">
        <v>3183</v>
      </c>
      <c r="F72" s="107" t="e">
        <f>SUMIFS(#REF!,#REF!,"Total de Inscrições",#REF!,'Vagas - Realização'!A72)</f>
        <v>#REF!</v>
      </c>
      <c r="G72" s="108" t="str">
        <f t="shared" ref="G72:G73" si="26">IFERROR(F72/E72,"-")</f>
        <v>-</v>
      </c>
      <c r="H72" s="106"/>
      <c r="I72" s="107"/>
      <c r="J72" s="108" t="str">
        <f t="shared" si="22"/>
        <v>-</v>
      </c>
      <c r="K72" s="106">
        <v>0</v>
      </c>
      <c r="L72" s="107" t="e">
        <f>SUMIFS(#REF!,#REF!,'Vagas - Realização'!A72)</f>
        <v>#REF!</v>
      </c>
      <c r="M72" s="108" t="str">
        <f t="shared" si="23"/>
        <v>-</v>
      </c>
      <c r="N72" s="109">
        <f t="shared" si="24"/>
        <v>0</v>
      </c>
      <c r="O72" s="109" t="str">
        <f t="shared" si="25"/>
        <v>-</v>
      </c>
    </row>
    <row r="73" spans="1:17" x14ac:dyDescent="0.25">
      <c r="A73" t="str">
        <f>D69&amp;D70&amp;"Sem Modalidade"&amp;D73</f>
        <v>AssistênciaDesenvolvimento ComunitárioSem ModalidadeOficina</v>
      </c>
      <c r="C73" s="104" t="s">
        <v>2459</v>
      </c>
      <c r="D73" s="105" t="s">
        <v>45</v>
      </c>
      <c r="E73" s="106">
        <v>1615</v>
      </c>
      <c r="F73" s="107" t="e">
        <f>SUMIFS(#REF!,#REF!,"Total de Inscrições",#REF!,'Vagas - Realização'!A73)</f>
        <v>#REF!</v>
      </c>
      <c r="G73" s="108" t="str">
        <f t="shared" si="26"/>
        <v>-</v>
      </c>
      <c r="H73" s="106"/>
      <c r="I73" s="107"/>
      <c r="J73" s="108" t="str">
        <f t="shared" si="22"/>
        <v>-</v>
      </c>
      <c r="K73" s="106">
        <v>0</v>
      </c>
      <c r="L73" s="168" t="e">
        <f>SUMIFS(#REF!,#REF!,'Vagas - Realização'!A73)</f>
        <v>#REF!</v>
      </c>
      <c r="M73" s="169" t="str">
        <f t="shared" si="23"/>
        <v>-</v>
      </c>
      <c r="N73" s="170">
        <f t="shared" si="24"/>
        <v>0</v>
      </c>
      <c r="O73" s="170" t="str">
        <f t="shared" si="25"/>
        <v>-</v>
      </c>
      <c r="P73" s="164"/>
      <c r="Q73" s="165" t="s">
        <v>2465</v>
      </c>
    </row>
    <row r="74" spans="1:17" x14ac:dyDescent="0.25">
      <c r="C74" s="98" t="s">
        <v>2460</v>
      </c>
      <c r="D74" s="162" t="s">
        <v>42</v>
      </c>
      <c r="E74" s="158"/>
      <c r="F74" s="159"/>
      <c r="G74" s="160"/>
      <c r="H74" s="158"/>
      <c r="I74" s="159"/>
      <c r="J74" s="160"/>
      <c r="K74" s="158"/>
      <c r="L74" s="159"/>
      <c r="M74" s="160"/>
      <c r="N74" s="161"/>
      <c r="O74" s="161"/>
    </row>
    <row r="75" spans="1:17" x14ac:dyDescent="0.25">
      <c r="A75" t="str">
        <f>D69&amp;D74&amp;"Sem Modalidade"&amp;D75</f>
        <v>AssistênciaSegurança Alimentar e Apoio SocialSem ModalidadeCurso</v>
      </c>
      <c r="C75" s="104" t="s">
        <v>2461</v>
      </c>
      <c r="D75" s="105" t="s">
        <v>44</v>
      </c>
      <c r="E75" s="106">
        <v>860</v>
      </c>
      <c r="F75" s="107" t="e">
        <f>SUMIFS(#REF!,#REF!,"Total de Inscrições",#REF!,'Vagas - Realização'!A75)</f>
        <v>#REF!</v>
      </c>
      <c r="G75" s="108" t="str">
        <f t="shared" ref="G75:G78" si="27">IFERROR(F75/E75,"-")</f>
        <v>-</v>
      </c>
      <c r="H75" s="106"/>
      <c r="I75" s="107"/>
      <c r="J75" s="108" t="str">
        <f t="shared" ref="J75:J78" si="28">IFERROR(I75/H75,"-")</f>
        <v>-</v>
      </c>
      <c r="K75" s="106">
        <v>0</v>
      </c>
      <c r="L75" s="107" t="e">
        <f>SUMIFS(#REF!,#REF!,'Vagas - Realização'!A75)</f>
        <v>#REF!</v>
      </c>
      <c r="M75" s="108" t="str">
        <f t="shared" ref="M75:M78" si="29">IFERROR(L75/K75,"-")</f>
        <v>-</v>
      </c>
      <c r="N75" s="109">
        <f t="shared" ref="N75:N78" si="30">IFERROR(K75/E75,"-")</f>
        <v>0</v>
      </c>
      <c r="O75" s="109" t="str">
        <f t="shared" ref="O75:O78" si="31">IFERROR(L75/F75,"-")</f>
        <v>-</v>
      </c>
    </row>
    <row r="76" spans="1:17" x14ac:dyDescent="0.25">
      <c r="A76" t="str">
        <f>D69&amp;D74&amp;"Sem Modalidade"&amp;D76</f>
        <v>AssistênciaSegurança Alimentar e Apoio SocialSem ModalidadeEncontro</v>
      </c>
      <c r="C76" s="104" t="s">
        <v>2462</v>
      </c>
      <c r="D76" s="163" t="s">
        <v>52</v>
      </c>
      <c r="E76" s="106">
        <v>355</v>
      </c>
      <c r="F76" s="107" t="e">
        <f>SUMIFS(#REF!,#REF!,"Total de Inscrições",#REF!,'Vagas - Realização'!A76)</f>
        <v>#REF!</v>
      </c>
      <c r="G76" s="108" t="str">
        <f t="shared" si="27"/>
        <v>-</v>
      </c>
      <c r="H76" s="106"/>
      <c r="I76" s="107"/>
      <c r="J76" s="108" t="str">
        <f t="shared" si="28"/>
        <v>-</v>
      </c>
      <c r="K76" s="106">
        <v>0</v>
      </c>
      <c r="L76" s="107" t="e">
        <f>SUMIFS(#REF!,#REF!,'Vagas - Realização'!A76)</f>
        <v>#REF!</v>
      </c>
      <c r="M76" s="108" t="str">
        <f t="shared" si="29"/>
        <v>-</v>
      </c>
      <c r="N76" s="109">
        <f t="shared" si="30"/>
        <v>0</v>
      </c>
      <c r="O76" s="109" t="str">
        <f t="shared" si="31"/>
        <v>-</v>
      </c>
    </row>
    <row r="77" spans="1:17" x14ac:dyDescent="0.25">
      <c r="A77" t="str">
        <f>D69&amp;D74&amp;"Sem Modalidade"&amp;D77</f>
        <v>AssistênciaSegurança Alimentar e Apoio SocialSem ModalidadeOficina</v>
      </c>
      <c r="C77" s="104" t="s">
        <v>2463</v>
      </c>
      <c r="D77" s="163" t="s">
        <v>45</v>
      </c>
      <c r="E77" s="106">
        <v>690</v>
      </c>
      <c r="F77" s="107" t="e">
        <f>SUMIFS(#REF!,#REF!,"Total de Inscrições",#REF!,'Vagas - Realização'!A77)</f>
        <v>#REF!</v>
      </c>
      <c r="G77" s="108" t="str">
        <f t="shared" si="27"/>
        <v>-</v>
      </c>
      <c r="H77" s="106"/>
      <c r="I77" s="107"/>
      <c r="J77" s="108" t="str">
        <f t="shared" si="28"/>
        <v>-</v>
      </c>
      <c r="K77" s="106">
        <v>0</v>
      </c>
      <c r="L77" s="107" t="e">
        <f>SUMIFS(#REF!,#REF!,'Vagas - Realização'!A77)</f>
        <v>#REF!</v>
      </c>
      <c r="M77" s="108" t="str">
        <f t="shared" si="29"/>
        <v>-</v>
      </c>
      <c r="N77" s="109">
        <f t="shared" si="30"/>
        <v>0</v>
      </c>
      <c r="O77" s="109" t="str">
        <f t="shared" si="31"/>
        <v>-</v>
      </c>
    </row>
    <row r="78" spans="1:17" x14ac:dyDescent="0.25">
      <c r="A78" t="str">
        <f>D69&amp;D74&amp;"Sem Modalidade"&amp;D78</f>
        <v>AssistênciaSegurança Alimentar e Apoio SocialSem ModalidadePalestra</v>
      </c>
      <c r="C78" s="104" t="s">
        <v>2464</v>
      </c>
      <c r="D78" s="163" t="s">
        <v>46</v>
      </c>
      <c r="E78" s="106">
        <v>867</v>
      </c>
      <c r="F78" s="107" t="e">
        <f>SUMIFS(#REF!,#REF!,"Total de Inscrições",#REF!,'Vagas - Realização'!A78)</f>
        <v>#REF!</v>
      </c>
      <c r="G78" s="108" t="str">
        <f t="shared" si="27"/>
        <v>-</v>
      </c>
      <c r="H78" s="106"/>
      <c r="I78" s="107"/>
      <c r="J78" s="108" t="str">
        <f t="shared" si="28"/>
        <v>-</v>
      </c>
      <c r="K78" s="106">
        <v>0</v>
      </c>
      <c r="L78" s="107" t="e">
        <f>SUMIFS(#REF!,#REF!,'Vagas - Realização'!A78)</f>
        <v>#REF!</v>
      </c>
      <c r="M78" s="108" t="str">
        <f t="shared" si="29"/>
        <v>-</v>
      </c>
      <c r="N78" s="109">
        <f t="shared" si="30"/>
        <v>0</v>
      </c>
      <c r="O78" s="109" t="str">
        <f t="shared" si="31"/>
        <v>-</v>
      </c>
    </row>
    <row r="79" spans="1:17" x14ac:dyDescent="0.25">
      <c r="C79" s="98" t="s">
        <v>2418</v>
      </c>
      <c r="D79" s="157" t="s">
        <v>94</v>
      </c>
      <c r="E79" s="158"/>
      <c r="F79" s="159"/>
      <c r="G79" s="160"/>
      <c r="H79" s="158"/>
      <c r="I79" s="159"/>
      <c r="J79" s="160"/>
      <c r="K79" s="158"/>
      <c r="L79" s="159"/>
      <c r="M79" s="160"/>
      <c r="N79" s="161"/>
      <c r="O79" s="161"/>
    </row>
    <row r="80" spans="1:17" x14ac:dyDescent="0.25">
      <c r="A80" t="str">
        <f>D69&amp;D79&amp;"Grupos Sociais de Idosos"&amp;D80</f>
        <v>AssistênciaTrabalho Social com GruposGrupos Sociais de IdososEncontro</v>
      </c>
      <c r="C80" s="104" t="s">
        <v>2419</v>
      </c>
      <c r="D80" s="105" t="s">
        <v>52</v>
      </c>
      <c r="E80" s="106">
        <v>23131</v>
      </c>
      <c r="F80" s="107" t="e">
        <f>SUMIFS(#REF!,#REF!,"Total de Inscrições",#REF!,'Vagas - Realização'!A82)+SUMIFS(#REF!,#REF!,"Total de Inscrições",#REF!,'Vagas - Realização'!A80)+SUMIFS(#REF!,#REF!,"Total de Inscrições",#REF!,'Vagas - Realização'!A80)</f>
        <v>#REF!</v>
      </c>
      <c r="G80" s="108" t="str">
        <f t="shared" ref="G80:G81" si="32">IFERROR(F80/E80,"-")</f>
        <v>-</v>
      </c>
      <c r="H80" s="106"/>
      <c r="I80" s="107"/>
      <c r="J80" s="108" t="str">
        <f t="shared" si="22"/>
        <v>-</v>
      </c>
      <c r="K80" s="106">
        <v>1642.859023367894</v>
      </c>
      <c r="L80" s="107" t="e">
        <f>SUMIFS(#REF!,#REF!,'Vagas - Realização'!A80)+SUMIFS(#REF!,#REF!,'Vagas - Realização'!A81)+SUMIFS(#REF!,#REF!,'Vagas - Realização'!A82)</f>
        <v>#REF!</v>
      </c>
      <c r="M80" s="108" t="str">
        <f t="shared" ref="M80:M81" si="33">IFERROR(L80/K80,"-")</f>
        <v>-</v>
      </c>
      <c r="N80" s="109">
        <f t="shared" ref="N80:N81" si="34">IFERROR(K80/E80,"-")</f>
        <v>7.1024124480908474E-2</v>
      </c>
      <c r="O80" s="109" t="str">
        <f>IFERROR(L80/F80,"-")</f>
        <v>-</v>
      </c>
    </row>
    <row r="81" spans="1:15" x14ac:dyDescent="0.25">
      <c r="A81" t="str">
        <f>D69&amp;D79&amp;"Outros Grupos Sociais"&amp;D80</f>
        <v>AssistênciaTrabalho Social com GruposOutros Grupos SociaisEncontro</v>
      </c>
      <c r="C81" s="104" t="s">
        <v>2420</v>
      </c>
      <c r="D81" s="105" t="s">
        <v>45</v>
      </c>
      <c r="E81" s="106">
        <v>5522</v>
      </c>
      <c r="F81" s="107" t="e">
        <f>SUMIFS(#REF!,#REF!,"Total de Inscrições",#REF!,'Vagas - Realização'!A83)+SUMIFS(#REF!,#REF!,"Total de Inscrições",#REF!,'Vagas - Realização'!A84)+SUMIFS(#REF!,#REF!,"Total de Inscrições",#REF!,'Vagas - Realização'!A85)</f>
        <v>#REF!</v>
      </c>
      <c r="G81" s="108" t="str">
        <f t="shared" si="32"/>
        <v>-</v>
      </c>
      <c r="H81" s="106"/>
      <c r="I81" s="107"/>
      <c r="J81" s="108" t="str">
        <f t="shared" si="22"/>
        <v>-</v>
      </c>
      <c r="K81" s="106">
        <v>1408.367398202186</v>
      </c>
      <c r="L81" s="107" t="e">
        <f>SUMIFS(#REF!,#REF!,'Vagas - Realização'!A83)+SUMIFS(#REF!,#REF!,'Vagas - Realização'!A84)+SUMIFS(#REF!,#REF!,'Vagas - Realização'!A85)</f>
        <v>#REF!</v>
      </c>
      <c r="M81" s="108" t="str">
        <f t="shared" si="33"/>
        <v>-</v>
      </c>
      <c r="N81" s="109">
        <f t="shared" si="34"/>
        <v>0.25504661322024375</v>
      </c>
      <c r="O81" s="109" t="str">
        <f>IFERROR(L81/F81,"-")</f>
        <v>-</v>
      </c>
    </row>
    <row r="82" spans="1:15" ht="15.75" thickBot="1" x14ac:dyDescent="0.3">
      <c r="A82" t="str">
        <f>D69&amp;D79&amp;"Grupos Sociais de Voluntários"&amp;D80</f>
        <v>AssistênciaTrabalho Social com GruposGrupos Sociais de VoluntáriosEncontro</v>
      </c>
      <c r="C82" s="112"/>
      <c r="D82" s="113" t="s">
        <v>2398</v>
      </c>
      <c r="E82" s="131">
        <f>SUM(E70:E81)</f>
        <v>36713</v>
      </c>
      <c r="F82" s="132" t="e">
        <f>SUM(F70:F81)</f>
        <v>#REF!</v>
      </c>
      <c r="G82" s="133" t="str">
        <f>IFERROR(F82/E82,"-")</f>
        <v>-</v>
      </c>
      <c r="H82" s="131">
        <f>SUM(H70:H81)</f>
        <v>0</v>
      </c>
      <c r="I82" s="132">
        <f>SUM(I70:I81)</f>
        <v>0</v>
      </c>
      <c r="J82" s="133" t="str">
        <f>IFERROR(I82/H82,"-")</f>
        <v>-</v>
      </c>
      <c r="K82" s="131">
        <f>SUM(K70:K81)</f>
        <v>3258.7264215700798</v>
      </c>
      <c r="L82" s="132" t="e">
        <f>SUM(L70:L81)</f>
        <v>#REF!</v>
      </c>
      <c r="M82" s="133" t="str">
        <f>IFERROR(L82/K82,"-")</f>
        <v>-</v>
      </c>
      <c r="N82" s="116">
        <f>IFERROR(K82/E82,"-")</f>
        <v>8.8762193816089116E-2</v>
      </c>
      <c r="O82" s="116" t="str">
        <f>IFERROR(L82/F82,"-")</f>
        <v>-</v>
      </c>
    </row>
    <row r="83" spans="1:15" ht="15.75" thickBot="1" x14ac:dyDescent="0.3">
      <c r="A83" t="str">
        <f>D69&amp;D79&amp;"Grupos Sociais de Idosos"&amp;D81</f>
        <v>AssistênciaTrabalho Social com GruposGrupos Sociais de IdososOficina</v>
      </c>
      <c r="E83" s="45"/>
      <c r="F83" s="45"/>
      <c r="H83" s="45"/>
      <c r="I83" s="45"/>
      <c r="K83" s="45"/>
      <c r="L83" s="45"/>
    </row>
    <row r="84" spans="1:15" ht="15.75" thickBot="1" x14ac:dyDescent="0.3">
      <c r="A84" t="str">
        <f>D69&amp;D79&amp;"Outros Grupos Sociais"&amp;D81</f>
        <v>AssistênciaTrabalho Social com GruposOutros Grupos SociaisOficina</v>
      </c>
      <c r="D84" s="134" t="s">
        <v>2421</v>
      </c>
      <c r="E84" s="135">
        <f>IFERROR(SUM(E27+E52+E68+E82),"")</f>
        <v>75417</v>
      </c>
      <c r="F84" s="135" t="str">
        <f>IFERROR(SUM(F27+F52+F68+F82),"")</f>
        <v/>
      </c>
      <c r="G84" s="136" t="str">
        <f>IFERROR(F84/E84,"-")</f>
        <v>-</v>
      </c>
      <c r="H84" s="135">
        <f>IFERROR(SUM(H27+H52+H68+H82),"")</f>
        <v>0</v>
      </c>
      <c r="I84" s="135">
        <f>IFERROR(SUM(I27+I52+I68+I82),"")</f>
        <v>0</v>
      </c>
      <c r="J84" s="136" t="str">
        <f>IFERROR(I84/H84,"-")</f>
        <v>-</v>
      </c>
      <c r="K84" s="135">
        <f>IFERROR(SUM(K27+K52+K68+K82),"")</f>
        <v>10062.59091220204</v>
      </c>
      <c r="L84" s="135" t="str">
        <f>IFERROR(SUM(L27+L52+L68+L82),"")</f>
        <v/>
      </c>
      <c r="M84" s="136" t="str">
        <f>IFERROR(L84/K84,"-")</f>
        <v>-</v>
      </c>
      <c r="N84" s="136">
        <f>IFERROR(K84/E84,"-")</f>
        <v>0.13342603010199344</v>
      </c>
      <c r="O84" s="136" t="str">
        <f>IFERROR(L84/F84,"-")</f>
        <v>-</v>
      </c>
    </row>
    <row r="85" spans="1:15" x14ac:dyDescent="0.25">
      <c r="A85" t="str">
        <f>D69&amp;D79&amp;"Grupos Sociais de Voluntários"&amp;D81</f>
        <v>AssistênciaTrabalho Social com GruposGrupos Sociais de VoluntáriosOficina</v>
      </c>
      <c r="B85" s="87"/>
    </row>
    <row r="86" spans="1:15" x14ac:dyDescent="0.25">
      <c r="C86" t="s">
        <v>2422</v>
      </c>
    </row>
    <row r="88" spans="1:15" x14ac:dyDescent="0.25">
      <c r="A88" t="s">
        <v>95</v>
      </c>
    </row>
    <row r="89" spans="1:15" x14ac:dyDescent="0.25">
      <c r="A89" t="s">
        <v>157</v>
      </c>
    </row>
    <row r="90" spans="1:15" x14ac:dyDescent="0.25">
      <c r="A90" t="s">
        <v>279</v>
      </c>
    </row>
  </sheetData>
  <mergeCells count="7">
    <mergeCell ref="C1:O1"/>
    <mergeCell ref="C3:C4"/>
    <mergeCell ref="D3:D4"/>
    <mergeCell ref="E3:G3"/>
    <mergeCell ref="H3:J3"/>
    <mergeCell ref="K3:M3"/>
    <mergeCell ref="N3:O3"/>
  </mergeCells>
  <phoneticPr fontId="10" type="noConversion"/>
  <pageMargins left="0.511811024" right="0.511811024" top="0.78740157499999996" bottom="0.78740157499999996" header="0.31496062000000002" footer="0.31496062000000002"/>
  <pageSetup paperSize="9" scale="57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78AD6-4986-430C-BE59-3B96CF2165D3}">
  <sheetPr filterMode="1">
    <tabColor rgb="FFFF0000"/>
  </sheetPr>
  <dimension ref="A1:J901"/>
  <sheetViews>
    <sheetView showGridLines="0" workbookViewId="0">
      <selection activeCell="C13" sqref="C13"/>
    </sheetView>
  </sheetViews>
  <sheetFormatPr defaultRowHeight="15" x14ac:dyDescent="0.25"/>
  <cols>
    <col min="1" max="1" width="36.28515625" bestFit="1" customWidth="1"/>
    <col min="2" max="2" width="49.42578125" bestFit="1" customWidth="1"/>
    <col min="3" max="3" width="17.42578125" bestFit="1" customWidth="1"/>
    <col min="4" max="4" width="35.140625" bestFit="1" customWidth="1"/>
    <col min="5" max="5" width="36.85546875" bestFit="1" customWidth="1"/>
    <col min="6" max="6" width="41.28515625" bestFit="1" customWidth="1"/>
    <col min="7" max="7" width="17.85546875" style="3" customWidth="1"/>
    <col min="8" max="10" width="17.85546875" customWidth="1"/>
  </cols>
  <sheetData>
    <row r="1" spans="1:10" ht="33.7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16" t="s">
        <v>296</v>
      </c>
      <c r="I1" s="16" t="s">
        <v>297</v>
      </c>
      <c r="J1" s="16" t="s">
        <v>298</v>
      </c>
    </row>
    <row r="2" spans="1:10" hidden="1" x14ac:dyDescent="0.25">
      <c r="A2" s="13" t="s">
        <v>12</v>
      </c>
      <c r="B2" s="13" t="s">
        <v>13</v>
      </c>
      <c r="C2" s="13" t="s">
        <v>14</v>
      </c>
      <c r="D2" s="13" t="s">
        <v>15</v>
      </c>
      <c r="E2" s="13" t="s">
        <v>16</v>
      </c>
      <c r="F2" s="13" t="s">
        <v>17</v>
      </c>
      <c r="G2" s="9">
        <v>300000</v>
      </c>
      <c r="H2" s="9">
        <v>0</v>
      </c>
      <c r="I2" s="9">
        <v>37500</v>
      </c>
      <c r="J2" s="9">
        <v>262500</v>
      </c>
    </row>
    <row r="3" spans="1:10" hidden="1" x14ac:dyDescent="0.25">
      <c r="A3" s="13" t="s">
        <v>20</v>
      </c>
      <c r="B3" s="13" t="s">
        <v>21</v>
      </c>
      <c r="C3" s="13" t="s">
        <v>22</v>
      </c>
      <c r="D3" s="13" t="s">
        <v>23</v>
      </c>
      <c r="E3" s="13" t="s">
        <v>16</v>
      </c>
      <c r="F3" s="13" t="s">
        <v>24</v>
      </c>
      <c r="G3" s="9">
        <v>55105.420000000006</v>
      </c>
      <c r="H3" s="9">
        <v>14424.279999999997</v>
      </c>
      <c r="I3" s="9">
        <v>18368.895192002001</v>
      </c>
      <c r="J3" s="9">
        <v>51160.804807998007</v>
      </c>
    </row>
    <row r="4" spans="1:10" hidden="1" x14ac:dyDescent="0.25">
      <c r="A4" s="13" t="s">
        <v>27</v>
      </c>
      <c r="B4" s="13" t="s">
        <v>21</v>
      </c>
      <c r="C4" s="13" t="s">
        <v>22</v>
      </c>
      <c r="D4" s="13" t="s">
        <v>23</v>
      </c>
      <c r="E4" s="13" t="s">
        <v>16</v>
      </c>
      <c r="F4" s="13" t="s">
        <v>24</v>
      </c>
      <c r="G4" s="9">
        <v>27859.273451999972</v>
      </c>
      <c r="H4" s="9">
        <v>105.5</v>
      </c>
      <c r="I4" s="9">
        <v>17295.830524628</v>
      </c>
      <c r="J4" s="9">
        <v>10668.942927371972</v>
      </c>
    </row>
    <row r="5" spans="1:10" hidden="1" x14ac:dyDescent="0.25">
      <c r="A5" s="13" t="s">
        <v>12</v>
      </c>
      <c r="B5" s="13" t="s">
        <v>28</v>
      </c>
      <c r="C5" s="13" t="s">
        <v>14</v>
      </c>
      <c r="D5" s="13" t="s">
        <v>29</v>
      </c>
      <c r="E5" s="13" t="s">
        <v>30</v>
      </c>
      <c r="F5" s="13" t="s">
        <v>31</v>
      </c>
      <c r="G5" s="9">
        <v>2077714.28</v>
      </c>
      <c r="H5" s="9">
        <v>2044.84</v>
      </c>
      <c r="I5" s="9">
        <v>180000</v>
      </c>
      <c r="J5" s="9">
        <v>1899759.12</v>
      </c>
    </row>
    <row r="6" spans="1:10" hidden="1" x14ac:dyDescent="0.25">
      <c r="A6" s="13" t="s">
        <v>27</v>
      </c>
      <c r="B6" s="13" t="s">
        <v>21</v>
      </c>
      <c r="C6" s="13" t="s">
        <v>22</v>
      </c>
      <c r="D6" s="13" t="s">
        <v>32</v>
      </c>
      <c r="E6" s="13" t="s">
        <v>33</v>
      </c>
      <c r="F6" s="13" t="s">
        <v>34</v>
      </c>
      <c r="G6" s="9">
        <v>494055.56973799987</v>
      </c>
      <c r="H6" s="9">
        <v>147472.55000000005</v>
      </c>
      <c r="I6" s="9">
        <v>159945.22869859994</v>
      </c>
      <c r="J6" s="9">
        <v>481582.89103940001</v>
      </c>
    </row>
    <row r="7" spans="1:10" hidden="1" x14ac:dyDescent="0.25">
      <c r="A7" s="13" t="s">
        <v>20</v>
      </c>
      <c r="B7" s="13" t="s">
        <v>21</v>
      </c>
      <c r="C7" s="13" t="s">
        <v>22</v>
      </c>
      <c r="D7" s="13" t="s">
        <v>32</v>
      </c>
      <c r="E7" s="13" t="s">
        <v>33</v>
      </c>
      <c r="F7" s="13" t="s">
        <v>34</v>
      </c>
      <c r="G7" s="9">
        <v>343046.5499999997</v>
      </c>
      <c r="H7" s="9">
        <v>117822.54000000005</v>
      </c>
      <c r="I7" s="9">
        <v>157321.64264489996</v>
      </c>
      <c r="J7" s="9">
        <v>303547.44735509978</v>
      </c>
    </row>
    <row r="8" spans="1:10" hidden="1" x14ac:dyDescent="0.25">
      <c r="A8" s="13" t="s">
        <v>35</v>
      </c>
      <c r="B8" s="13" t="s">
        <v>21</v>
      </c>
      <c r="C8" s="13" t="s">
        <v>22</v>
      </c>
      <c r="D8" s="13" t="s">
        <v>32</v>
      </c>
      <c r="E8" s="13" t="s">
        <v>33</v>
      </c>
      <c r="F8" s="13" t="s">
        <v>34</v>
      </c>
      <c r="G8" s="9">
        <v>210462.33000000022</v>
      </c>
      <c r="H8" s="9">
        <v>298.10000000000002</v>
      </c>
      <c r="I8" s="9">
        <v>113112.30222585001</v>
      </c>
      <c r="J8" s="9">
        <v>97648.127774150213</v>
      </c>
    </row>
    <row r="9" spans="1:10" hidden="1" x14ac:dyDescent="0.25">
      <c r="A9" s="13" t="s">
        <v>35</v>
      </c>
      <c r="B9" s="13" t="s">
        <v>21</v>
      </c>
      <c r="C9" s="13" t="s">
        <v>22</v>
      </c>
      <c r="D9" s="13" t="s">
        <v>23</v>
      </c>
      <c r="E9" s="13" t="s">
        <v>16</v>
      </c>
      <c r="F9" s="13" t="s">
        <v>24</v>
      </c>
      <c r="G9" s="9">
        <v>27241.949999999979</v>
      </c>
      <c r="H9" s="9">
        <v>0</v>
      </c>
      <c r="I9" s="9">
        <v>16177.615781332999</v>
      </c>
      <c r="J9" s="9">
        <v>11064.33421866698</v>
      </c>
    </row>
    <row r="10" spans="1:10" hidden="1" x14ac:dyDescent="0.25">
      <c r="A10" s="13" t="s">
        <v>20</v>
      </c>
      <c r="B10" s="13" t="s">
        <v>36</v>
      </c>
      <c r="C10" s="13" t="s">
        <v>22</v>
      </c>
      <c r="D10" s="13" t="s">
        <v>32</v>
      </c>
      <c r="E10" s="13" t="s">
        <v>37</v>
      </c>
      <c r="F10" s="13" t="s">
        <v>38</v>
      </c>
      <c r="G10" s="9">
        <v>627.49000000000012</v>
      </c>
      <c r="H10" s="9">
        <v>0</v>
      </c>
      <c r="I10" s="9">
        <v>421.30745289799995</v>
      </c>
      <c r="J10" s="9">
        <v>206.18254710200017</v>
      </c>
    </row>
    <row r="11" spans="1:10" hidden="1" x14ac:dyDescent="0.25">
      <c r="A11" s="13" t="s">
        <v>35</v>
      </c>
      <c r="B11" s="13" t="s">
        <v>36</v>
      </c>
      <c r="C11" s="13" t="s">
        <v>22</v>
      </c>
      <c r="D11" s="13" t="s">
        <v>32</v>
      </c>
      <c r="E11" s="13" t="s">
        <v>37</v>
      </c>
      <c r="F11" s="13" t="s">
        <v>38</v>
      </c>
      <c r="G11" s="9">
        <v>561.24000000000035</v>
      </c>
      <c r="H11" s="9">
        <v>0</v>
      </c>
      <c r="I11" s="9">
        <v>379.03644451700006</v>
      </c>
      <c r="J11" s="9">
        <v>182.20355548300029</v>
      </c>
    </row>
    <row r="12" spans="1:10" hidden="1" x14ac:dyDescent="0.25">
      <c r="A12" s="13" t="s">
        <v>27</v>
      </c>
      <c r="B12" s="13" t="s">
        <v>36</v>
      </c>
      <c r="C12" s="13" t="s">
        <v>22</v>
      </c>
      <c r="D12" s="13" t="s">
        <v>32</v>
      </c>
      <c r="E12" s="13" t="s">
        <v>37</v>
      </c>
      <c r="F12" s="13" t="s">
        <v>38</v>
      </c>
      <c r="G12" s="9">
        <v>644.98208400000021</v>
      </c>
      <c r="H12" s="9">
        <v>4183.13</v>
      </c>
      <c r="I12" s="9">
        <v>399.40817397199999</v>
      </c>
      <c r="J12" s="9">
        <v>4428.7039100279999</v>
      </c>
    </row>
    <row r="13" spans="1:10" x14ac:dyDescent="0.25">
      <c r="A13" s="13" t="s">
        <v>39</v>
      </c>
      <c r="B13" s="13" t="s">
        <v>40</v>
      </c>
      <c r="C13" s="13" t="s">
        <v>41</v>
      </c>
      <c r="D13" s="13" t="s">
        <v>42</v>
      </c>
      <c r="E13" s="13" t="s">
        <v>43</v>
      </c>
      <c r="F13" s="13" t="s">
        <v>44</v>
      </c>
      <c r="G13" s="9">
        <v>3650</v>
      </c>
      <c r="H13" s="9">
        <v>0</v>
      </c>
      <c r="I13" s="9">
        <v>0</v>
      </c>
      <c r="J13" s="9">
        <v>3650</v>
      </c>
    </row>
    <row r="14" spans="1:10" x14ac:dyDescent="0.25">
      <c r="A14" s="13" t="s">
        <v>39</v>
      </c>
      <c r="B14" s="13" t="s">
        <v>40</v>
      </c>
      <c r="C14" s="13" t="s">
        <v>41</v>
      </c>
      <c r="D14" s="13" t="s">
        <v>42</v>
      </c>
      <c r="E14" s="13" t="s">
        <v>43</v>
      </c>
      <c r="F14" s="13" t="s">
        <v>45</v>
      </c>
      <c r="G14" s="9">
        <v>3870</v>
      </c>
      <c r="H14" s="9">
        <v>0</v>
      </c>
      <c r="I14" s="9">
        <v>0</v>
      </c>
      <c r="J14" s="9">
        <v>3870</v>
      </c>
    </row>
    <row r="15" spans="1:10" x14ac:dyDescent="0.25">
      <c r="A15" s="13" t="s">
        <v>39</v>
      </c>
      <c r="B15" s="13" t="s">
        <v>40</v>
      </c>
      <c r="C15" s="13" t="s">
        <v>41</v>
      </c>
      <c r="D15" s="13" t="s">
        <v>42</v>
      </c>
      <c r="E15" s="13" t="s">
        <v>43</v>
      </c>
      <c r="F15" s="13" t="s">
        <v>24</v>
      </c>
      <c r="G15" s="9">
        <v>6839.2951699999949</v>
      </c>
      <c r="H15" s="9">
        <v>0</v>
      </c>
      <c r="I15" s="9">
        <v>4404.4421699000013</v>
      </c>
      <c r="J15" s="9">
        <v>2434.8530000999936</v>
      </c>
    </row>
    <row r="16" spans="1:10" x14ac:dyDescent="0.25">
      <c r="A16" s="13" t="s">
        <v>39</v>
      </c>
      <c r="B16" s="13" t="s">
        <v>40</v>
      </c>
      <c r="C16" s="13" t="s">
        <v>41</v>
      </c>
      <c r="D16" s="13" t="s">
        <v>42</v>
      </c>
      <c r="E16" s="13" t="s">
        <v>43</v>
      </c>
      <c r="F16" s="13" t="s">
        <v>46</v>
      </c>
      <c r="G16" s="9">
        <v>7000</v>
      </c>
      <c r="H16" s="9">
        <v>0</v>
      </c>
      <c r="I16" s="9">
        <v>0</v>
      </c>
      <c r="J16" s="9">
        <v>7000</v>
      </c>
    </row>
    <row r="17" spans="1:10" x14ac:dyDescent="0.25">
      <c r="A17" s="13" t="s">
        <v>39</v>
      </c>
      <c r="B17" s="13" t="s">
        <v>47</v>
      </c>
      <c r="C17" s="13" t="s">
        <v>41</v>
      </c>
      <c r="D17" s="13" t="s">
        <v>42</v>
      </c>
      <c r="E17" s="13" t="s">
        <v>48</v>
      </c>
      <c r="F17" s="13" t="s">
        <v>49</v>
      </c>
      <c r="G17" s="9">
        <v>211202.77006000016</v>
      </c>
      <c r="H17" s="9">
        <v>9562.18</v>
      </c>
      <c r="I17" s="9">
        <v>84236.83285799998</v>
      </c>
      <c r="J17" s="9">
        <v>136528.11720200017</v>
      </c>
    </row>
    <row r="18" spans="1:10" x14ac:dyDescent="0.25">
      <c r="A18" s="13" t="s">
        <v>39</v>
      </c>
      <c r="B18" s="13" t="s">
        <v>47</v>
      </c>
      <c r="C18" s="13" t="s">
        <v>41</v>
      </c>
      <c r="D18" s="13" t="s">
        <v>42</v>
      </c>
      <c r="E18" s="13" t="s">
        <v>48</v>
      </c>
      <c r="F18" s="13" t="s">
        <v>50</v>
      </c>
      <c r="G18" s="9">
        <v>19709.637487999978</v>
      </c>
      <c r="H18" s="9">
        <v>0</v>
      </c>
      <c r="I18" s="9">
        <v>12686.390688100004</v>
      </c>
      <c r="J18" s="9">
        <v>7023.2467998999746</v>
      </c>
    </row>
    <row r="19" spans="1:10" x14ac:dyDescent="0.25">
      <c r="A19" s="13" t="s">
        <v>51</v>
      </c>
      <c r="B19" s="13" t="s">
        <v>47</v>
      </c>
      <c r="C19" s="13" t="s">
        <v>41</v>
      </c>
      <c r="D19" s="13" t="s">
        <v>42</v>
      </c>
      <c r="E19" s="13" t="s">
        <v>48</v>
      </c>
      <c r="F19" s="13" t="s">
        <v>50</v>
      </c>
      <c r="G19" s="9">
        <v>0</v>
      </c>
      <c r="H19" s="9">
        <v>1670</v>
      </c>
      <c r="I19" s="9">
        <v>0</v>
      </c>
      <c r="J19" s="9">
        <v>1670</v>
      </c>
    </row>
    <row r="20" spans="1:10" x14ac:dyDescent="0.25">
      <c r="A20" s="13" t="s">
        <v>51</v>
      </c>
      <c r="B20" s="13" t="s">
        <v>40</v>
      </c>
      <c r="C20" s="13" t="s">
        <v>41</v>
      </c>
      <c r="D20" s="13" t="s">
        <v>42</v>
      </c>
      <c r="E20" s="13" t="s">
        <v>43</v>
      </c>
      <c r="F20" s="13" t="s">
        <v>44</v>
      </c>
      <c r="G20" s="9">
        <v>37346.18</v>
      </c>
      <c r="H20" s="9">
        <v>1338.12</v>
      </c>
      <c r="I20" s="9">
        <v>0</v>
      </c>
      <c r="J20" s="9">
        <v>38684.300000000003</v>
      </c>
    </row>
    <row r="21" spans="1:10" x14ac:dyDescent="0.25">
      <c r="A21" s="13" t="s">
        <v>51</v>
      </c>
      <c r="B21" s="13" t="s">
        <v>40</v>
      </c>
      <c r="C21" s="13" t="s">
        <v>41</v>
      </c>
      <c r="D21" s="13" t="s">
        <v>42</v>
      </c>
      <c r="E21" s="13" t="s">
        <v>43</v>
      </c>
      <c r="F21" s="13" t="s">
        <v>52</v>
      </c>
      <c r="G21" s="9">
        <v>4382.58</v>
      </c>
      <c r="H21" s="9">
        <v>0</v>
      </c>
      <c r="I21" s="9">
        <v>0</v>
      </c>
      <c r="J21" s="9">
        <v>4382.58</v>
      </c>
    </row>
    <row r="22" spans="1:10" x14ac:dyDescent="0.25">
      <c r="A22" s="13" t="s">
        <v>51</v>
      </c>
      <c r="B22" s="13" t="s">
        <v>40</v>
      </c>
      <c r="C22" s="13" t="s">
        <v>41</v>
      </c>
      <c r="D22" s="13" t="s">
        <v>42</v>
      </c>
      <c r="E22" s="13" t="s">
        <v>43</v>
      </c>
      <c r="F22" s="13" t="s">
        <v>45</v>
      </c>
      <c r="G22" s="9">
        <v>18348.18</v>
      </c>
      <c r="H22" s="9">
        <v>235.71</v>
      </c>
      <c r="I22" s="9">
        <v>600</v>
      </c>
      <c r="J22" s="9">
        <v>17983.89</v>
      </c>
    </row>
    <row r="23" spans="1:10" x14ac:dyDescent="0.25">
      <c r="A23" s="13" t="s">
        <v>51</v>
      </c>
      <c r="B23" s="13" t="s">
        <v>40</v>
      </c>
      <c r="C23" s="13" t="s">
        <v>41</v>
      </c>
      <c r="D23" s="13" t="s">
        <v>42</v>
      </c>
      <c r="E23" s="13" t="s">
        <v>43</v>
      </c>
      <c r="F23" s="13" t="s">
        <v>24</v>
      </c>
      <c r="G23" s="9">
        <v>4382.58</v>
      </c>
      <c r="H23" s="9">
        <v>0</v>
      </c>
      <c r="I23" s="9">
        <v>0</v>
      </c>
      <c r="J23" s="9">
        <v>4382.58</v>
      </c>
    </row>
    <row r="24" spans="1:10" x14ac:dyDescent="0.25">
      <c r="A24" s="13" t="s">
        <v>51</v>
      </c>
      <c r="B24" s="13" t="s">
        <v>40</v>
      </c>
      <c r="C24" s="13" t="s">
        <v>41</v>
      </c>
      <c r="D24" s="13" t="s">
        <v>42</v>
      </c>
      <c r="E24" s="13" t="s">
        <v>43</v>
      </c>
      <c r="F24" s="13" t="s">
        <v>46</v>
      </c>
      <c r="G24" s="9">
        <v>4382.58</v>
      </c>
      <c r="H24" s="9">
        <v>0</v>
      </c>
      <c r="I24" s="9">
        <v>0</v>
      </c>
      <c r="J24" s="9">
        <v>4382.58</v>
      </c>
    </row>
    <row r="25" spans="1:10" x14ac:dyDescent="0.25">
      <c r="A25" s="13" t="s">
        <v>51</v>
      </c>
      <c r="B25" s="13" t="s">
        <v>47</v>
      </c>
      <c r="C25" s="13" t="s">
        <v>41</v>
      </c>
      <c r="D25" s="13" t="s">
        <v>42</v>
      </c>
      <c r="E25" s="13" t="s">
        <v>48</v>
      </c>
      <c r="F25" s="13" t="s">
        <v>49</v>
      </c>
      <c r="G25" s="9">
        <v>584614.34000000008</v>
      </c>
      <c r="H25" s="9">
        <v>615082.85000000009</v>
      </c>
      <c r="I25" s="9">
        <v>249204.58400000003</v>
      </c>
      <c r="J25" s="9">
        <v>950492.60600000015</v>
      </c>
    </row>
    <row r="26" spans="1:10" x14ac:dyDescent="0.25">
      <c r="A26" s="13" t="s">
        <v>53</v>
      </c>
      <c r="B26" s="13" t="s">
        <v>40</v>
      </c>
      <c r="C26" s="13" t="s">
        <v>41</v>
      </c>
      <c r="D26" s="13" t="s">
        <v>42</v>
      </c>
      <c r="E26" s="13" t="s">
        <v>43</v>
      </c>
      <c r="F26" s="13" t="s">
        <v>44</v>
      </c>
      <c r="G26" s="9">
        <v>3320</v>
      </c>
      <c r="H26" s="9">
        <v>0</v>
      </c>
      <c r="I26" s="9">
        <v>0</v>
      </c>
      <c r="J26" s="9">
        <v>3320</v>
      </c>
    </row>
    <row r="27" spans="1:10" x14ac:dyDescent="0.25">
      <c r="A27" s="13" t="s">
        <v>53</v>
      </c>
      <c r="B27" s="13" t="s">
        <v>40</v>
      </c>
      <c r="C27" s="13" t="s">
        <v>41</v>
      </c>
      <c r="D27" s="13" t="s">
        <v>42</v>
      </c>
      <c r="E27" s="13" t="s">
        <v>43</v>
      </c>
      <c r="F27" s="13" t="s">
        <v>45</v>
      </c>
      <c r="G27" s="9">
        <v>14310</v>
      </c>
      <c r="H27" s="9">
        <v>0</v>
      </c>
      <c r="I27" s="9">
        <v>0</v>
      </c>
      <c r="J27" s="9">
        <v>14310</v>
      </c>
    </row>
    <row r="28" spans="1:10" x14ac:dyDescent="0.25">
      <c r="A28" s="13" t="s">
        <v>53</v>
      </c>
      <c r="B28" s="13" t="s">
        <v>40</v>
      </c>
      <c r="C28" s="13" t="s">
        <v>41</v>
      </c>
      <c r="D28" s="13" t="s">
        <v>42</v>
      </c>
      <c r="E28" s="13" t="s">
        <v>43</v>
      </c>
      <c r="F28" s="13" t="s">
        <v>24</v>
      </c>
      <c r="G28" s="9">
        <v>0</v>
      </c>
      <c r="H28" s="9">
        <v>0</v>
      </c>
      <c r="I28" s="9">
        <v>0</v>
      </c>
      <c r="J28" s="9">
        <v>0</v>
      </c>
    </row>
    <row r="29" spans="1:10" x14ac:dyDescent="0.25">
      <c r="A29" s="13" t="s">
        <v>53</v>
      </c>
      <c r="B29" s="13" t="s">
        <v>40</v>
      </c>
      <c r="C29" s="13" t="s">
        <v>41</v>
      </c>
      <c r="D29" s="13" t="s">
        <v>42</v>
      </c>
      <c r="E29" s="13" t="s">
        <v>43</v>
      </c>
      <c r="F29" s="13" t="s">
        <v>46</v>
      </c>
      <c r="G29" s="9">
        <v>1000</v>
      </c>
      <c r="H29" s="9">
        <v>0</v>
      </c>
      <c r="I29" s="9">
        <v>0</v>
      </c>
      <c r="J29" s="9">
        <v>1000</v>
      </c>
    </row>
    <row r="30" spans="1:10" x14ac:dyDescent="0.25">
      <c r="A30" s="13" t="s">
        <v>53</v>
      </c>
      <c r="B30" s="13" t="s">
        <v>47</v>
      </c>
      <c r="C30" s="13" t="s">
        <v>41</v>
      </c>
      <c r="D30" s="13" t="s">
        <v>42</v>
      </c>
      <c r="E30" s="13" t="s">
        <v>48</v>
      </c>
      <c r="F30" s="13" t="s">
        <v>49</v>
      </c>
      <c r="G30" s="9">
        <v>98100</v>
      </c>
      <c r="H30" s="9">
        <v>43142.99</v>
      </c>
      <c r="I30" s="9">
        <v>26650</v>
      </c>
      <c r="J30" s="9">
        <v>114592.98999999999</v>
      </c>
    </row>
    <row r="31" spans="1:10" x14ac:dyDescent="0.25">
      <c r="A31" s="13" t="s">
        <v>53</v>
      </c>
      <c r="B31" s="13" t="s">
        <v>47</v>
      </c>
      <c r="C31" s="13" t="s">
        <v>41</v>
      </c>
      <c r="D31" s="13" t="s">
        <v>42</v>
      </c>
      <c r="E31" s="13" t="s">
        <v>48</v>
      </c>
      <c r="F31" s="13" t="s">
        <v>50</v>
      </c>
      <c r="G31" s="9">
        <v>0</v>
      </c>
      <c r="H31" s="9">
        <v>0</v>
      </c>
      <c r="I31" s="9">
        <v>0</v>
      </c>
      <c r="J31" s="9">
        <v>0</v>
      </c>
    </row>
    <row r="32" spans="1:10" x14ac:dyDescent="0.25">
      <c r="A32" s="13" t="s">
        <v>54</v>
      </c>
      <c r="B32" s="13" t="s">
        <v>47</v>
      </c>
      <c r="C32" s="13" t="s">
        <v>41</v>
      </c>
      <c r="D32" s="13" t="s">
        <v>42</v>
      </c>
      <c r="E32" s="13" t="s">
        <v>48</v>
      </c>
      <c r="F32" s="13" t="s">
        <v>49</v>
      </c>
      <c r="G32" s="9">
        <v>123476.1666</v>
      </c>
      <c r="H32" s="9">
        <v>11836</v>
      </c>
      <c r="I32" s="9">
        <v>85465.390000000014</v>
      </c>
      <c r="J32" s="9">
        <v>49846.776599999983</v>
      </c>
    </row>
    <row r="33" spans="1:10" x14ac:dyDescent="0.25">
      <c r="A33" s="13" t="s">
        <v>54</v>
      </c>
      <c r="B33" s="13" t="s">
        <v>47</v>
      </c>
      <c r="C33" s="13" t="s">
        <v>41</v>
      </c>
      <c r="D33" s="13" t="s">
        <v>42</v>
      </c>
      <c r="E33" s="13" t="s">
        <v>48</v>
      </c>
      <c r="F33" s="13" t="s">
        <v>50</v>
      </c>
      <c r="G33" s="9">
        <v>0</v>
      </c>
      <c r="H33" s="9">
        <v>0</v>
      </c>
      <c r="I33" s="9">
        <v>0</v>
      </c>
      <c r="J33" s="9">
        <v>0</v>
      </c>
    </row>
    <row r="34" spans="1:10" x14ac:dyDescent="0.25">
      <c r="A34" s="11" t="s">
        <v>55</v>
      </c>
      <c r="B34" s="11" t="s">
        <v>47</v>
      </c>
      <c r="C34" s="11" t="s">
        <v>41</v>
      </c>
      <c r="D34" s="11" t="s">
        <v>42</v>
      </c>
      <c r="E34" s="11" t="s">
        <v>48</v>
      </c>
      <c r="F34" s="11" t="s">
        <v>49</v>
      </c>
      <c r="G34" s="9">
        <v>227108.10603600001</v>
      </c>
      <c r="H34" s="9">
        <v>19804</v>
      </c>
      <c r="I34" s="9">
        <v>32539.385521473992</v>
      </c>
      <c r="J34" s="9">
        <v>214372.72051452601</v>
      </c>
    </row>
    <row r="35" spans="1:10" x14ac:dyDescent="0.25">
      <c r="A35" s="13" t="s">
        <v>54</v>
      </c>
      <c r="B35" s="13" t="s">
        <v>40</v>
      </c>
      <c r="C35" s="13" t="s">
        <v>41</v>
      </c>
      <c r="D35" s="13" t="s">
        <v>42</v>
      </c>
      <c r="E35" s="13" t="s">
        <v>43</v>
      </c>
      <c r="F35" s="13" t="s">
        <v>44</v>
      </c>
      <c r="G35" s="9">
        <v>2130</v>
      </c>
      <c r="H35" s="9">
        <v>0</v>
      </c>
      <c r="I35" s="9">
        <v>0</v>
      </c>
      <c r="J35" s="9">
        <v>2130</v>
      </c>
    </row>
    <row r="36" spans="1:10" x14ac:dyDescent="0.25">
      <c r="A36" s="13" t="s">
        <v>54</v>
      </c>
      <c r="B36" s="13" t="s">
        <v>40</v>
      </c>
      <c r="C36" s="13" t="s">
        <v>41</v>
      </c>
      <c r="D36" s="13" t="s">
        <v>42</v>
      </c>
      <c r="E36" s="13" t="s">
        <v>43</v>
      </c>
      <c r="F36" s="13" t="s">
        <v>45</v>
      </c>
      <c r="G36" s="9">
        <v>13368.6</v>
      </c>
      <c r="H36" s="9">
        <v>0</v>
      </c>
      <c r="I36" s="9">
        <v>0</v>
      </c>
      <c r="J36" s="9">
        <v>13368.6</v>
      </c>
    </row>
    <row r="37" spans="1:10" x14ac:dyDescent="0.25">
      <c r="A37" s="13" t="s">
        <v>54</v>
      </c>
      <c r="B37" s="13" t="s">
        <v>40</v>
      </c>
      <c r="C37" s="13" t="s">
        <v>41</v>
      </c>
      <c r="D37" s="13" t="s">
        <v>42</v>
      </c>
      <c r="E37" s="13" t="s">
        <v>43</v>
      </c>
      <c r="F37" s="13" t="s">
        <v>24</v>
      </c>
      <c r="G37" s="9">
        <v>0</v>
      </c>
      <c r="H37" s="9">
        <v>0</v>
      </c>
      <c r="I37" s="9">
        <v>0</v>
      </c>
      <c r="J37" s="9">
        <v>0</v>
      </c>
    </row>
    <row r="38" spans="1:10" x14ac:dyDescent="0.25">
      <c r="A38" s="13" t="s">
        <v>54</v>
      </c>
      <c r="B38" s="13" t="s">
        <v>40</v>
      </c>
      <c r="C38" s="13" t="s">
        <v>41</v>
      </c>
      <c r="D38" s="13" t="s">
        <v>42</v>
      </c>
      <c r="E38" s="13" t="s">
        <v>43</v>
      </c>
      <c r="F38" s="13" t="s">
        <v>52</v>
      </c>
      <c r="G38" s="9">
        <v>0</v>
      </c>
      <c r="H38" s="9">
        <v>0</v>
      </c>
      <c r="I38" s="9">
        <v>0</v>
      </c>
      <c r="J38" s="9">
        <v>0</v>
      </c>
    </row>
    <row r="39" spans="1:10" x14ac:dyDescent="0.25">
      <c r="A39" s="13" t="s">
        <v>56</v>
      </c>
      <c r="B39" s="13" t="s">
        <v>47</v>
      </c>
      <c r="C39" s="13" t="s">
        <v>41</v>
      </c>
      <c r="D39" s="13" t="s">
        <v>42</v>
      </c>
      <c r="E39" s="13" t="s">
        <v>48</v>
      </c>
      <c r="F39" s="13" t="s">
        <v>49</v>
      </c>
      <c r="G39" s="9">
        <v>628783.35979399993</v>
      </c>
      <c r="H39" s="9">
        <v>131583.83000000002</v>
      </c>
      <c r="I39" s="9">
        <v>204444.62357224632</v>
      </c>
      <c r="J39" s="9">
        <v>555922.5662217536</v>
      </c>
    </row>
    <row r="40" spans="1:10" x14ac:dyDescent="0.25">
      <c r="A40" s="13" t="s">
        <v>56</v>
      </c>
      <c r="B40" s="13" t="s">
        <v>47</v>
      </c>
      <c r="C40" s="13" t="s">
        <v>41</v>
      </c>
      <c r="D40" s="13" t="s">
        <v>42</v>
      </c>
      <c r="E40" s="13" t="s">
        <v>48</v>
      </c>
      <c r="F40" s="13" t="s">
        <v>50</v>
      </c>
      <c r="G40" s="9">
        <v>28171.901130000009</v>
      </c>
      <c r="H40" s="9">
        <v>1228.45</v>
      </c>
      <c r="I40" s="9">
        <v>8913.9103261763739</v>
      </c>
      <c r="J40" s="9">
        <v>20486.440803823636</v>
      </c>
    </row>
    <row r="41" spans="1:10" x14ac:dyDescent="0.25">
      <c r="A41" s="13" t="s">
        <v>56</v>
      </c>
      <c r="B41" s="13" t="s">
        <v>40</v>
      </c>
      <c r="C41" s="13" t="s">
        <v>41</v>
      </c>
      <c r="D41" s="13" t="s">
        <v>42</v>
      </c>
      <c r="E41" s="13" t="s">
        <v>43</v>
      </c>
      <c r="F41" s="13" t="s">
        <v>52</v>
      </c>
      <c r="G41" s="9">
        <v>4382.58</v>
      </c>
      <c r="H41" s="9">
        <v>0</v>
      </c>
      <c r="I41" s="9">
        <v>0</v>
      </c>
      <c r="J41" s="9">
        <v>4382.58</v>
      </c>
    </row>
    <row r="42" spans="1:10" x14ac:dyDescent="0.25">
      <c r="A42" s="13" t="s">
        <v>56</v>
      </c>
      <c r="B42" s="13" t="s">
        <v>40</v>
      </c>
      <c r="C42" s="13" t="s">
        <v>41</v>
      </c>
      <c r="D42" s="13" t="s">
        <v>42</v>
      </c>
      <c r="E42" s="13" t="s">
        <v>43</v>
      </c>
      <c r="F42" s="13" t="s">
        <v>46</v>
      </c>
      <c r="G42" s="9">
        <v>11607.385602000006</v>
      </c>
      <c r="H42" s="9">
        <v>523.79</v>
      </c>
      <c r="I42" s="9">
        <v>2097.4920329079641</v>
      </c>
      <c r="J42" s="9">
        <v>10033.683569092042</v>
      </c>
    </row>
    <row r="43" spans="1:10" x14ac:dyDescent="0.25">
      <c r="A43" s="13" t="s">
        <v>56</v>
      </c>
      <c r="B43" s="13" t="s">
        <v>40</v>
      </c>
      <c r="C43" s="13" t="s">
        <v>41</v>
      </c>
      <c r="D43" s="13" t="s">
        <v>42</v>
      </c>
      <c r="E43" s="13" t="s">
        <v>43</v>
      </c>
      <c r="F43" s="13" t="s">
        <v>24</v>
      </c>
      <c r="G43" s="9">
        <v>23585.080033999999</v>
      </c>
      <c r="H43" s="9">
        <v>6128.1400000000031</v>
      </c>
      <c r="I43" s="9">
        <v>6079.5785129352471</v>
      </c>
      <c r="J43" s="9">
        <v>23633.641521064754</v>
      </c>
    </row>
    <row r="44" spans="1:10" x14ac:dyDescent="0.25">
      <c r="A44" s="13" t="s">
        <v>56</v>
      </c>
      <c r="B44" s="13" t="s">
        <v>40</v>
      </c>
      <c r="C44" s="13" t="s">
        <v>41</v>
      </c>
      <c r="D44" s="13" t="s">
        <v>42</v>
      </c>
      <c r="E44" s="13" t="s">
        <v>43</v>
      </c>
      <c r="F44" s="13" t="s">
        <v>45</v>
      </c>
      <c r="G44" s="9">
        <v>9309.33</v>
      </c>
      <c r="H44" s="9">
        <v>0</v>
      </c>
      <c r="I44" s="9">
        <v>468</v>
      </c>
      <c r="J44" s="9">
        <v>8841.33</v>
      </c>
    </row>
    <row r="45" spans="1:10" x14ac:dyDescent="0.25">
      <c r="A45" s="13" t="s">
        <v>56</v>
      </c>
      <c r="B45" s="13" t="s">
        <v>40</v>
      </c>
      <c r="C45" s="13" t="s">
        <v>41</v>
      </c>
      <c r="D45" s="13" t="s">
        <v>42</v>
      </c>
      <c r="E45" s="13" t="s">
        <v>43</v>
      </c>
      <c r="F45" s="13" t="s">
        <v>44</v>
      </c>
      <c r="G45" s="9">
        <v>32078.49060200002</v>
      </c>
      <c r="H45" s="9">
        <v>1293.48</v>
      </c>
      <c r="I45" s="9">
        <v>3095.7420329079641</v>
      </c>
      <c r="J45" s="9">
        <v>30276.228569092054</v>
      </c>
    </row>
    <row r="46" spans="1:10" x14ac:dyDescent="0.25">
      <c r="A46" s="13" t="s">
        <v>57</v>
      </c>
      <c r="B46" s="13" t="s">
        <v>40</v>
      </c>
      <c r="C46" s="13" t="s">
        <v>41</v>
      </c>
      <c r="D46" s="13" t="s">
        <v>42</v>
      </c>
      <c r="E46" s="13" t="s">
        <v>43</v>
      </c>
      <c r="F46" s="13" t="s">
        <v>44</v>
      </c>
      <c r="G46" s="9">
        <v>4920</v>
      </c>
      <c r="H46" s="9">
        <v>0</v>
      </c>
      <c r="I46" s="9">
        <v>1500</v>
      </c>
      <c r="J46" s="9">
        <v>3420</v>
      </c>
    </row>
    <row r="47" spans="1:10" x14ac:dyDescent="0.25">
      <c r="A47" s="13" t="s">
        <v>57</v>
      </c>
      <c r="B47" s="13" t="s">
        <v>40</v>
      </c>
      <c r="C47" s="13" t="s">
        <v>41</v>
      </c>
      <c r="D47" s="13" t="s">
        <v>42</v>
      </c>
      <c r="E47" s="13" t="s">
        <v>43</v>
      </c>
      <c r="F47" s="13" t="s">
        <v>24</v>
      </c>
      <c r="G47" s="9">
        <v>0</v>
      </c>
      <c r="H47" s="9">
        <v>0</v>
      </c>
      <c r="I47" s="9">
        <v>0</v>
      </c>
      <c r="J47" s="9">
        <v>0</v>
      </c>
    </row>
    <row r="48" spans="1:10" x14ac:dyDescent="0.25">
      <c r="A48" s="13" t="s">
        <v>57</v>
      </c>
      <c r="B48" s="13" t="s">
        <v>40</v>
      </c>
      <c r="C48" s="13" t="s">
        <v>41</v>
      </c>
      <c r="D48" s="13" t="s">
        <v>42</v>
      </c>
      <c r="E48" s="13" t="s">
        <v>43</v>
      </c>
      <c r="F48" s="13" t="s">
        <v>46</v>
      </c>
      <c r="G48" s="9">
        <v>0</v>
      </c>
      <c r="H48" s="9">
        <v>0</v>
      </c>
      <c r="I48" s="9">
        <v>0</v>
      </c>
      <c r="J48" s="9">
        <v>0</v>
      </c>
    </row>
    <row r="49" spans="1:10" x14ac:dyDescent="0.25">
      <c r="A49" s="13" t="s">
        <v>57</v>
      </c>
      <c r="B49" s="13" t="s">
        <v>47</v>
      </c>
      <c r="C49" s="13" t="s">
        <v>41</v>
      </c>
      <c r="D49" s="13" t="s">
        <v>42</v>
      </c>
      <c r="E49" s="13" t="s">
        <v>48</v>
      </c>
      <c r="F49" s="13" t="s">
        <v>50</v>
      </c>
      <c r="G49" s="9">
        <v>0</v>
      </c>
      <c r="H49" s="9">
        <v>0</v>
      </c>
      <c r="I49" s="9">
        <v>0</v>
      </c>
      <c r="J49" s="9">
        <v>0</v>
      </c>
    </row>
    <row r="50" spans="1:10" x14ac:dyDescent="0.25">
      <c r="A50" s="13" t="s">
        <v>57</v>
      </c>
      <c r="B50" s="13" t="s">
        <v>40</v>
      </c>
      <c r="C50" s="13" t="s">
        <v>41</v>
      </c>
      <c r="D50" s="13" t="s">
        <v>42</v>
      </c>
      <c r="E50" s="13" t="s">
        <v>43</v>
      </c>
      <c r="F50" s="13" t="s">
        <v>45</v>
      </c>
      <c r="G50" s="9">
        <v>1369</v>
      </c>
      <c r="H50" s="9">
        <v>0</v>
      </c>
      <c r="I50" s="9">
        <v>0</v>
      </c>
      <c r="J50" s="9">
        <v>1369</v>
      </c>
    </row>
    <row r="51" spans="1:10" x14ac:dyDescent="0.25">
      <c r="A51" s="13" t="s">
        <v>57</v>
      </c>
      <c r="B51" s="13" t="s">
        <v>47</v>
      </c>
      <c r="C51" s="13" t="s">
        <v>41</v>
      </c>
      <c r="D51" s="13" t="s">
        <v>42</v>
      </c>
      <c r="E51" s="13" t="s">
        <v>48</v>
      </c>
      <c r="F51" s="13" t="s">
        <v>49</v>
      </c>
      <c r="G51" s="9">
        <v>75900</v>
      </c>
      <c r="H51" s="9">
        <v>65642.080000000002</v>
      </c>
      <c r="I51" s="9">
        <v>26300</v>
      </c>
      <c r="J51" s="9">
        <v>115242.08</v>
      </c>
    </row>
    <row r="52" spans="1:10" x14ac:dyDescent="0.25">
      <c r="A52" s="13" t="s">
        <v>58</v>
      </c>
      <c r="B52" s="13" t="s">
        <v>40</v>
      </c>
      <c r="C52" s="13" t="s">
        <v>41</v>
      </c>
      <c r="D52" s="13" t="s">
        <v>42</v>
      </c>
      <c r="E52" s="13" t="s">
        <v>43</v>
      </c>
      <c r="F52" s="13" t="s">
        <v>44</v>
      </c>
      <c r="G52" s="9">
        <v>39391.422336000069</v>
      </c>
      <c r="H52" s="9">
        <v>0</v>
      </c>
      <c r="I52" s="9">
        <v>5053.0510953600015</v>
      </c>
      <c r="J52" s="9">
        <v>34338.371240640066</v>
      </c>
    </row>
    <row r="53" spans="1:10" x14ac:dyDescent="0.25">
      <c r="A53" s="13" t="s">
        <v>58</v>
      </c>
      <c r="B53" s="13" t="s">
        <v>47</v>
      </c>
      <c r="C53" s="13" t="s">
        <v>41</v>
      </c>
      <c r="D53" s="13" t="s">
        <v>42</v>
      </c>
      <c r="E53" s="13" t="s">
        <v>48</v>
      </c>
      <c r="F53" s="13" t="s">
        <v>49</v>
      </c>
      <c r="G53" s="9">
        <v>398479.87118400016</v>
      </c>
      <c r="H53" s="9">
        <v>34667.35</v>
      </c>
      <c r="I53" s="9">
        <v>233757.73415789995</v>
      </c>
      <c r="J53" s="9">
        <v>199389.48702610022</v>
      </c>
    </row>
    <row r="54" spans="1:10" x14ac:dyDescent="0.25">
      <c r="A54" s="13" t="s">
        <v>58</v>
      </c>
      <c r="B54" s="13" t="s">
        <v>40</v>
      </c>
      <c r="C54" s="13" t="s">
        <v>41</v>
      </c>
      <c r="D54" s="13" t="s">
        <v>42</v>
      </c>
      <c r="E54" s="13" t="s">
        <v>43</v>
      </c>
      <c r="F54" s="13" t="s">
        <v>45</v>
      </c>
      <c r="G54" s="9">
        <v>14960.422335999992</v>
      </c>
      <c r="H54" s="9">
        <v>0</v>
      </c>
      <c r="I54" s="9">
        <v>5803.0510953599987</v>
      </c>
      <c r="J54" s="9">
        <v>9157.3712406399936</v>
      </c>
    </row>
    <row r="55" spans="1:10" x14ac:dyDescent="0.25">
      <c r="A55" s="13" t="s">
        <v>58</v>
      </c>
      <c r="B55" s="13" t="s">
        <v>40</v>
      </c>
      <c r="C55" s="13" t="s">
        <v>41</v>
      </c>
      <c r="D55" s="13" t="s">
        <v>42</v>
      </c>
      <c r="E55" s="13" t="s">
        <v>43</v>
      </c>
      <c r="F55" s="13" t="s">
        <v>24</v>
      </c>
      <c r="G55" s="9">
        <v>11796.351355999999</v>
      </c>
      <c r="H55" s="9">
        <v>0</v>
      </c>
      <c r="I55" s="9">
        <v>7579.5766430399981</v>
      </c>
      <c r="J55" s="9">
        <v>4216.7747129600011</v>
      </c>
    </row>
    <row r="56" spans="1:10" x14ac:dyDescent="0.25">
      <c r="A56" s="13" t="s">
        <v>58</v>
      </c>
      <c r="B56" s="13" t="s">
        <v>40</v>
      </c>
      <c r="C56" s="13" t="s">
        <v>41</v>
      </c>
      <c r="D56" s="13" t="s">
        <v>42</v>
      </c>
      <c r="E56" s="13" t="s">
        <v>43</v>
      </c>
      <c r="F56" s="13" t="s">
        <v>46</v>
      </c>
      <c r="G56" s="9">
        <v>3931.3121160000005</v>
      </c>
      <c r="H56" s="9">
        <v>0</v>
      </c>
      <c r="I56" s="9">
        <v>2526.5255476800007</v>
      </c>
      <c r="J56" s="9">
        <v>1404.7865683199998</v>
      </c>
    </row>
    <row r="57" spans="1:10" x14ac:dyDescent="0.25">
      <c r="A57" s="13" t="s">
        <v>58</v>
      </c>
      <c r="B57" s="13" t="s">
        <v>47</v>
      </c>
      <c r="C57" s="13" t="s">
        <v>41</v>
      </c>
      <c r="D57" s="13" t="s">
        <v>42</v>
      </c>
      <c r="E57" s="13" t="s">
        <v>48</v>
      </c>
      <c r="F57" s="13" t="s">
        <v>50</v>
      </c>
      <c r="G57" s="9">
        <v>7866.4198360000019</v>
      </c>
      <c r="H57" s="9">
        <v>0</v>
      </c>
      <c r="I57" s="9">
        <v>5053.0510953600015</v>
      </c>
      <c r="J57" s="9">
        <v>2813.3687406400004</v>
      </c>
    </row>
    <row r="58" spans="1:10" x14ac:dyDescent="0.25">
      <c r="A58" s="13" t="s">
        <v>59</v>
      </c>
      <c r="B58" s="13" t="s">
        <v>47</v>
      </c>
      <c r="C58" s="13" t="s">
        <v>41</v>
      </c>
      <c r="D58" s="13" t="s">
        <v>42</v>
      </c>
      <c r="E58" s="13" t="s">
        <v>48</v>
      </c>
      <c r="F58" s="13" t="s">
        <v>50</v>
      </c>
      <c r="G58" s="9">
        <v>127267.5501719999</v>
      </c>
      <c r="H58" s="9">
        <v>6946.6599999999989</v>
      </c>
      <c r="I58" s="9">
        <v>46812.273877827363</v>
      </c>
      <c r="J58" s="9">
        <v>87401.936294172541</v>
      </c>
    </row>
    <row r="59" spans="1:10" x14ac:dyDescent="0.25">
      <c r="A59" s="13" t="s">
        <v>59</v>
      </c>
      <c r="B59" s="13" t="s">
        <v>40</v>
      </c>
      <c r="C59" s="13" t="s">
        <v>41</v>
      </c>
      <c r="D59" s="13" t="s">
        <v>42</v>
      </c>
      <c r="E59" s="13" t="s">
        <v>43</v>
      </c>
      <c r="F59" s="13" t="s">
        <v>44</v>
      </c>
      <c r="G59" s="9">
        <v>9576.9799999999977</v>
      </c>
      <c r="H59" s="9">
        <v>6801.5</v>
      </c>
      <c r="I59" s="9">
        <v>0</v>
      </c>
      <c r="J59" s="9">
        <v>16378.479999999998</v>
      </c>
    </row>
    <row r="60" spans="1:10" x14ac:dyDescent="0.25">
      <c r="A60" s="13" t="s">
        <v>59</v>
      </c>
      <c r="B60" s="13" t="s">
        <v>40</v>
      </c>
      <c r="C60" s="13" t="s">
        <v>41</v>
      </c>
      <c r="D60" s="13" t="s">
        <v>42</v>
      </c>
      <c r="E60" s="13" t="s">
        <v>43</v>
      </c>
      <c r="F60" s="13" t="s">
        <v>45</v>
      </c>
      <c r="G60" s="9">
        <v>10883.179999999997</v>
      </c>
      <c r="H60" s="9">
        <v>0</v>
      </c>
      <c r="I60" s="9">
        <v>678.6</v>
      </c>
      <c r="J60" s="9">
        <v>10204.579999999996</v>
      </c>
    </row>
    <row r="61" spans="1:10" x14ac:dyDescent="0.25">
      <c r="A61" s="13" t="s">
        <v>59</v>
      </c>
      <c r="B61" s="13" t="s">
        <v>40</v>
      </c>
      <c r="C61" s="13" t="s">
        <v>41</v>
      </c>
      <c r="D61" s="13" t="s">
        <v>42</v>
      </c>
      <c r="E61" s="13" t="s">
        <v>43</v>
      </c>
      <c r="F61" s="13" t="s">
        <v>24</v>
      </c>
      <c r="G61" s="9">
        <v>11726.589956000003</v>
      </c>
      <c r="H61" s="9">
        <v>586.41</v>
      </c>
      <c r="I61" s="9">
        <v>2326.9040681500005</v>
      </c>
      <c r="J61" s="9">
        <v>9986.0958878500023</v>
      </c>
    </row>
    <row r="62" spans="1:10" x14ac:dyDescent="0.25">
      <c r="A62" s="13" t="s">
        <v>59</v>
      </c>
      <c r="B62" s="13" t="s">
        <v>40</v>
      </c>
      <c r="C62" s="13" t="s">
        <v>41</v>
      </c>
      <c r="D62" s="13" t="s">
        <v>42</v>
      </c>
      <c r="E62" s="13" t="s">
        <v>43</v>
      </c>
      <c r="F62" s="13" t="s">
        <v>46</v>
      </c>
      <c r="G62" s="9">
        <v>7382.5800000000045</v>
      </c>
      <c r="H62" s="9">
        <v>0</v>
      </c>
      <c r="I62" s="9">
        <v>2000</v>
      </c>
      <c r="J62" s="9">
        <v>5382.5800000000045</v>
      </c>
    </row>
    <row r="63" spans="1:10" x14ac:dyDescent="0.25">
      <c r="A63" s="13" t="s">
        <v>59</v>
      </c>
      <c r="B63" s="13" t="s">
        <v>40</v>
      </c>
      <c r="C63" s="13" t="s">
        <v>41</v>
      </c>
      <c r="D63" s="13" t="s">
        <v>42</v>
      </c>
      <c r="E63" s="13" t="s">
        <v>43</v>
      </c>
      <c r="F63" s="13" t="s">
        <v>52</v>
      </c>
      <c r="G63" s="9">
        <v>4382.58</v>
      </c>
      <c r="H63" s="9">
        <v>0</v>
      </c>
      <c r="I63" s="9">
        <v>0</v>
      </c>
      <c r="J63" s="9">
        <v>4382.58</v>
      </c>
    </row>
    <row r="64" spans="1:10" x14ac:dyDescent="0.25">
      <c r="A64" s="13" t="s">
        <v>59</v>
      </c>
      <c r="B64" s="13" t="s">
        <v>47</v>
      </c>
      <c r="C64" s="13" t="s">
        <v>41</v>
      </c>
      <c r="D64" s="13" t="s">
        <v>42</v>
      </c>
      <c r="E64" s="13" t="s">
        <v>48</v>
      </c>
      <c r="F64" s="13" t="s">
        <v>49</v>
      </c>
      <c r="G64" s="9">
        <v>483092.17017200059</v>
      </c>
      <c r="H64" s="9">
        <v>114002.87000000002</v>
      </c>
      <c r="I64" s="9">
        <v>178062.27387782736</v>
      </c>
      <c r="J64" s="9">
        <v>419032.7662941732</v>
      </c>
    </row>
    <row r="65" spans="1:10" x14ac:dyDescent="0.25">
      <c r="A65" s="13" t="s">
        <v>60</v>
      </c>
      <c r="B65" s="13" t="s">
        <v>47</v>
      </c>
      <c r="C65" s="13" t="s">
        <v>41</v>
      </c>
      <c r="D65" s="13" t="s">
        <v>42</v>
      </c>
      <c r="E65" s="13" t="s">
        <v>48</v>
      </c>
      <c r="F65" s="13" t="s">
        <v>50</v>
      </c>
      <c r="G65" s="9">
        <v>0</v>
      </c>
      <c r="H65" s="9">
        <v>0</v>
      </c>
      <c r="I65" s="9">
        <v>0</v>
      </c>
      <c r="J65" s="9">
        <v>0</v>
      </c>
    </row>
    <row r="66" spans="1:10" x14ac:dyDescent="0.25">
      <c r="A66" s="13" t="s">
        <v>60</v>
      </c>
      <c r="B66" s="13" t="s">
        <v>40</v>
      </c>
      <c r="C66" s="13" t="s">
        <v>41</v>
      </c>
      <c r="D66" s="13" t="s">
        <v>42</v>
      </c>
      <c r="E66" s="13" t="s">
        <v>43</v>
      </c>
      <c r="F66" s="13" t="s">
        <v>44</v>
      </c>
      <c r="G66" s="9">
        <v>12713.26</v>
      </c>
      <c r="H66" s="9">
        <v>4181.7700000000004</v>
      </c>
      <c r="I66" s="9">
        <v>0</v>
      </c>
      <c r="J66" s="9">
        <v>16895.03</v>
      </c>
    </row>
    <row r="67" spans="1:10" x14ac:dyDescent="0.25">
      <c r="A67" s="13" t="s">
        <v>60</v>
      </c>
      <c r="B67" s="13" t="s">
        <v>47</v>
      </c>
      <c r="C67" s="13" t="s">
        <v>41</v>
      </c>
      <c r="D67" s="13" t="s">
        <v>42</v>
      </c>
      <c r="E67" s="13" t="s">
        <v>48</v>
      </c>
      <c r="F67" s="13" t="s">
        <v>49</v>
      </c>
      <c r="G67" s="9">
        <v>431047.5476500002</v>
      </c>
      <c r="H67" s="9">
        <v>71587.079999999987</v>
      </c>
      <c r="I67" s="9">
        <v>146866.29500813448</v>
      </c>
      <c r="J67" s="9">
        <v>355768.33264186571</v>
      </c>
    </row>
    <row r="68" spans="1:10" x14ac:dyDescent="0.25">
      <c r="A68" s="13" t="s">
        <v>60</v>
      </c>
      <c r="B68" s="13" t="s">
        <v>40</v>
      </c>
      <c r="C68" s="13" t="s">
        <v>41</v>
      </c>
      <c r="D68" s="13" t="s">
        <v>42</v>
      </c>
      <c r="E68" s="13" t="s">
        <v>43</v>
      </c>
      <c r="F68" s="13" t="s">
        <v>45</v>
      </c>
      <c r="G68" s="9">
        <v>10078.559999999998</v>
      </c>
      <c r="H68" s="9">
        <v>0</v>
      </c>
      <c r="I68" s="9">
        <v>799.65</v>
      </c>
      <c r="J68" s="9">
        <v>9278.909999999998</v>
      </c>
    </row>
    <row r="69" spans="1:10" x14ac:dyDescent="0.25">
      <c r="A69" s="13" t="s">
        <v>60</v>
      </c>
      <c r="B69" s="13" t="s">
        <v>40</v>
      </c>
      <c r="C69" s="13" t="s">
        <v>41</v>
      </c>
      <c r="D69" s="13" t="s">
        <v>42</v>
      </c>
      <c r="E69" s="13" t="s">
        <v>43</v>
      </c>
      <c r="F69" s="13" t="s">
        <v>52</v>
      </c>
      <c r="G69" s="9">
        <v>7961.7599999999966</v>
      </c>
      <c r="H69" s="9">
        <v>0</v>
      </c>
      <c r="I69" s="9">
        <v>0</v>
      </c>
      <c r="J69" s="9">
        <v>7961.7599999999966</v>
      </c>
    </row>
    <row r="70" spans="1:10" x14ac:dyDescent="0.25">
      <c r="A70" s="13" t="s">
        <v>60</v>
      </c>
      <c r="B70" s="13" t="s">
        <v>40</v>
      </c>
      <c r="C70" s="13" t="s">
        <v>41</v>
      </c>
      <c r="D70" s="13" t="s">
        <v>42</v>
      </c>
      <c r="E70" s="13" t="s">
        <v>43</v>
      </c>
      <c r="F70" s="13" t="s">
        <v>46</v>
      </c>
      <c r="G70" s="9">
        <v>15961.760000000006</v>
      </c>
      <c r="H70" s="9">
        <v>0</v>
      </c>
      <c r="I70" s="9">
        <v>1600</v>
      </c>
      <c r="J70" s="9">
        <v>14361.760000000006</v>
      </c>
    </row>
    <row r="71" spans="1:10" x14ac:dyDescent="0.25">
      <c r="A71" s="13" t="s">
        <v>60</v>
      </c>
      <c r="B71" s="13" t="s">
        <v>40</v>
      </c>
      <c r="C71" s="13" t="s">
        <v>41</v>
      </c>
      <c r="D71" s="13" t="s">
        <v>42</v>
      </c>
      <c r="E71" s="13" t="s">
        <v>43</v>
      </c>
      <c r="F71" s="13" t="s">
        <v>24</v>
      </c>
      <c r="G71" s="9">
        <v>18220.722755999988</v>
      </c>
      <c r="H71" s="9">
        <v>0</v>
      </c>
      <c r="I71" s="9">
        <v>6606.6632548500011</v>
      </c>
      <c r="J71" s="9">
        <v>11614.059501149986</v>
      </c>
    </row>
    <row r="72" spans="1:10" hidden="1" x14ac:dyDescent="0.25">
      <c r="A72" s="13" t="s">
        <v>61</v>
      </c>
      <c r="B72" s="13" t="s">
        <v>62</v>
      </c>
      <c r="C72" s="13" t="s">
        <v>22</v>
      </c>
      <c r="D72" s="13" t="s">
        <v>63</v>
      </c>
      <c r="E72" s="13" t="s">
        <v>16</v>
      </c>
      <c r="F72" s="13" t="s">
        <v>34</v>
      </c>
      <c r="G72" s="9">
        <v>0</v>
      </c>
      <c r="H72" s="9">
        <v>0</v>
      </c>
      <c r="I72" s="9">
        <v>0</v>
      </c>
      <c r="J72" s="9">
        <v>0</v>
      </c>
    </row>
    <row r="73" spans="1:10" hidden="1" x14ac:dyDescent="0.25">
      <c r="A73" s="13" t="s">
        <v>61</v>
      </c>
      <c r="B73" s="13" t="s">
        <v>62</v>
      </c>
      <c r="C73" s="13" t="s">
        <v>22</v>
      </c>
      <c r="D73" s="13" t="s">
        <v>63</v>
      </c>
      <c r="E73" s="13" t="s">
        <v>16</v>
      </c>
      <c r="F73" s="13" t="s">
        <v>64</v>
      </c>
      <c r="G73" s="9">
        <v>0</v>
      </c>
      <c r="H73" s="9">
        <v>0</v>
      </c>
      <c r="I73" s="9">
        <v>0</v>
      </c>
      <c r="J73" s="9">
        <v>0</v>
      </c>
    </row>
    <row r="74" spans="1:10" hidden="1" x14ac:dyDescent="0.25">
      <c r="A74" s="13" t="s">
        <v>61</v>
      </c>
      <c r="B74" s="13" t="s">
        <v>65</v>
      </c>
      <c r="C74" s="13" t="s">
        <v>22</v>
      </c>
      <c r="D74" s="13" t="s">
        <v>63</v>
      </c>
      <c r="E74" s="13" t="s">
        <v>16</v>
      </c>
      <c r="F74" s="13" t="s">
        <v>34</v>
      </c>
      <c r="G74" s="9">
        <v>490273.3001179992</v>
      </c>
      <c r="H74" s="9">
        <v>154123.32</v>
      </c>
      <c r="I74" s="9">
        <v>195527.32796411001</v>
      </c>
      <c r="J74" s="9">
        <v>448869.2921538892</v>
      </c>
    </row>
    <row r="75" spans="1:10" hidden="1" x14ac:dyDescent="0.25">
      <c r="A75" s="13" t="s">
        <v>61</v>
      </c>
      <c r="B75" s="13" t="s">
        <v>65</v>
      </c>
      <c r="C75" s="13" t="s">
        <v>22</v>
      </c>
      <c r="D75" s="13" t="s">
        <v>63</v>
      </c>
      <c r="E75" s="13" t="s">
        <v>16</v>
      </c>
      <c r="F75" s="13" t="s">
        <v>64</v>
      </c>
      <c r="G75" s="9">
        <v>10330.855956000003</v>
      </c>
      <c r="H75" s="9">
        <v>709.09000000000015</v>
      </c>
      <c r="I75" s="9">
        <v>3133.4813053900002</v>
      </c>
      <c r="J75" s="9">
        <v>7906.4646506100034</v>
      </c>
    </row>
    <row r="76" spans="1:10" hidden="1" x14ac:dyDescent="0.25">
      <c r="A76" s="13" t="s">
        <v>66</v>
      </c>
      <c r="B76" s="13" t="s">
        <v>65</v>
      </c>
      <c r="C76" s="13" t="s">
        <v>22</v>
      </c>
      <c r="D76" s="13" t="s">
        <v>63</v>
      </c>
      <c r="E76" s="13" t="s">
        <v>16</v>
      </c>
      <c r="F76" s="13" t="s">
        <v>34</v>
      </c>
      <c r="G76" s="9">
        <v>461399.55318799964</v>
      </c>
      <c r="H76" s="9">
        <v>95668.659999999989</v>
      </c>
      <c r="I76" s="9">
        <v>191099.34032702606</v>
      </c>
      <c r="J76" s="9">
        <v>365968.87286097353</v>
      </c>
    </row>
    <row r="77" spans="1:10" hidden="1" x14ac:dyDescent="0.25">
      <c r="A77" s="13" t="s">
        <v>66</v>
      </c>
      <c r="B77" s="13" t="s">
        <v>65</v>
      </c>
      <c r="C77" s="13" t="s">
        <v>22</v>
      </c>
      <c r="D77" s="13" t="s">
        <v>63</v>
      </c>
      <c r="E77" s="13" t="s">
        <v>16</v>
      </c>
      <c r="F77" s="13" t="s">
        <v>64</v>
      </c>
      <c r="G77" s="9">
        <v>6808.4043500000007</v>
      </c>
      <c r="H77" s="9">
        <v>205.44</v>
      </c>
      <c r="I77" s="9">
        <v>2952.9560066740005</v>
      </c>
      <c r="J77" s="9">
        <v>4060.8883433260003</v>
      </c>
    </row>
    <row r="78" spans="1:10" hidden="1" x14ac:dyDescent="0.25">
      <c r="A78" s="13" t="s">
        <v>67</v>
      </c>
      <c r="B78" s="13" t="s">
        <v>65</v>
      </c>
      <c r="C78" s="13" t="s">
        <v>22</v>
      </c>
      <c r="D78" s="13" t="s">
        <v>63</v>
      </c>
      <c r="E78" s="13" t="s">
        <v>16</v>
      </c>
      <c r="F78" s="13" t="s">
        <v>64</v>
      </c>
      <c r="G78" s="9">
        <v>9162.4453319999975</v>
      </c>
      <c r="H78" s="9">
        <v>579.86</v>
      </c>
      <c r="I78" s="9">
        <v>3124.1829181205676</v>
      </c>
      <c r="J78" s="9">
        <v>6618.1224138794296</v>
      </c>
    </row>
    <row r="79" spans="1:10" hidden="1" x14ac:dyDescent="0.25">
      <c r="A79" s="13" t="s">
        <v>67</v>
      </c>
      <c r="B79" s="13" t="s">
        <v>65</v>
      </c>
      <c r="C79" s="13" t="s">
        <v>22</v>
      </c>
      <c r="D79" s="13" t="s">
        <v>63</v>
      </c>
      <c r="E79" s="13" t="s">
        <v>16</v>
      </c>
      <c r="F79" s="13" t="s">
        <v>34</v>
      </c>
      <c r="G79" s="9">
        <v>475213.64136799966</v>
      </c>
      <c r="H79" s="9">
        <v>132292.89000000001</v>
      </c>
      <c r="I79" s="9">
        <v>199831.17898790768</v>
      </c>
      <c r="J79" s="9">
        <v>407675.35238009202</v>
      </c>
    </row>
    <row r="80" spans="1:10" hidden="1" x14ac:dyDescent="0.25">
      <c r="A80" s="13" t="s">
        <v>68</v>
      </c>
      <c r="B80" s="13" t="s">
        <v>65</v>
      </c>
      <c r="C80" s="13" t="s">
        <v>22</v>
      </c>
      <c r="D80" s="13" t="s">
        <v>63</v>
      </c>
      <c r="E80" s="13" t="s">
        <v>16</v>
      </c>
      <c r="F80" s="13" t="s">
        <v>34</v>
      </c>
      <c r="G80" s="9">
        <v>403642.42230400001</v>
      </c>
      <c r="H80" s="9">
        <v>80965.789999999994</v>
      </c>
      <c r="I80" s="9">
        <v>199510.12051403202</v>
      </c>
      <c r="J80" s="9">
        <v>285098.09178996796</v>
      </c>
    </row>
    <row r="81" spans="1:10" hidden="1" x14ac:dyDescent="0.25">
      <c r="A81" s="13" t="s">
        <v>68</v>
      </c>
      <c r="B81" s="13" t="s">
        <v>65</v>
      </c>
      <c r="C81" s="13" t="s">
        <v>22</v>
      </c>
      <c r="D81" s="13" t="s">
        <v>63</v>
      </c>
      <c r="E81" s="13" t="s">
        <v>16</v>
      </c>
      <c r="F81" s="13" t="s">
        <v>64</v>
      </c>
      <c r="G81" s="9">
        <v>5718.0943299999972</v>
      </c>
      <c r="H81" s="9">
        <v>135.94999999999999</v>
      </c>
      <c r="I81" s="9">
        <v>3150.1907043679998</v>
      </c>
      <c r="J81" s="9">
        <v>2703.8536256319971</v>
      </c>
    </row>
    <row r="82" spans="1:10" hidden="1" x14ac:dyDescent="0.25">
      <c r="A82" s="13" t="s">
        <v>69</v>
      </c>
      <c r="B82" s="13" t="s">
        <v>65</v>
      </c>
      <c r="C82" s="13" t="s">
        <v>22</v>
      </c>
      <c r="D82" s="13" t="s">
        <v>63</v>
      </c>
      <c r="E82" s="13" t="s">
        <v>16</v>
      </c>
      <c r="F82" s="13" t="s">
        <v>34</v>
      </c>
      <c r="G82" s="9">
        <v>451033.12230600062</v>
      </c>
      <c r="H82" s="9">
        <v>126016.78000000001</v>
      </c>
      <c r="I82" s="9">
        <v>199898.84051403202</v>
      </c>
      <c r="J82" s="9">
        <v>377151.06179196859</v>
      </c>
    </row>
    <row r="83" spans="1:10" hidden="1" x14ac:dyDescent="0.25">
      <c r="A83" s="13" t="s">
        <v>69</v>
      </c>
      <c r="B83" s="13" t="s">
        <v>65</v>
      </c>
      <c r="C83" s="13" t="s">
        <v>22</v>
      </c>
      <c r="D83" s="13" t="s">
        <v>63</v>
      </c>
      <c r="E83" s="13" t="s">
        <v>16</v>
      </c>
      <c r="F83" s="13" t="s">
        <v>64</v>
      </c>
      <c r="G83" s="9">
        <v>6846.8543300000019</v>
      </c>
      <c r="H83" s="9">
        <v>260.76999999999992</v>
      </c>
      <c r="I83" s="9">
        <v>3195.5507043680004</v>
      </c>
      <c r="J83" s="9">
        <v>3912.0736256320015</v>
      </c>
    </row>
    <row r="84" spans="1:10" hidden="1" x14ac:dyDescent="0.25">
      <c r="A84" s="13" t="s">
        <v>70</v>
      </c>
      <c r="B84" s="13" t="s">
        <v>71</v>
      </c>
      <c r="C84" s="13" t="s">
        <v>72</v>
      </c>
      <c r="D84" s="13" t="s">
        <v>73</v>
      </c>
      <c r="E84" s="13" t="s">
        <v>16</v>
      </c>
      <c r="F84" s="13" t="s">
        <v>74</v>
      </c>
      <c r="G84" s="9">
        <v>591683.08583499922</v>
      </c>
      <c r="H84" s="9">
        <v>157135.28000000012</v>
      </c>
      <c r="I84" s="9">
        <v>146804.0324996475</v>
      </c>
      <c r="J84" s="9">
        <v>602014.3333353519</v>
      </c>
    </row>
    <row r="85" spans="1:10" hidden="1" x14ac:dyDescent="0.25">
      <c r="A85" s="13" t="s">
        <v>70</v>
      </c>
      <c r="B85" s="13" t="s">
        <v>71</v>
      </c>
      <c r="C85" s="13" t="s">
        <v>72</v>
      </c>
      <c r="D85" s="13" t="s">
        <v>73</v>
      </c>
      <c r="E85" s="13" t="s">
        <v>16</v>
      </c>
      <c r="F85" s="13" t="s">
        <v>45</v>
      </c>
      <c r="G85" s="9">
        <v>85400</v>
      </c>
      <c r="H85" s="9">
        <v>0</v>
      </c>
      <c r="I85" s="9">
        <v>0</v>
      </c>
      <c r="J85" s="9">
        <v>85400</v>
      </c>
    </row>
    <row r="86" spans="1:10" hidden="1" x14ac:dyDescent="0.25">
      <c r="A86" s="13" t="s">
        <v>70</v>
      </c>
      <c r="B86" s="13" t="s">
        <v>71</v>
      </c>
      <c r="C86" s="13" t="s">
        <v>72</v>
      </c>
      <c r="D86" s="13" t="s">
        <v>73</v>
      </c>
      <c r="E86" s="13" t="s">
        <v>16</v>
      </c>
      <c r="F86" s="13" t="s">
        <v>44</v>
      </c>
      <c r="G86" s="9">
        <v>2105153.1769700027</v>
      </c>
      <c r="H86" s="9">
        <v>613377.45000000065</v>
      </c>
      <c r="I86" s="9">
        <v>701475.94409840438</v>
      </c>
      <c r="J86" s="9">
        <v>2017054.682871599</v>
      </c>
    </row>
    <row r="87" spans="1:10" hidden="1" x14ac:dyDescent="0.25">
      <c r="A87" s="13" t="s">
        <v>75</v>
      </c>
      <c r="B87" s="13" t="s">
        <v>76</v>
      </c>
      <c r="C87" s="13" t="s">
        <v>14</v>
      </c>
      <c r="D87" s="13" t="s">
        <v>77</v>
      </c>
      <c r="E87" s="13" t="s">
        <v>76</v>
      </c>
      <c r="F87" s="13" t="s">
        <v>78</v>
      </c>
      <c r="G87" s="9">
        <v>394239.79320000013</v>
      </c>
      <c r="H87" s="9">
        <v>33241.64</v>
      </c>
      <c r="I87" s="9">
        <v>108337.38599999998</v>
      </c>
      <c r="J87" s="9">
        <v>319144.04720000015</v>
      </c>
    </row>
    <row r="88" spans="1:10" hidden="1" x14ac:dyDescent="0.25">
      <c r="A88" s="13" t="s">
        <v>75</v>
      </c>
      <c r="B88" s="13" t="s">
        <v>79</v>
      </c>
      <c r="C88" s="13" t="s">
        <v>14</v>
      </c>
      <c r="D88" s="13" t="s">
        <v>77</v>
      </c>
      <c r="E88" s="13" t="s">
        <v>79</v>
      </c>
      <c r="F88" s="13" t="s">
        <v>80</v>
      </c>
      <c r="G88" s="9">
        <v>8771176.7030299976</v>
      </c>
      <c r="H88" s="9">
        <v>1807681.6800000009</v>
      </c>
      <c r="I88" s="9">
        <v>1875257.9891299999</v>
      </c>
      <c r="J88" s="9">
        <v>8703600.3938999996</v>
      </c>
    </row>
    <row r="89" spans="1:10" hidden="1" x14ac:dyDescent="0.25">
      <c r="A89" s="13" t="s">
        <v>75</v>
      </c>
      <c r="B89" s="13" t="s">
        <v>79</v>
      </c>
      <c r="C89" s="13" t="s">
        <v>14</v>
      </c>
      <c r="D89" s="13" t="s">
        <v>77</v>
      </c>
      <c r="E89" s="13" t="s">
        <v>79</v>
      </c>
      <c r="F89" s="13" t="s">
        <v>81</v>
      </c>
      <c r="G89" s="9">
        <v>245723.89469999998</v>
      </c>
      <c r="H89" s="9">
        <v>457.59</v>
      </c>
      <c r="I89" s="9">
        <v>78366.569500000012</v>
      </c>
      <c r="J89" s="9">
        <v>167814.91519999996</v>
      </c>
    </row>
    <row r="90" spans="1:10" hidden="1" x14ac:dyDescent="0.25">
      <c r="A90" s="13" t="s">
        <v>82</v>
      </c>
      <c r="B90" s="13" t="s">
        <v>63</v>
      </c>
      <c r="C90" s="13" t="s">
        <v>22</v>
      </c>
      <c r="D90" s="13" t="s">
        <v>63</v>
      </c>
      <c r="E90" s="13" t="s">
        <v>16</v>
      </c>
      <c r="F90" s="13" t="s">
        <v>34</v>
      </c>
      <c r="G90" s="9">
        <v>403113.64445599995</v>
      </c>
      <c r="H90" s="9">
        <v>88954.799999999988</v>
      </c>
      <c r="I90" s="9">
        <v>137103.6489748499</v>
      </c>
      <c r="J90" s="9">
        <v>354964.79548115004</v>
      </c>
    </row>
    <row r="91" spans="1:10" hidden="1" x14ac:dyDescent="0.25">
      <c r="A91" s="13" t="s">
        <v>82</v>
      </c>
      <c r="B91" s="13" t="s">
        <v>83</v>
      </c>
      <c r="C91" s="13" t="s">
        <v>22</v>
      </c>
      <c r="D91" s="13" t="s">
        <v>32</v>
      </c>
      <c r="E91" s="13" t="s">
        <v>84</v>
      </c>
      <c r="F91" s="13" t="s">
        <v>34</v>
      </c>
      <c r="G91" s="9">
        <v>85680.200207999966</v>
      </c>
      <c r="H91" s="9">
        <v>24658.990000000009</v>
      </c>
      <c r="I91" s="9">
        <v>28287.713767899997</v>
      </c>
      <c r="J91" s="9">
        <v>82051.47644009997</v>
      </c>
    </row>
    <row r="92" spans="1:10" hidden="1" x14ac:dyDescent="0.25">
      <c r="A92" s="13" t="s">
        <v>82</v>
      </c>
      <c r="B92" s="13" t="s">
        <v>85</v>
      </c>
      <c r="C92" s="13" t="s">
        <v>22</v>
      </c>
      <c r="D92" s="13" t="s">
        <v>32</v>
      </c>
      <c r="E92" s="13" t="s">
        <v>84</v>
      </c>
      <c r="F92" s="13" t="s">
        <v>34</v>
      </c>
      <c r="G92" s="9">
        <v>61872.040197999995</v>
      </c>
      <c r="H92" s="9">
        <v>17559.22</v>
      </c>
      <c r="I92" s="9">
        <v>19953.445376699994</v>
      </c>
      <c r="J92" s="9">
        <v>59477.814821300002</v>
      </c>
    </row>
    <row r="93" spans="1:10" hidden="1" x14ac:dyDescent="0.25">
      <c r="A93" s="13" t="s">
        <v>82</v>
      </c>
      <c r="B93" s="13" t="s">
        <v>86</v>
      </c>
      <c r="C93" s="13" t="s">
        <v>22</v>
      </c>
      <c r="D93" s="13" t="s">
        <v>32</v>
      </c>
      <c r="E93" s="13" t="s">
        <v>84</v>
      </c>
      <c r="F93" s="13" t="s">
        <v>34</v>
      </c>
      <c r="G93" s="9">
        <v>98347.510180000012</v>
      </c>
      <c r="H93" s="9">
        <v>12278.42</v>
      </c>
      <c r="I93" s="9">
        <v>22831.131128399997</v>
      </c>
      <c r="J93" s="9">
        <v>87794.799051600014</v>
      </c>
    </row>
    <row r="94" spans="1:10" hidden="1" x14ac:dyDescent="0.25">
      <c r="A94" s="13" t="s">
        <v>82</v>
      </c>
      <c r="B94" s="13" t="s">
        <v>87</v>
      </c>
      <c r="C94" s="13" t="s">
        <v>22</v>
      </c>
      <c r="D94" s="13" t="s">
        <v>88</v>
      </c>
      <c r="E94" s="13" t="s">
        <v>16</v>
      </c>
      <c r="F94" s="13" t="s">
        <v>34</v>
      </c>
      <c r="G94" s="9">
        <v>84809.79020800002</v>
      </c>
      <c r="H94" s="9">
        <v>25539.54</v>
      </c>
      <c r="I94" s="9">
        <v>27379.309767899995</v>
      </c>
      <c r="J94" s="9">
        <v>82970.020440100023</v>
      </c>
    </row>
    <row r="95" spans="1:10" x14ac:dyDescent="0.25">
      <c r="A95" s="13" t="s">
        <v>82</v>
      </c>
      <c r="B95" s="13" t="s">
        <v>89</v>
      </c>
      <c r="C95" s="13" t="s">
        <v>41</v>
      </c>
      <c r="D95" s="13" t="s">
        <v>90</v>
      </c>
      <c r="E95" s="13" t="s">
        <v>16</v>
      </c>
      <c r="F95" s="13" t="s">
        <v>91</v>
      </c>
      <c r="G95" s="9">
        <v>0</v>
      </c>
      <c r="H95" s="9">
        <v>0</v>
      </c>
      <c r="I95" s="9">
        <v>0</v>
      </c>
      <c r="J95" s="9">
        <v>0</v>
      </c>
    </row>
    <row r="96" spans="1:10" x14ac:dyDescent="0.25">
      <c r="A96" s="13" t="s">
        <v>82</v>
      </c>
      <c r="B96" s="13" t="s">
        <v>89</v>
      </c>
      <c r="C96" s="13" t="s">
        <v>41</v>
      </c>
      <c r="D96" s="13" t="s">
        <v>90</v>
      </c>
      <c r="E96" s="13" t="s">
        <v>16</v>
      </c>
      <c r="F96" s="13" t="s">
        <v>45</v>
      </c>
      <c r="G96" s="9">
        <v>4000</v>
      </c>
      <c r="H96" s="9">
        <v>0</v>
      </c>
      <c r="I96" s="9">
        <v>1000</v>
      </c>
      <c r="J96" s="9">
        <v>3000</v>
      </c>
    </row>
    <row r="97" spans="1:10" x14ac:dyDescent="0.25">
      <c r="A97" s="13" t="s">
        <v>82</v>
      </c>
      <c r="B97" s="13" t="s">
        <v>89</v>
      </c>
      <c r="C97" s="13" t="s">
        <v>41</v>
      </c>
      <c r="D97" s="13" t="s">
        <v>90</v>
      </c>
      <c r="E97" s="13" t="s">
        <v>16</v>
      </c>
      <c r="F97" s="13" t="s">
        <v>92</v>
      </c>
      <c r="G97" s="9">
        <v>960</v>
      </c>
      <c r="H97" s="9">
        <v>0</v>
      </c>
      <c r="I97" s="9">
        <v>0</v>
      </c>
      <c r="J97" s="9">
        <v>960</v>
      </c>
    </row>
    <row r="98" spans="1:10" x14ac:dyDescent="0.25">
      <c r="A98" s="13" t="s">
        <v>82</v>
      </c>
      <c r="B98" s="13" t="s">
        <v>93</v>
      </c>
      <c r="C98" s="13" t="s">
        <v>41</v>
      </c>
      <c r="D98" s="13" t="s">
        <v>94</v>
      </c>
      <c r="E98" s="13" t="s">
        <v>95</v>
      </c>
      <c r="F98" s="13" t="s">
        <v>95</v>
      </c>
      <c r="G98" s="9">
        <v>2000</v>
      </c>
      <c r="H98" s="9">
        <v>2436.3099999999995</v>
      </c>
      <c r="I98" s="9">
        <v>2000</v>
      </c>
      <c r="J98" s="9">
        <v>2436.3099999999995</v>
      </c>
    </row>
    <row r="99" spans="1:10" x14ac:dyDescent="0.25">
      <c r="A99" s="13" t="s">
        <v>82</v>
      </c>
      <c r="B99" s="13" t="s">
        <v>93</v>
      </c>
      <c r="C99" s="13" t="s">
        <v>41</v>
      </c>
      <c r="D99" s="13" t="s">
        <v>94</v>
      </c>
      <c r="E99" s="13" t="s">
        <v>95</v>
      </c>
      <c r="F99" s="13" t="s">
        <v>96</v>
      </c>
      <c r="G99" s="9">
        <v>0</v>
      </c>
      <c r="H99" s="9">
        <v>0</v>
      </c>
      <c r="I99" s="9">
        <v>0</v>
      </c>
      <c r="J99" s="9">
        <v>0</v>
      </c>
    </row>
    <row r="100" spans="1:10" x14ac:dyDescent="0.25">
      <c r="A100" s="13" t="s">
        <v>82</v>
      </c>
      <c r="B100" s="13" t="s">
        <v>93</v>
      </c>
      <c r="C100" s="13" t="s">
        <v>41</v>
      </c>
      <c r="D100" s="13" t="s">
        <v>94</v>
      </c>
      <c r="E100" s="13" t="s">
        <v>95</v>
      </c>
      <c r="F100" s="13" t="s">
        <v>52</v>
      </c>
      <c r="G100" s="9">
        <v>18100</v>
      </c>
      <c r="H100" s="9">
        <v>1650</v>
      </c>
      <c r="I100" s="9">
        <v>4500</v>
      </c>
      <c r="J100" s="9">
        <v>15250</v>
      </c>
    </row>
    <row r="101" spans="1:10" x14ac:dyDescent="0.25">
      <c r="A101" s="13" t="s">
        <v>82</v>
      </c>
      <c r="B101" s="13" t="s">
        <v>93</v>
      </c>
      <c r="C101" s="13" t="s">
        <v>41</v>
      </c>
      <c r="D101" s="13" t="s">
        <v>94</v>
      </c>
      <c r="E101" s="13" t="s">
        <v>95</v>
      </c>
      <c r="F101" s="13" t="s">
        <v>45</v>
      </c>
      <c r="G101" s="9">
        <v>25672.042171999983</v>
      </c>
      <c r="H101" s="9">
        <v>778.59999999999991</v>
      </c>
      <c r="I101" s="9">
        <v>4299.7420719199999</v>
      </c>
      <c r="J101" s="9">
        <v>22150.900100079984</v>
      </c>
    </row>
    <row r="102" spans="1:10" hidden="1" x14ac:dyDescent="0.25">
      <c r="A102" s="13" t="s">
        <v>82</v>
      </c>
      <c r="B102" s="13" t="s">
        <v>97</v>
      </c>
      <c r="C102" s="13" t="s">
        <v>98</v>
      </c>
      <c r="D102" s="13" t="s">
        <v>99</v>
      </c>
      <c r="E102" s="13" t="s">
        <v>16</v>
      </c>
      <c r="F102" s="13" t="s">
        <v>100</v>
      </c>
      <c r="G102" s="9">
        <v>338178.48387400009</v>
      </c>
      <c r="H102" s="9">
        <v>38701.64999999998</v>
      </c>
      <c r="I102" s="9">
        <v>130743.04698506497</v>
      </c>
      <c r="J102" s="9">
        <v>246137.08688893507</v>
      </c>
    </row>
    <row r="103" spans="1:10" hidden="1" x14ac:dyDescent="0.25">
      <c r="A103" s="13" t="s">
        <v>82</v>
      </c>
      <c r="B103" s="13" t="s">
        <v>101</v>
      </c>
      <c r="C103" s="13" t="s">
        <v>72</v>
      </c>
      <c r="D103" s="13" t="s">
        <v>102</v>
      </c>
      <c r="E103" s="13" t="s">
        <v>103</v>
      </c>
      <c r="F103" s="13" t="s">
        <v>74</v>
      </c>
      <c r="G103" s="9">
        <v>5000</v>
      </c>
      <c r="H103" s="9">
        <v>0</v>
      </c>
      <c r="I103" s="9">
        <v>0</v>
      </c>
      <c r="J103" s="9">
        <v>5000</v>
      </c>
    </row>
    <row r="104" spans="1:10" hidden="1" x14ac:dyDescent="0.25">
      <c r="A104" s="13" t="s">
        <v>82</v>
      </c>
      <c r="B104" s="13" t="s">
        <v>104</v>
      </c>
      <c r="C104" s="13" t="s">
        <v>72</v>
      </c>
      <c r="D104" s="13" t="s">
        <v>73</v>
      </c>
      <c r="E104" s="13" t="s">
        <v>16</v>
      </c>
      <c r="F104" s="13" t="s">
        <v>45</v>
      </c>
      <c r="G104" s="9">
        <v>0</v>
      </c>
      <c r="H104" s="9">
        <v>0</v>
      </c>
      <c r="I104" s="9">
        <v>0</v>
      </c>
      <c r="J104" s="9">
        <v>0</v>
      </c>
    </row>
    <row r="105" spans="1:10" hidden="1" x14ac:dyDescent="0.25">
      <c r="A105" s="13" t="s">
        <v>82</v>
      </c>
      <c r="B105" s="13" t="s">
        <v>104</v>
      </c>
      <c r="C105" s="13" t="s">
        <v>72</v>
      </c>
      <c r="D105" s="13" t="s">
        <v>102</v>
      </c>
      <c r="E105" s="13" t="s">
        <v>103</v>
      </c>
      <c r="F105" s="13" t="s">
        <v>45</v>
      </c>
      <c r="G105" s="9">
        <v>0</v>
      </c>
      <c r="H105" s="9">
        <v>0</v>
      </c>
      <c r="I105" s="9">
        <v>0</v>
      </c>
      <c r="J105" s="9">
        <v>0</v>
      </c>
    </row>
    <row r="106" spans="1:10" hidden="1" x14ac:dyDescent="0.25">
      <c r="A106" s="13" t="s">
        <v>82</v>
      </c>
      <c r="B106" s="13" t="s">
        <v>104</v>
      </c>
      <c r="C106" s="13" t="s">
        <v>72</v>
      </c>
      <c r="D106" s="13" t="s">
        <v>105</v>
      </c>
      <c r="E106" s="13" t="s">
        <v>16</v>
      </c>
      <c r="F106" s="13" t="s">
        <v>106</v>
      </c>
      <c r="G106" s="9">
        <v>1000</v>
      </c>
      <c r="H106" s="9">
        <v>0</v>
      </c>
      <c r="I106" s="9">
        <v>0</v>
      </c>
      <c r="J106" s="9">
        <v>1000</v>
      </c>
    </row>
    <row r="107" spans="1:10" hidden="1" x14ac:dyDescent="0.25">
      <c r="A107" s="13" t="s">
        <v>82</v>
      </c>
      <c r="B107" s="13" t="s">
        <v>104</v>
      </c>
      <c r="C107" s="13" t="s">
        <v>72</v>
      </c>
      <c r="D107" s="13" t="s">
        <v>105</v>
      </c>
      <c r="E107" s="13" t="s">
        <v>16</v>
      </c>
      <c r="F107" s="13" t="s">
        <v>45</v>
      </c>
      <c r="G107" s="9">
        <v>1000</v>
      </c>
      <c r="H107" s="9">
        <v>0</v>
      </c>
      <c r="I107" s="9">
        <v>0</v>
      </c>
      <c r="J107" s="9">
        <v>1000</v>
      </c>
    </row>
    <row r="108" spans="1:10" hidden="1" x14ac:dyDescent="0.25">
      <c r="A108" s="13" t="s">
        <v>82</v>
      </c>
      <c r="B108" s="13" t="s">
        <v>104</v>
      </c>
      <c r="C108" s="13" t="s">
        <v>72</v>
      </c>
      <c r="D108" s="13" t="s">
        <v>107</v>
      </c>
      <c r="E108" s="13" t="s">
        <v>16</v>
      </c>
      <c r="F108" s="13" t="s">
        <v>106</v>
      </c>
      <c r="G108" s="9">
        <v>2200</v>
      </c>
      <c r="H108" s="9">
        <v>0</v>
      </c>
      <c r="I108" s="9">
        <v>0</v>
      </c>
      <c r="J108" s="9">
        <v>2200</v>
      </c>
    </row>
    <row r="109" spans="1:10" hidden="1" x14ac:dyDescent="0.25">
      <c r="A109" s="13" t="s">
        <v>82</v>
      </c>
      <c r="B109" s="13" t="s">
        <v>104</v>
      </c>
      <c r="C109" s="13" t="s">
        <v>72</v>
      </c>
      <c r="D109" s="13" t="s">
        <v>107</v>
      </c>
      <c r="E109" s="13" t="s">
        <v>16</v>
      </c>
      <c r="F109" s="13" t="s">
        <v>45</v>
      </c>
      <c r="G109" s="9">
        <v>2500</v>
      </c>
      <c r="H109" s="9">
        <v>0</v>
      </c>
      <c r="I109" s="9">
        <v>0</v>
      </c>
      <c r="J109" s="9">
        <v>2500</v>
      </c>
    </row>
    <row r="110" spans="1:10" hidden="1" x14ac:dyDescent="0.25">
      <c r="A110" s="13" t="s">
        <v>82</v>
      </c>
      <c r="B110" s="13" t="s">
        <v>108</v>
      </c>
      <c r="C110" s="13" t="s">
        <v>72</v>
      </c>
      <c r="D110" s="13" t="s">
        <v>102</v>
      </c>
      <c r="E110" s="13" t="s">
        <v>109</v>
      </c>
      <c r="F110" s="13" t="s">
        <v>74</v>
      </c>
      <c r="G110" s="9">
        <v>0</v>
      </c>
      <c r="H110" s="9">
        <v>0</v>
      </c>
      <c r="I110" s="9">
        <v>0</v>
      </c>
      <c r="J110" s="9">
        <v>0</v>
      </c>
    </row>
    <row r="111" spans="1:10" hidden="1" x14ac:dyDescent="0.25">
      <c r="A111" s="13" t="s">
        <v>82</v>
      </c>
      <c r="B111" s="13" t="s">
        <v>110</v>
      </c>
      <c r="C111" s="13" t="s">
        <v>14</v>
      </c>
      <c r="D111" s="13" t="s">
        <v>29</v>
      </c>
      <c r="E111" s="13" t="s">
        <v>30</v>
      </c>
      <c r="F111" s="13" t="s">
        <v>111</v>
      </c>
      <c r="G111" s="9">
        <v>6376.1375060000037</v>
      </c>
      <c r="H111" s="9">
        <v>142.80000000000001</v>
      </c>
      <c r="I111" s="9">
        <v>616.88201963699998</v>
      </c>
      <c r="J111" s="9">
        <v>5902.0554863630041</v>
      </c>
    </row>
    <row r="112" spans="1:10" x14ac:dyDescent="0.25">
      <c r="A112" s="13" t="s">
        <v>82</v>
      </c>
      <c r="B112" s="13" t="s">
        <v>89</v>
      </c>
      <c r="C112" s="13" t="s">
        <v>41</v>
      </c>
      <c r="D112" s="13" t="s">
        <v>90</v>
      </c>
      <c r="E112" s="13" t="s">
        <v>16</v>
      </c>
      <c r="F112" s="13" t="s">
        <v>44</v>
      </c>
      <c r="G112" s="9">
        <v>17710.580000000002</v>
      </c>
      <c r="H112" s="9">
        <v>7214.1499999999987</v>
      </c>
      <c r="I112" s="9">
        <v>2150</v>
      </c>
      <c r="J112" s="9">
        <v>22774.73</v>
      </c>
    </row>
    <row r="113" spans="1:10" hidden="1" x14ac:dyDescent="0.25">
      <c r="A113" s="13" t="s">
        <v>82</v>
      </c>
      <c r="B113" s="13" t="s">
        <v>110</v>
      </c>
      <c r="C113" s="13" t="s">
        <v>14</v>
      </c>
      <c r="D113" s="13" t="s">
        <v>29</v>
      </c>
      <c r="E113" s="13" t="s">
        <v>112</v>
      </c>
      <c r="F113" s="13" t="s">
        <v>113</v>
      </c>
      <c r="G113" s="9">
        <v>104706.00652999998</v>
      </c>
      <c r="H113" s="9">
        <v>30311.79</v>
      </c>
      <c r="I113" s="9">
        <v>22486.460589109996</v>
      </c>
      <c r="J113" s="9">
        <v>112531.33594088999</v>
      </c>
    </row>
    <row r="114" spans="1:10" hidden="1" x14ac:dyDescent="0.25">
      <c r="A114" s="13" t="s">
        <v>82</v>
      </c>
      <c r="B114" s="13" t="s">
        <v>110</v>
      </c>
      <c r="C114" s="13" t="s">
        <v>14</v>
      </c>
      <c r="D114" s="13" t="s">
        <v>29</v>
      </c>
      <c r="E114" s="13" t="s">
        <v>30</v>
      </c>
      <c r="F114" s="13" t="s">
        <v>31</v>
      </c>
      <c r="G114" s="9">
        <v>30544.28084800006</v>
      </c>
      <c r="H114" s="9">
        <v>3854.41</v>
      </c>
      <c r="I114" s="9">
        <v>25319.391379153003</v>
      </c>
      <c r="J114" s="9">
        <v>9079.2994688470571</v>
      </c>
    </row>
    <row r="115" spans="1:10" hidden="1" x14ac:dyDescent="0.25">
      <c r="A115" s="13" t="s">
        <v>82</v>
      </c>
      <c r="B115" s="13" t="s">
        <v>101</v>
      </c>
      <c r="C115" s="13" t="s">
        <v>72</v>
      </c>
      <c r="D115" s="13" t="s">
        <v>73</v>
      </c>
      <c r="E115" s="13" t="s">
        <v>16</v>
      </c>
      <c r="F115" s="13" t="s">
        <v>74</v>
      </c>
      <c r="G115" s="9">
        <v>3000</v>
      </c>
      <c r="H115" s="9">
        <v>0</v>
      </c>
      <c r="I115" s="9">
        <v>0</v>
      </c>
      <c r="J115" s="9">
        <v>3000</v>
      </c>
    </row>
    <row r="116" spans="1:10" hidden="1" x14ac:dyDescent="0.25">
      <c r="A116" s="13" t="s">
        <v>82</v>
      </c>
      <c r="B116" s="13" t="s">
        <v>101</v>
      </c>
      <c r="C116" s="13" t="s">
        <v>72</v>
      </c>
      <c r="D116" s="13" t="s">
        <v>73</v>
      </c>
      <c r="E116" s="13" t="s">
        <v>16</v>
      </c>
      <c r="F116" s="13" t="s">
        <v>44</v>
      </c>
      <c r="G116" s="9">
        <v>60656.441159999988</v>
      </c>
      <c r="H116" s="9">
        <v>14591.66</v>
      </c>
      <c r="I116" s="9">
        <v>18348.701410449998</v>
      </c>
      <c r="J116" s="9">
        <v>56899.399749549993</v>
      </c>
    </row>
    <row r="117" spans="1:10" hidden="1" x14ac:dyDescent="0.25">
      <c r="A117" s="13" t="s">
        <v>82</v>
      </c>
      <c r="B117" s="13" t="s">
        <v>101</v>
      </c>
      <c r="C117" s="13" t="s">
        <v>72</v>
      </c>
      <c r="D117" s="13" t="s">
        <v>102</v>
      </c>
      <c r="E117" s="13" t="s">
        <v>103</v>
      </c>
      <c r="F117" s="13" t="s">
        <v>44</v>
      </c>
      <c r="G117" s="9">
        <v>114859.83914000005</v>
      </c>
      <c r="H117" s="9">
        <v>21983.06</v>
      </c>
      <c r="I117" s="9">
        <v>32196.566686625003</v>
      </c>
      <c r="J117" s="9">
        <v>104646.33245337504</v>
      </c>
    </row>
    <row r="118" spans="1:10" x14ac:dyDescent="0.25">
      <c r="A118" s="13" t="s">
        <v>82</v>
      </c>
      <c r="B118" s="13" t="s">
        <v>93</v>
      </c>
      <c r="C118" s="13" t="s">
        <v>41</v>
      </c>
      <c r="D118" s="13" t="s">
        <v>94</v>
      </c>
      <c r="E118" s="13" t="s">
        <v>95</v>
      </c>
      <c r="F118" s="13" t="s">
        <v>114</v>
      </c>
      <c r="G118" s="9">
        <v>0</v>
      </c>
      <c r="H118" s="9">
        <v>0</v>
      </c>
      <c r="I118" s="9">
        <v>0</v>
      </c>
      <c r="J118" s="9">
        <v>0</v>
      </c>
    </row>
    <row r="119" spans="1:10" hidden="1" x14ac:dyDescent="0.25">
      <c r="A119" s="13" t="s">
        <v>82</v>
      </c>
      <c r="B119" s="13" t="s">
        <v>79</v>
      </c>
      <c r="C119" s="13" t="s">
        <v>14</v>
      </c>
      <c r="D119" s="13" t="s">
        <v>77</v>
      </c>
      <c r="E119" s="13" t="s">
        <v>79</v>
      </c>
      <c r="F119" s="13" t="s">
        <v>80</v>
      </c>
      <c r="G119" s="9">
        <v>32853.68</v>
      </c>
      <c r="H119" s="9">
        <v>0</v>
      </c>
      <c r="I119" s="9">
        <v>0</v>
      </c>
      <c r="J119" s="9">
        <v>32853.68</v>
      </c>
    </row>
    <row r="120" spans="1:10" hidden="1" x14ac:dyDescent="0.25">
      <c r="A120" s="13" t="s">
        <v>82</v>
      </c>
      <c r="B120" s="13" t="s">
        <v>115</v>
      </c>
      <c r="C120" s="13" t="s">
        <v>98</v>
      </c>
      <c r="D120" s="13" t="s">
        <v>116</v>
      </c>
      <c r="E120" s="13" t="s">
        <v>117</v>
      </c>
      <c r="F120" s="13" t="s">
        <v>44</v>
      </c>
      <c r="G120" s="9">
        <v>918833.29996999947</v>
      </c>
      <c r="H120" s="9">
        <v>196658.46999999991</v>
      </c>
      <c r="I120" s="9">
        <v>284583.94216993015</v>
      </c>
      <c r="J120" s="9">
        <v>830907.82780006924</v>
      </c>
    </row>
    <row r="121" spans="1:10" hidden="1" x14ac:dyDescent="0.25">
      <c r="A121" s="13" t="s">
        <v>82</v>
      </c>
      <c r="B121" s="13" t="s">
        <v>118</v>
      </c>
      <c r="C121" s="13" t="s">
        <v>72</v>
      </c>
      <c r="D121" s="13" t="s">
        <v>73</v>
      </c>
      <c r="E121" s="13" t="s">
        <v>16</v>
      </c>
      <c r="F121" s="13" t="s">
        <v>74</v>
      </c>
      <c r="G121" s="9">
        <v>39050</v>
      </c>
      <c r="H121" s="9">
        <v>0</v>
      </c>
      <c r="I121" s="9">
        <v>10680</v>
      </c>
      <c r="J121" s="9">
        <v>28370</v>
      </c>
    </row>
    <row r="122" spans="1:10" hidden="1" x14ac:dyDescent="0.25">
      <c r="A122" s="13" t="s">
        <v>82</v>
      </c>
      <c r="B122" s="13" t="s">
        <v>108</v>
      </c>
      <c r="C122" s="13" t="s">
        <v>72</v>
      </c>
      <c r="D122" s="13" t="s">
        <v>102</v>
      </c>
      <c r="E122" s="13" t="s">
        <v>109</v>
      </c>
      <c r="F122" s="13" t="s">
        <v>119</v>
      </c>
      <c r="G122" s="9">
        <v>1400</v>
      </c>
      <c r="H122" s="9">
        <v>0</v>
      </c>
      <c r="I122" s="9">
        <v>0</v>
      </c>
      <c r="J122" s="9">
        <v>1400</v>
      </c>
    </row>
    <row r="123" spans="1:10" hidden="1" x14ac:dyDescent="0.25">
      <c r="A123" s="13" t="s">
        <v>82</v>
      </c>
      <c r="B123" s="13" t="s">
        <v>108</v>
      </c>
      <c r="C123" s="13" t="s">
        <v>72</v>
      </c>
      <c r="D123" s="13" t="s">
        <v>102</v>
      </c>
      <c r="E123" s="13" t="s">
        <v>103</v>
      </c>
      <c r="F123" s="13" t="s">
        <v>74</v>
      </c>
      <c r="G123" s="9">
        <v>10000</v>
      </c>
      <c r="H123" s="9">
        <v>0</v>
      </c>
      <c r="I123" s="9">
        <v>0</v>
      </c>
      <c r="J123" s="9">
        <v>10000</v>
      </c>
    </row>
    <row r="124" spans="1:10" hidden="1" x14ac:dyDescent="0.25">
      <c r="A124" s="13" t="s">
        <v>82</v>
      </c>
      <c r="B124" s="13" t="s">
        <v>108</v>
      </c>
      <c r="C124" s="13" t="s">
        <v>72</v>
      </c>
      <c r="D124" s="13" t="s">
        <v>102</v>
      </c>
      <c r="E124" s="13" t="s">
        <v>103</v>
      </c>
      <c r="F124" s="13" t="s">
        <v>119</v>
      </c>
      <c r="G124" s="9">
        <v>2400</v>
      </c>
      <c r="H124" s="9">
        <v>0</v>
      </c>
      <c r="I124" s="9">
        <v>0</v>
      </c>
      <c r="J124" s="9">
        <v>2400</v>
      </c>
    </row>
    <row r="125" spans="1:10" x14ac:dyDescent="0.25">
      <c r="A125" s="13" t="s">
        <v>82</v>
      </c>
      <c r="B125" s="13" t="s">
        <v>89</v>
      </c>
      <c r="C125" s="13" t="s">
        <v>41</v>
      </c>
      <c r="D125" s="13" t="s">
        <v>90</v>
      </c>
      <c r="E125" s="13" t="s">
        <v>16</v>
      </c>
      <c r="F125" s="13" t="s">
        <v>52</v>
      </c>
      <c r="G125" s="9">
        <v>7760</v>
      </c>
      <c r="H125" s="9">
        <v>826.5</v>
      </c>
      <c r="I125" s="9">
        <v>1200</v>
      </c>
      <c r="J125" s="9">
        <v>7386.5</v>
      </c>
    </row>
    <row r="126" spans="1:10" hidden="1" x14ac:dyDescent="0.25">
      <c r="A126" s="13" t="s">
        <v>120</v>
      </c>
      <c r="B126" s="13" t="s">
        <v>121</v>
      </c>
      <c r="C126" s="13" t="s">
        <v>22</v>
      </c>
      <c r="D126" s="13" t="s">
        <v>122</v>
      </c>
      <c r="E126" s="13" t="s">
        <v>16</v>
      </c>
      <c r="F126" s="13" t="s">
        <v>123</v>
      </c>
      <c r="G126" s="9">
        <v>0</v>
      </c>
      <c r="H126" s="9">
        <v>0</v>
      </c>
      <c r="I126" s="9">
        <v>0</v>
      </c>
      <c r="J126" s="9">
        <v>0</v>
      </c>
    </row>
    <row r="127" spans="1:10" hidden="1" x14ac:dyDescent="0.25">
      <c r="A127" s="13" t="s">
        <v>120</v>
      </c>
      <c r="B127" s="13" t="s">
        <v>124</v>
      </c>
      <c r="C127" s="13" t="s">
        <v>14</v>
      </c>
      <c r="D127" s="13" t="s">
        <v>77</v>
      </c>
      <c r="E127" s="13" t="s">
        <v>76</v>
      </c>
      <c r="F127" s="13" t="s">
        <v>124</v>
      </c>
      <c r="G127" s="9">
        <v>3283811.9656880009</v>
      </c>
      <c r="H127" s="9">
        <v>786091.08000000007</v>
      </c>
      <c r="I127" s="9">
        <v>974217.22785121168</v>
      </c>
      <c r="J127" s="9">
        <v>3095685.8178367894</v>
      </c>
    </row>
    <row r="128" spans="1:10" hidden="1" x14ac:dyDescent="0.25">
      <c r="A128" s="13" t="s">
        <v>120</v>
      </c>
      <c r="B128" s="13" t="s">
        <v>125</v>
      </c>
      <c r="C128" s="13" t="s">
        <v>14</v>
      </c>
      <c r="D128" s="13" t="s">
        <v>122</v>
      </c>
      <c r="E128" s="13" t="s">
        <v>16</v>
      </c>
      <c r="F128" s="13" t="s">
        <v>123</v>
      </c>
      <c r="G128" s="9">
        <v>0</v>
      </c>
      <c r="H128" s="9">
        <v>0</v>
      </c>
      <c r="I128" s="9">
        <v>0</v>
      </c>
      <c r="J128" s="9">
        <v>0</v>
      </c>
    </row>
    <row r="129" spans="1:10" hidden="1" x14ac:dyDescent="0.25">
      <c r="A129" s="13" t="s">
        <v>126</v>
      </c>
      <c r="B129" s="13" t="s">
        <v>127</v>
      </c>
      <c r="C129" s="13" t="s">
        <v>98</v>
      </c>
      <c r="D129" s="13" t="s">
        <v>128</v>
      </c>
      <c r="E129" s="13" t="s">
        <v>16</v>
      </c>
      <c r="F129" s="13" t="s">
        <v>129</v>
      </c>
      <c r="G129" s="9">
        <v>3718722.6785979983</v>
      </c>
      <c r="H129" s="9">
        <v>758036.41999999993</v>
      </c>
      <c r="I129" s="9">
        <v>1236218.2896793282</v>
      </c>
      <c r="J129" s="9">
        <v>3240540.8089186698</v>
      </c>
    </row>
    <row r="130" spans="1:10" hidden="1" x14ac:dyDescent="0.25">
      <c r="A130" s="13" t="s">
        <v>126</v>
      </c>
      <c r="B130" s="13" t="s">
        <v>130</v>
      </c>
      <c r="C130" s="13" t="s">
        <v>98</v>
      </c>
      <c r="D130" s="13" t="s">
        <v>131</v>
      </c>
      <c r="E130" s="13" t="s">
        <v>16</v>
      </c>
      <c r="F130" s="13" t="s">
        <v>132</v>
      </c>
      <c r="G130" s="9">
        <v>1035726.0786000005</v>
      </c>
      <c r="H130" s="9">
        <v>363644.57999999996</v>
      </c>
      <c r="I130" s="9">
        <v>282710.81653752085</v>
      </c>
      <c r="J130" s="9">
        <v>1116659.8420624796</v>
      </c>
    </row>
    <row r="131" spans="1:10" hidden="1" x14ac:dyDescent="0.25">
      <c r="A131" s="13" t="s">
        <v>126</v>
      </c>
      <c r="B131" s="13" t="s">
        <v>130</v>
      </c>
      <c r="C131" s="13" t="s">
        <v>98</v>
      </c>
      <c r="D131" s="13" t="s">
        <v>131</v>
      </c>
      <c r="E131" s="13" t="s">
        <v>16</v>
      </c>
      <c r="F131" s="13" t="s">
        <v>133</v>
      </c>
      <c r="G131" s="9">
        <v>851931.45937400067</v>
      </c>
      <c r="H131" s="9">
        <v>84291.130000000034</v>
      </c>
      <c r="I131" s="9">
        <v>316025.98545171582</v>
      </c>
      <c r="J131" s="9">
        <v>620196.60392228479</v>
      </c>
    </row>
    <row r="132" spans="1:10" hidden="1" x14ac:dyDescent="0.25">
      <c r="A132" s="13" t="s">
        <v>134</v>
      </c>
      <c r="B132" s="13" t="s">
        <v>135</v>
      </c>
      <c r="C132" s="13" t="s">
        <v>14</v>
      </c>
      <c r="D132" s="13" t="s">
        <v>15</v>
      </c>
      <c r="E132" s="13" t="s">
        <v>16</v>
      </c>
      <c r="F132" s="13" t="s">
        <v>136</v>
      </c>
      <c r="G132" s="9">
        <v>313342.98026199994</v>
      </c>
      <c r="H132" s="9">
        <v>85868.349999999991</v>
      </c>
      <c r="I132" s="9">
        <v>87107.849121200008</v>
      </c>
      <c r="J132" s="9">
        <v>312103.48114079994</v>
      </c>
    </row>
    <row r="133" spans="1:10" hidden="1" x14ac:dyDescent="0.25">
      <c r="A133" s="13" t="s">
        <v>134</v>
      </c>
      <c r="B133" s="13" t="s">
        <v>137</v>
      </c>
      <c r="C133" s="13" t="s">
        <v>14</v>
      </c>
      <c r="D133" s="13" t="s">
        <v>29</v>
      </c>
      <c r="E133" s="13" t="s">
        <v>30</v>
      </c>
      <c r="F133" s="13" t="s">
        <v>31</v>
      </c>
      <c r="G133" s="9">
        <v>20339.195021999993</v>
      </c>
      <c r="H133" s="9">
        <v>1535.3500000000001</v>
      </c>
      <c r="I133" s="9">
        <v>6442.6185220799989</v>
      </c>
      <c r="J133" s="9">
        <v>15431.926499919993</v>
      </c>
    </row>
    <row r="134" spans="1:10" hidden="1" x14ac:dyDescent="0.25">
      <c r="A134" s="13" t="s">
        <v>134</v>
      </c>
      <c r="B134" s="13" t="s">
        <v>138</v>
      </c>
      <c r="C134" s="13" t="s">
        <v>14</v>
      </c>
      <c r="D134" s="13" t="s">
        <v>29</v>
      </c>
      <c r="E134" s="13" t="s">
        <v>30</v>
      </c>
      <c r="F134" s="13" t="s">
        <v>31</v>
      </c>
      <c r="G134" s="9">
        <v>0</v>
      </c>
      <c r="H134" s="9">
        <v>4711.5599999999995</v>
      </c>
      <c r="I134" s="9">
        <v>1660</v>
      </c>
      <c r="J134" s="9">
        <v>3051.5599999999995</v>
      </c>
    </row>
    <row r="135" spans="1:10" hidden="1" x14ac:dyDescent="0.25">
      <c r="A135" s="13" t="s">
        <v>134</v>
      </c>
      <c r="B135" s="13" t="s">
        <v>110</v>
      </c>
      <c r="C135" s="13" t="s">
        <v>14</v>
      </c>
      <c r="D135" s="13" t="s">
        <v>29</v>
      </c>
      <c r="E135" s="13" t="s">
        <v>30</v>
      </c>
      <c r="F135" s="13" t="s">
        <v>31</v>
      </c>
      <c r="G135" s="9">
        <v>0</v>
      </c>
      <c r="H135" s="9">
        <v>2812</v>
      </c>
      <c r="I135" s="9">
        <v>3385</v>
      </c>
      <c r="J135" s="9">
        <v>-573</v>
      </c>
    </row>
    <row r="136" spans="1:10" hidden="1" x14ac:dyDescent="0.25">
      <c r="A136" s="13" t="s">
        <v>134</v>
      </c>
      <c r="B136" s="13" t="s">
        <v>137</v>
      </c>
      <c r="C136" s="13" t="s">
        <v>14</v>
      </c>
      <c r="D136" s="13" t="s">
        <v>29</v>
      </c>
      <c r="E136" s="13" t="s">
        <v>112</v>
      </c>
      <c r="F136" s="13" t="s">
        <v>139</v>
      </c>
      <c r="G136" s="9">
        <v>22555.3</v>
      </c>
      <c r="H136" s="9">
        <v>0</v>
      </c>
      <c r="I136" s="9">
        <v>22555.3</v>
      </c>
      <c r="J136" s="9">
        <v>0</v>
      </c>
    </row>
    <row r="137" spans="1:10" hidden="1" x14ac:dyDescent="0.25">
      <c r="A137" s="13" t="s">
        <v>134</v>
      </c>
      <c r="B137" s="13" t="s">
        <v>104</v>
      </c>
      <c r="C137" s="13" t="s">
        <v>72</v>
      </c>
      <c r="D137" s="13" t="s">
        <v>102</v>
      </c>
      <c r="E137" s="13" t="s">
        <v>103</v>
      </c>
      <c r="F137" s="13" t="s">
        <v>45</v>
      </c>
      <c r="G137" s="9">
        <v>3000</v>
      </c>
      <c r="H137" s="9">
        <v>2490</v>
      </c>
      <c r="I137" s="9">
        <v>1000</v>
      </c>
      <c r="J137" s="9">
        <v>4490</v>
      </c>
    </row>
    <row r="138" spans="1:10" hidden="1" x14ac:dyDescent="0.25">
      <c r="A138" s="13" t="s">
        <v>134</v>
      </c>
      <c r="B138" s="13" t="s">
        <v>101</v>
      </c>
      <c r="C138" s="13" t="s">
        <v>72</v>
      </c>
      <c r="D138" s="13" t="s">
        <v>102</v>
      </c>
      <c r="E138" s="13" t="s">
        <v>103</v>
      </c>
      <c r="F138" s="13" t="s">
        <v>74</v>
      </c>
      <c r="G138" s="9">
        <v>2500</v>
      </c>
      <c r="H138" s="9">
        <v>0</v>
      </c>
      <c r="I138" s="9">
        <v>0</v>
      </c>
      <c r="J138" s="9">
        <v>2500</v>
      </c>
    </row>
    <row r="139" spans="1:10" hidden="1" x14ac:dyDescent="0.25">
      <c r="A139" s="13" t="s">
        <v>134</v>
      </c>
      <c r="B139" s="13" t="s">
        <v>79</v>
      </c>
      <c r="C139" s="13" t="s">
        <v>14</v>
      </c>
      <c r="D139" s="13" t="s">
        <v>77</v>
      </c>
      <c r="E139" s="13" t="s">
        <v>79</v>
      </c>
      <c r="F139" s="13" t="s">
        <v>80</v>
      </c>
      <c r="G139" s="9">
        <v>236541.97560000003</v>
      </c>
      <c r="H139" s="9">
        <v>68976.649999999994</v>
      </c>
      <c r="I139" s="9">
        <v>68270.253599999996</v>
      </c>
      <c r="J139" s="9">
        <v>237248.37200000003</v>
      </c>
    </row>
    <row r="140" spans="1:10" hidden="1" x14ac:dyDescent="0.25">
      <c r="A140" s="13" t="s">
        <v>134</v>
      </c>
      <c r="B140" s="13" t="s">
        <v>140</v>
      </c>
      <c r="C140" s="13" t="s">
        <v>14</v>
      </c>
      <c r="D140" s="13" t="s">
        <v>29</v>
      </c>
      <c r="E140" s="13" t="s">
        <v>30</v>
      </c>
      <c r="F140" s="13" t="s">
        <v>31</v>
      </c>
      <c r="G140" s="9">
        <v>0</v>
      </c>
      <c r="H140" s="9">
        <v>0</v>
      </c>
      <c r="I140" s="9">
        <v>6517.5</v>
      </c>
      <c r="J140" s="9">
        <v>-6517.5</v>
      </c>
    </row>
    <row r="141" spans="1:10" hidden="1" x14ac:dyDescent="0.25">
      <c r="A141" s="13" t="s">
        <v>134</v>
      </c>
      <c r="B141" s="13" t="s">
        <v>110</v>
      </c>
      <c r="C141" s="13" t="s">
        <v>14</v>
      </c>
      <c r="D141" s="13" t="s">
        <v>29</v>
      </c>
      <c r="E141" s="13" t="s">
        <v>112</v>
      </c>
      <c r="F141" s="13" t="s">
        <v>113</v>
      </c>
      <c r="G141" s="9">
        <v>62455.76424199999</v>
      </c>
      <c r="H141" s="9">
        <v>27574.58</v>
      </c>
      <c r="I141" s="9">
        <v>18054.475020699996</v>
      </c>
      <c r="J141" s="9">
        <v>71975.869221300003</v>
      </c>
    </row>
    <row r="142" spans="1:10" hidden="1" x14ac:dyDescent="0.25">
      <c r="A142" s="13" t="s">
        <v>134</v>
      </c>
      <c r="B142" s="13" t="s">
        <v>141</v>
      </c>
      <c r="C142" s="13" t="s">
        <v>14</v>
      </c>
      <c r="D142" s="13" t="s">
        <v>29</v>
      </c>
      <c r="E142" s="13" t="s">
        <v>142</v>
      </c>
      <c r="F142" s="13" t="s">
        <v>143</v>
      </c>
      <c r="G142" s="9">
        <v>122726.76393799999</v>
      </c>
      <c r="H142" s="9">
        <v>3472.8399999999992</v>
      </c>
      <c r="I142" s="9">
        <v>95044.823122359987</v>
      </c>
      <c r="J142" s="9">
        <v>31154.780815640002</v>
      </c>
    </row>
    <row r="143" spans="1:10" hidden="1" x14ac:dyDescent="0.25">
      <c r="A143" s="13" t="s">
        <v>134</v>
      </c>
      <c r="B143" s="13" t="s">
        <v>141</v>
      </c>
      <c r="C143" s="13" t="s">
        <v>14</v>
      </c>
      <c r="D143" s="13" t="s">
        <v>29</v>
      </c>
      <c r="E143" s="13" t="s">
        <v>144</v>
      </c>
      <c r="F143" s="13" t="s">
        <v>145</v>
      </c>
      <c r="G143" s="9">
        <v>317730.66298999998</v>
      </c>
      <c r="H143" s="9">
        <v>97208.939999999944</v>
      </c>
      <c r="I143" s="9">
        <v>116281.71367325602</v>
      </c>
      <c r="J143" s="9">
        <v>298657.88931674394</v>
      </c>
    </row>
    <row r="144" spans="1:10" hidden="1" x14ac:dyDescent="0.25">
      <c r="A144" s="13" t="s">
        <v>134</v>
      </c>
      <c r="B144" s="13" t="s">
        <v>146</v>
      </c>
      <c r="C144" s="13" t="s">
        <v>14</v>
      </c>
      <c r="D144" s="13" t="s">
        <v>29</v>
      </c>
      <c r="E144" s="13" t="s">
        <v>144</v>
      </c>
      <c r="F144" s="13" t="s">
        <v>145</v>
      </c>
      <c r="G144" s="9">
        <v>35981.260702000014</v>
      </c>
      <c r="H144" s="9">
        <v>6890.2100000000019</v>
      </c>
      <c r="I144" s="9">
        <v>12276.861031163997</v>
      </c>
      <c r="J144" s="9">
        <v>30594.60967083602</v>
      </c>
    </row>
    <row r="145" spans="1:10" hidden="1" x14ac:dyDescent="0.25">
      <c r="A145" s="13" t="s">
        <v>134</v>
      </c>
      <c r="B145" s="13" t="s">
        <v>147</v>
      </c>
      <c r="C145" s="13" t="s">
        <v>14</v>
      </c>
      <c r="D145" s="13" t="s">
        <v>29</v>
      </c>
      <c r="E145" s="13" t="s">
        <v>112</v>
      </c>
      <c r="F145" s="13" t="s">
        <v>148</v>
      </c>
      <c r="G145" s="9">
        <v>21446.38734600001</v>
      </c>
      <c r="H145" s="9">
        <v>2825.64</v>
      </c>
      <c r="I145" s="9">
        <v>6117.9058252920013</v>
      </c>
      <c r="J145" s="9">
        <v>18154.121520708009</v>
      </c>
    </row>
    <row r="146" spans="1:10" hidden="1" x14ac:dyDescent="0.25">
      <c r="A146" s="13" t="s">
        <v>134</v>
      </c>
      <c r="B146" s="13" t="s">
        <v>149</v>
      </c>
      <c r="C146" s="13" t="s">
        <v>14</v>
      </c>
      <c r="D146" s="13" t="s">
        <v>29</v>
      </c>
      <c r="E146" s="13" t="s">
        <v>144</v>
      </c>
      <c r="F146" s="13" t="s">
        <v>150</v>
      </c>
      <c r="G146" s="9">
        <v>110105.69067799994</v>
      </c>
      <c r="H146" s="9">
        <v>30817.73</v>
      </c>
      <c r="I146" s="9">
        <v>45133.29874072512</v>
      </c>
      <c r="J146" s="9">
        <v>95790.121937274816</v>
      </c>
    </row>
    <row r="147" spans="1:10" hidden="1" x14ac:dyDescent="0.25">
      <c r="A147" s="13" t="s">
        <v>134</v>
      </c>
      <c r="B147" s="13" t="s">
        <v>151</v>
      </c>
      <c r="C147" s="13" t="s">
        <v>14</v>
      </c>
      <c r="D147" s="13" t="s">
        <v>15</v>
      </c>
      <c r="E147" s="13" t="s">
        <v>16</v>
      </c>
      <c r="F147" s="13" t="s">
        <v>152</v>
      </c>
      <c r="G147" s="9">
        <v>14460</v>
      </c>
      <c r="H147" s="9">
        <v>0</v>
      </c>
      <c r="I147" s="9">
        <v>0</v>
      </c>
      <c r="J147" s="9">
        <v>14460</v>
      </c>
    </row>
    <row r="148" spans="1:10" hidden="1" x14ac:dyDescent="0.25">
      <c r="A148" s="13" t="s">
        <v>134</v>
      </c>
      <c r="B148" s="13" t="s">
        <v>104</v>
      </c>
      <c r="C148" s="13" t="s">
        <v>72</v>
      </c>
      <c r="D148" s="13" t="s">
        <v>102</v>
      </c>
      <c r="E148" s="13" t="s">
        <v>103</v>
      </c>
      <c r="F148" s="13" t="s">
        <v>106</v>
      </c>
      <c r="G148" s="9">
        <v>1650</v>
      </c>
      <c r="H148" s="9">
        <v>0</v>
      </c>
      <c r="I148" s="9">
        <v>0</v>
      </c>
      <c r="J148" s="9">
        <v>1650</v>
      </c>
    </row>
    <row r="149" spans="1:10" hidden="1" x14ac:dyDescent="0.25">
      <c r="A149" s="13" t="s">
        <v>134</v>
      </c>
      <c r="B149" s="13" t="s">
        <v>101</v>
      </c>
      <c r="C149" s="13" t="s">
        <v>72</v>
      </c>
      <c r="D149" s="13" t="s">
        <v>102</v>
      </c>
      <c r="E149" s="13" t="s">
        <v>103</v>
      </c>
      <c r="F149" s="13" t="s">
        <v>44</v>
      </c>
      <c r="G149" s="9">
        <v>95941.119562000007</v>
      </c>
      <c r="H149" s="9">
        <v>16329.859999999997</v>
      </c>
      <c r="I149" s="9">
        <v>18710.604928399996</v>
      </c>
      <c r="J149" s="9">
        <v>93560.374633600019</v>
      </c>
    </row>
    <row r="150" spans="1:10" hidden="1" x14ac:dyDescent="0.25">
      <c r="A150" s="13" t="s">
        <v>134</v>
      </c>
      <c r="B150" s="13" t="s">
        <v>125</v>
      </c>
      <c r="C150" s="13" t="s">
        <v>14</v>
      </c>
      <c r="D150" s="13" t="s">
        <v>122</v>
      </c>
      <c r="E150" s="13" t="s">
        <v>16</v>
      </c>
      <c r="F150" s="13" t="s">
        <v>123</v>
      </c>
      <c r="G150" s="9">
        <v>0</v>
      </c>
      <c r="H150" s="9">
        <v>0</v>
      </c>
      <c r="I150" s="9">
        <v>0</v>
      </c>
      <c r="J150" s="9">
        <v>0</v>
      </c>
    </row>
    <row r="151" spans="1:10" x14ac:dyDescent="0.25">
      <c r="A151" s="13" t="s">
        <v>134</v>
      </c>
      <c r="B151" s="13" t="s">
        <v>93</v>
      </c>
      <c r="C151" s="13" t="s">
        <v>41</v>
      </c>
      <c r="D151" s="13" t="s">
        <v>94</v>
      </c>
      <c r="E151" s="13" t="s">
        <v>95</v>
      </c>
      <c r="F151" s="13" t="s">
        <v>52</v>
      </c>
      <c r="G151" s="9">
        <v>0</v>
      </c>
      <c r="H151" s="9">
        <v>0</v>
      </c>
      <c r="I151" s="9">
        <v>0</v>
      </c>
      <c r="J151" s="9">
        <v>0</v>
      </c>
    </row>
    <row r="152" spans="1:10" x14ac:dyDescent="0.25">
      <c r="A152" s="13" t="s">
        <v>134</v>
      </c>
      <c r="B152" s="13" t="s">
        <v>93</v>
      </c>
      <c r="C152" s="13" t="s">
        <v>41</v>
      </c>
      <c r="D152" s="13" t="s">
        <v>94</v>
      </c>
      <c r="E152" s="13" t="s">
        <v>95</v>
      </c>
      <c r="F152" s="13" t="s">
        <v>95</v>
      </c>
      <c r="G152" s="9">
        <v>0</v>
      </c>
      <c r="H152" s="9">
        <v>0</v>
      </c>
      <c r="I152" s="9">
        <v>0</v>
      </c>
      <c r="J152" s="9">
        <v>0</v>
      </c>
    </row>
    <row r="153" spans="1:10" x14ac:dyDescent="0.25">
      <c r="A153" s="13" t="s">
        <v>134</v>
      </c>
      <c r="B153" s="13" t="s">
        <v>93</v>
      </c>
      <c r="C153" s="13" t="s">
        <v>41</v>
      </c>
      <c r="D153" s="13" t="s">
        <v>94</v>
      </c>
      <c r="E153" s="13" t="s">
        <v>95</v>
      </c>
      <c r="F153" s="13" t="s">
        <v>45</v>
      </c>
      <c r="G153" s="9">
        <v>0</v>
      </c>
      <c r="H153" s="9">
        <v>0</v>
      </c>
      <c r="I153" s="9">
        <v>0</v>
      </c>
      <c r="J153" s="9">
        <v>0</v>
      </c>
    </row>
    <row r="154" spans="1:10" x14ac:dyDescent="0.25">
      <c r="A154" s="13" t="s">
        <v>134</v>
      </c>
      <c r="B154" s="13" t="s">
        <v>93</v>
      </c>
      <c r="C154" s="13" t="s">
        <v>41</v>
      </c>
      <c r="D154" s="13" t="s">
        <v>94</v>
      </c>
      <c r="E154" s="13" t="s">
        <v>95</v>
      </c>
      <c r="F154" s="13" t="s">
        <v>96</v>
      </c>
      <c r="G154" s="9">
        <v>0</v>
      </c>
      <c r="H154" s="9">
        <v>0</v>
      </c>
      <c r="I154" s="9">
        <v>0</v>
      </c>
      <c r="J154" s="9">
        <v>0</v>
      </c>
    </row>
    <row r="155" spans="1:10" hidden="1" x14ac:dyDescent="0.25">
      <c r="A155" s="13" t="s">
        <v>134</v>
      </c>
      <c r="B155" s="13" t="s">
        <v>140</v>
      </c>
      <c r="C155" s="13" t="s">
        <v>14</v>
      </c>
      <c r="D155" s="13" t="s">
        <v>29</v>
      </c>
      <c r="E155" s="13" t="s">
        <v>112</v>
      </c>
      <c r="F155" s="13" t="s">
        <v>153</v>
      </c>
      <c r="G155" s="9">
        <v>36357.502948000016</v>
      </c>
      <c r="H155" s="9">
        <v>4703.7000000000007</v>
      </c>
      <c r="I155" s="9">
        <v>10111.787557603999</v>
      </c>
      <c r="J155" s="9">
        <v>30949.415390396018</v>
      </c>
    </row>
    <row r="156" spans="1:10" hidden="1" x14ac:dyDescent="0.25">
      <c r="A156" s="13" t="s">
        <v>134</v>
      </c>
      <c r="B156" s="13" t="s">
        <v>138</v>
      </c>
      <c r="C156" s="13" t="s">
        <v>14</v>
      </c>
      <c r="D156" s="13" t="s">
        <v>29</v>
      </c>
      <c r="E156" s="13" t="s">
        <v>112</v>
      </c>
      <c r="F156" s="13" t="s">
        <v>139</v>
      </c>
      <c r="G156" s="9">
        <v>97129.072041999956</v>
      </c>
      <c r="H156" s="9">
        <v>33210.05999999999</v>
      </c>
      <c r="I156" s="9">
        <v>26344.531491264002</v>
      </c>
      <c r="J156" s="9">
        <v>103994.60055073595</v>
      </c>
    </row>
    <row r="157" spans="1:10" hidden="1" x14ac:dyDescent="0.25">
      <c r="A157" s="13" t="s">
        <v>134</v>
      </c>
      <c r="B157" s="13" t="s">
        <v>101</v>
      </c>
      <c r="C157" s="13" t="s">
        <v>72</v>
      </c>
      <c r="D157" s="13" t="s">
        <v>105</v>
      </c>
      <c r="E157" s="13" t="s">
        <v>16</v>
      </c>
      <c r="F157" s="13" t="s">
        <v>44</v>
      </c>
      <c r="G157" s="9">
        <v>0</v>
      </c>
      <c r="H157" s="9">
        <v>0</v>
      </c>
      <c r="I157" s="9">
        <v>0</v>
      </c>
      <c r="J157" s="9">
        <v>0</v>
      </c>
    </row>
    <row r="158" spans="1:10" x14ac:dyDescent="0.25">
      <c r="A158" s="13" t="s">
        <v>154</v>
      </c>
      <c r="B158" s="13" t="s">
        <v>40</v>
      </c>
      <c r="C158" s="13" t="s">
        <v>41</v>
      </c>
      <c r="D158" s="13" t="s">
        <v>42</v>
      </c>
      <c r="E158" s="13" t="s">
        <v>43</v>
      </c>
      <c r="F158" s="13" t="s">
        <v>46</v>
      </c>
      <c r="G158" s="9">
        <v>0</v>
      </c>
      <c r="H158" s="9">
        <v>0</v>
      </c>
      <c r="I158" s="9">
        <v>0</v>
      </c>
      <c r="J158" s="9">
        <v>0</v>
      </c>
    </row>
    <row r="159" spans="1:10" x14ac:dyDescent="0.25">
      <c r="A159" s="13" t="s">
        <v>154</v>
      </c>
      <c r="B159" s="13" t="s">
        <v>47</v>
      </c>
      <c r="C159" s="13" t="s">
        <v>41</v>
      </c>
      <c r="D159" s="13" t="s">
        <v>42</v>
      </c>
      <c r="E159" s="13" t="s">
        <v>48</v>
      </c>
      <c r="F159" s="13" t="s">
        <v>49</v>
      </c>
      <c r="G159" s="9">
        <v>0</v>
      </c>
      <c r="H159" s="9">
        <v>0</v>
      </c>
      <c r="I159" s="9">
        <v>0</v>
      </c>
      <c r="J159" s="9">
        <v>0</v>
      </c>
    </row>
    <row r="160" spans="1:10" x14ac:dyDescent="0.25">
      <c r="A160" s="13" t="s">
        <v>154</v>
      </c>
      <c r="B160" s="13" t="s">
        <v>155</v>
      </c>
      <c r="C160" s="13" t="s">
        <v>41</v>
      </c>
      <c r="D160" s="13" t="s">
        <v>90</v>
      </c>
      <c r="E160" s="13" t="s">
        <v>16</v>
      </c>
      <c r="F160" s="13" t="s">
        <v>52</v>
      </c>
      <c r="G160" s="9">
        <v>0</v>
      </c>
      <c r="H160" s="9">
        <v>0</v>
      </c>
      <c r="I160" s="9">
        <v>0</v>
      </c>
      <c r="J160" s="9">
        <v>0</v>
      </c>
    </row>
    <row r="161" spans="1:10" x14ac:dyDescent="0.25">
      <c r="A161" s="13" t="s">
        <v>154</v>
      </c>
      <c r="B161" s="13" t="s">
        <v>93</v>
      </c>
      <c r="C161" s="13" t="s">
        <v>41</v>
      </c>
      <c r="D161" s="13" t="s">
        <v>94</v>
      </c>
      <c r="E161" s="13" t="s">
        <v>95</v>
      </c>
      <c r="F161" s="13" t="s">
        <v>52</v>
      </c>
      <c r="G161" s="9">
        <v>50000</v>
      </c>
      <c r="H161" s="9">
        <v>0</v>
      </c>
      <c r="I161" s="9">
        <v>0</v>
      </c>
      <c r="J161" s="9">
        <v>50000</v>
      </c>
    </row>
    <row r="162" spans="1:10" x14ac:dyDescent="0.25">
      <c r="A162" s="13" t="s">
        <v>154</v>
      </c>
      <c r="B162" s="13" t="s">
        <v>156</v>
      </c>
      <c r="C162" s="13" t="s">
        <v>41</v>
      </c>
      <c r="D162" s="13" t="s">
        <v>94</v>
      </c>
      <c r="E162" s="13" t="s">
        <v>157</v>
      </c>
      <c r="F162" s="13" t="s">
        <v>52</v>
      </c>
      <c r="G162" s="9">
        <v>5600</v>
      </c>
      <c r="H162" s="9">
        <v>0</v>
      </c>
      <c r="I162" s="9">
        <v>0</v>
      </c>
      <c r="J162" s="9">
        <v>5600</v>
      </c>
    </row>
    <row r="163" spans="1:10" hidden="1" x14ac:dyDescent="0.25">
      <c r="A163" s="13" t="s">
        <v>158</v>
      </c>
      <c r="B163" s="13" t="s">
        <v>141</v>
      </c>
      <c r="C163" s="13" t="s">
        <v>14</v>
      </c>
      <c r="D163" s="13" t="s">
        <v>29</v>
      </c>
      <c r="E163" s="13" t="s">
        <v>142</v>
      </c>
      <c r="F163" s="13" t="s">
        <v>143</v>
      </c>
      <c r="G163" s="9">
        <v>98671.809830000013</v>
      </c>
      <c r="H163" s="9">
        <v>33045.319999999985</v>
      </c>
      <c r="I163" s="9">
        <v>26777.080453033297</v>
      </c>
      <c r="J163" s="9">
        <v>104940.04937696669</v>
      </c>
    </row>
    <row r="164" spans="1:10" hidden="1" x14ac:dyDescent="0.25">
      <c r="A164" s="13" t="s">
        <v>158</v>
      </c>
      <c r="B164" s="13" t="s">
        <v>135</v>
      </c>
      <c r="C164" s="13" t="s">
        <v>14</v>
      </c>
      <c r="D164" s="13" t="s">
        <v>15</v>
      </c>
      <c r="E164" s="13" t="s">
        <v>16</v>
      </c>
      <c r="F164" s="13" t="s">
        <v>136</v>
      </c>
      <c r="G164" s="9">
        <v>360529.55413400027</v>
      </c>
      <c r="H164" s="9">
        <v>108407.62999999993</v>
      </c>
      <c r="I164" s="9">
        <v>115136.85960850003</v>
      </c>
      <c r="J164" s="9">
        <v>353800.32452550018</v>
      </c>
    </row>
    <row r="165" spans="1:10" hidden="1" x14ac:dyDescent="0.25">
      <c r="A165" s="13" t="s">
        <v>158</v>
      </c>
      <c r="B165" s="13" t="s">
        <v>159</v>
      </c>
      <c r="C165" s="13" t="s">
        <v>14</v>
      </c>
      <c r="D165" s="13" t="s">
        <v>29</v>
      </c>
      <c r="E165" s="13" t="s">
        <v>30</v>
      </c>
      <c r="F165" s="13" t="s">
        <v>31</v>
      </c>
      <c r="G165" s="9">
        <v>109929.53295400002</v>
      </c>
      <c r="H165" s="9">
        <v>8746.0700000000015</v>
      </c>
      <c r="I165" s="9">
        <v>34786.269056899997</v>
      </c>
      <c r="J165" s="9">
        <v>83889.333897100034</v>
      </c>
    </row>
    <row r="166" spans="1:10" hidden="1" x14ac:dyDescent="0.25">
      <c r="A166" s="13" t="s">
        <v>158</v>
      </c>
      <c r="B166" s="13" t="s">
        <v>138</v>
      </c>
      <c r="C166" s="13" t="s">
        <v>14</v>
      </c>
      <c r="D166" s="13" t="s">
        <v>29</v>
      </c>
      <c r="E166" s="13" t="s">
        <v>30</v>
      </c>
      <c r="F166" s="13" t="s">
        <v>31</v>
      </c>
      <c r="G166" s="9">
        <v>198305.39424200007</v>
      </c>
      <c r="H166" s="9">
        <v>8786.2100000000009</v>
      </c>
      <c r="I166" s="9">
        <v>91565.480828186104</v>
      </c>
      <c r="J166" s="9">
        <v>115526.12341381397</v>
      </c>
    </row>
    <row r="167" spans="1:10" hidden="1" x14ac:dyDescent="0.25">
      <c r="A167" s="13" t="s">
        <v>158</v>
      </c>
      <c r="B167" s="13" t="s">
        <v>160</v>
      </c>
      <c r="C167" s="13" t="s">
        <v>14</v>
      </c>
      <c r="D167" s="13" t="s">
        <v>29</v>
      </c>
      <c r="E167" s="13" t="s">
        <v>30</v>
      </c>
      <c r="F167" s="13" t="s">
        <v>161</v>
      </c>
      <c r="G167" s="9">
        <v>0</v>
      </c>
      <c r="H167" s="9">
        <v>0</v>
      </c>
      <c r="I167" s="9">
        <v>0</v>
      </c>
      <c r="J167" s="9">
        <v>0</v>
      </c>
    </row>
    <row r="168" spans="1:10" hidden="1" x14ac:dyDescent="0.25">
      <c r="A168" s="13" t="s">
        <v>158</v>
      </c>
      <c r="B168" s="13" t="s">
        <v>149</v>
      </c>
      <c r="C168" s="13" t="s">
        <v>14</v>
      </c>
      <c r="D168" s="13" t="s">
        <v>29</v>
      </c>
      <c r="E168" s="13" t="s">
        <v>30</v>
      </c>
      <c r="F168" s="13" t="s">
        <v>161</v>
      </c>
      <c r="G168" s="9">
        <v>0</v>
      </c>
      <c r="H168" s="9">
        <v>0</v>
      </c>
      <c r="I168" s="9">
        <v>0</v>
      </c>
      <c r="J168" s="9">
        <v>0</v>
      </c>
    </row>
    <row r="169" spans="1:10" hidden="1" x14ac:dyDescent="0.25">
      <c r="A169" s="13" t="s">
        <v>158</v>
      </c>
      <c r="B169" s="13" t="s">
        <v>121</v>
      </c>
      <c r="C169" s="13" t="s">
        <v>22</v>
      </c>
      <c r="D169" s="13" t="s">
        <v>122</v>
      </c>
      <c r="E169" s="13" t="s">
        <v>16</v>
      </c>
      <c r="F169" s="13" t="s">
        <v>123</v>
      </c>
      <c r="G169" s="9">
        <v>0</v>
      </c>
      <c r="H169" s="9">
        <v>0</v>
      </c>
      <c r="I169" s="9">
        <v>0</v>
      </c>
      <c r="J169" s="9">
        <v>0</v>
      </c>
    </row>
    <row r="170" spans="1:10" hidden="1" x14ac:dyDescent="0.25">
      <c r="A170" s="13" t="s">
        <v>158</v>
      </c>
      <c r="B170" s="13" t="s">
        <v>160</v>
      </c>
      <c r="C170" s="13" t="s">
        <v>14</v>
      </c>
      <c r="D170" s="13" t="s">
        <v>29</v>
      </c>
      <c r="E170" s="13" t="s">
        <v>144</v>
      </c>
      <c r="F170" s="13" t="s">
        <v>150</v>
      </c>
      <c r="G170" s="9">
        <v>68446.706695999994</v>
      </c>
      <c r="H170" s="9">
        <v>11004.430000000006</v>
      </c>
      <c r="I170" s="9">
        <v>25661.438138469854</v>
      </c>
      <c r="J170" s="9">
        <v>53789.698557530151</v>
      </c>
    </row>
    <row r="171" spans="1:10" hidden="1" x14ac:dyDescent="0.25">
      <c r="A171" s="13" t="s">
        <v>158</v>
      </c>
      <c r="B171" s="13" t="s">
        <v>159</v>
      </c>
      <c r="C171" s="13" t="s">
        <v>14</v>
      </c>
      <c r="D171" s="13" t="s">
        <v>29</v>
      </c>
      <c r="E171" s="13" t="s">
        <v>112</v>
      </c>
      <c r="F171" s="13" t="s">
        <v>153</v>
      </c>
      <c r="G171" s="9">
        <v>31741.380000000012</v>
      </c>
      <c r="H171" s="9">
        <v>40027.340000000011</v>
      </c>
      <c r="I171" s="9">
        <v>11362.5</v>
      </c>
      <c r="J171" s="9">
        <v>60406.220000000023</v>
      </c>
    </row>
    <row r="172" spans="1:10" hidden="1" x14ac:dyDescent="0.25">
      <c r="A172" s="13" t="s">
        <v>158</v>
      </c>
      <c r="B172" s="13" t="s">
        <v>138</v>
      </c>
      <c r="C172" s="13" t="s">
        <v>14</v>
      </c>
      <c r="D172" s="13" t="s">
        <v>29</v>
      </c>
      <c r="E172" s="13" t="s">
        <v>112</v>
      </c>
      <c r="F172" s="13" t="s">
        <v>139</v>
      </c>
      <c r="G172" s="9">
        <v>68462.839999999967</v>
      </c>
      <c r="H172" s="9">
        <v>35285.22</v>
      </c>
      <c r="I172" s="9">
        <v>6062.5</v>
      </c>
      <c r="J172" s="9">
        <v>97685.559999999969</v>
      </c>
    </row>
    <row r="173" spans="1:10" hidden="1" x14ac:dyDescent="0.25">
      <c r="A173" s="13" t="s">
        <v>158</v>
      </c>
      <c r="B173" s="13" t="s">
        <v>141</v>
      </c>
      <c r="C173" s="13" t="s">
        <v>14</v>
      </c>
      <c r="D173" s="13" t="s">
        <v>29</v>
      </c>
      <c r="E173" s="13" t="s">
        <v>144</v>
      </c>
      <c r="F173" s="13" t="s">
        <v>145</v>
      </c>
      <c r="G173" s="9">
        <v>530571.96867600014</v>
      </c>
      <c r="H173" s="9">
        <v>147351.02999999994</v>
      </c>
      <c r="I173" s="9">
        <v>165675.28292675124</v>
      </c>
      <c r="J173" s="9">
        <v>512247.71574924886</v>
      </c>
    </row>
    <row r="174" spans="1:10" hidden="1" x14ac:dyDescent="0.25">
      <c r="A174" s="13" t="s">
        <v>158</v>
      </c>
      <c r="B174" s="13" t="s">
        <v>149</v>
      </c>
      <c r="C174" s="13" t="s">
        <v>14</v>
      </c>
      <c r="D174" s="13" t="s">
        <v>29</v>
      </c>
      <c r="E174" s="13" t="s">
        <v>144</v>
      </c>
      <c r="F174" s="13" t="s">
        <v>150</v>
      </c>
      <c r="G174" s="9">
        <v>66075.537642000054</v>
      </c>
      <c r="H174" s="9">
        <v>13107.360000000002</v>
      </c>
      <c r="I174" s="9">
        <v>18733.54015256001</v>
      </c>
      <c r="J174" s="9">
        <v>60449.357489440044</v>
      </c>
    </row>
    <row r="175" spans="1:10" hidden="1" x14ac:dyDescent="0.25">
      <c r="A175" s="13" t="s">
        <v>158</v>
      </c>
      <c r="B175" s="13" t="s">
        <v>125</v>
      </c>
      <c r="C175" s="13" t="s">
        <v>14</v>
      </c>
      <c r="D175" s="13" t="s">
        <v>122</v>
      </c>
      <c r="E175" s="13" t="s">
        <v>16</v>
      </c>
      <c r="F175" s="13" t="s">
        <v>123</v>
      </c>
      <c r="G175" s="9">
        <v>0</v>
      </c>
      <c r="H175" s="9">
        <v>0</v>
      </c>
      <c r="I175" s="9">
        <v>0</v>
      </c>
      <c r="J175" s="9">
        <v>0</v>
      </c>
    </row>
    <row r="176" spans="1:10" hidden="1" x14ac:dyDescent="0.25">
      <c r="A176" s="13" t="s">
        <v>162</v>
      </c>
      <c r="B176" s="13" t="s">
        <v>163</v>
      </c>
      <c r="C176" s="13" t="s">
        <v>22</v>
      </c>
      <c r="D176" s="13" t="s">
        <v>32</v>
      </c>
      <c r="E176" s="13" t="s">
        <v>33</v>
      </c>
      <c r="F176" s="13" t="s">
        <v>34</v>
      </c>
      <c r="G176" s="9">
        <v>206874.60401800001</v>
      </c>
      <c r="H176" s="9">
        <v>64094.119999999974</v>
      </c>
      <c r="I176" s="9">
        <v>65787.275737799995</v>
      </c>
      <c r="J176" s="9">
        <v>205181.44828019998</v>
      </c>
    </row>
    <row r="177" spans="1:10" hidden="1" x14ac:dyDescent="0.25">
      <c r="A177" s="13" t="s">
        <v>162</v>
      </c>
      <c r="B177" s="13" t="s">
        <v>164</v>
      </c>
      <c r="C177" s="13" t="s">
        <v>22</v>
      </c>
      <c r="D177" s="13" t="s">
        <v>32</v>
      </c>
      <c r="E177" s="13" t="s">
        <v>33</v>
      </c>
      <c r="F177" s="13" t="s">
        <v>34</v>
      </c>
      <c r="G177" s="9">
        <v>214033.5700159999</v>
      </c>
      <c r="H177" s="9">
        <v>0</v>
      </c>
      <c r="I177" s="9">
        <v>67995.856793669009</v>
      </c>
      <c r="J177" s="9">
        <v>146037.7132223309</v>
      </c>
    </row>
    <row r="178" spans="1:10" hidden="1" x14ac:dyDescent="0.25">
      <c r="A178" s="13" t="s">
        <v>162</v>
      </c>
      <c r="B178" s="13" t="s">
        <v>165</v>
      </c>
      <c r="C178" s="13" t="s">
        <v>22</v>
      </c>
      <c r="D178" s="13" t="s">
        <v>32</v>
      </c>
      <c r="E178" s="13" t="s">
        <v>33</v>
      </c>
      <c r="F178" s="13" t="s">
        <v>34</v>
      </c>
      <c r="G178" s="9">
        <v>426352.99440399994</v>
      </c>
      <c r="H178" s="9">
        <v>20533.579999999998</v>
      </c>
      <c r="I178" s="9">
        <v>60270.796483099992</v>
      </c>
      <c r="J178" s="9">
        <v>386615.77792089997</v>
      </c>
    </row>
    <row r="179" spans="1:10" hidden="1" x14ac:dyDescent="0.25">
      <c r="A179" s="13" t="s">
        <v>162</v>
      </c>
      <c r="B179" s="13" t="s">
        <v>166</v>
      </c>
      <c r="C179" s="13" t="s">
        <v>22</v>
      </c>
      <c r="D179" s="13" t="s">
        <v>32</v>
      </c>
      <c r="E179" s="13" t="s">
        <v>33</v>
      </c>
      <c r="F179" s="13" t="s">
        <v>34</v>
      </c>
      <c r="G179" s="9">
        <v>424325.64239800005</v>
      </c>
      <c r="H179" s="9">
        <v>135011.49000000002</v>
      </c>
      <c r="I179" s="9">
        <v>105531.80048349501</v>
      </c>
      <c r="J179" s="9">
        <v>453805.33191450511</v>
      </c>
    </row>
    <row r="180" spans="1:10" hidden="1" x14ac:dyDescent="0.25">
      <c r="A180" s="13" t="s">
        <v>162</v>
      </c>
      <c r="B180" s="13" t="s">
        <v>167</v>
      </c>
      <c r="C180" s="13" t="s">
        <v>22</v>
      </c>
      <c r="D180" s="13" t="s">
        <v>32</v>
      </c>
      <c r="E180" s="13" t="s">
        <v>33</v>
      </c>
      <c r="F180" s="13" t="s">
        <v>34</v>
      </c>
      <c r="G180" s="9">
        <v>11952.771017999998</v>
      </c>
      <c r="H180" s="9">
        <v>12519.149999999998</v>
      </c>
      <c r="I180" s="9">
        <v>4504.8533870549991</v>
      </c>
      <c r="J180" s="9">
        <v>19967.067630944995</v>
      </c>
    </row>
    <row r="181" spans="1:10" hidden="1" x14ac:dyDescent="0.25">
      <c r="A181" s="13" t="s">
        <v>162</v>
      </c>
      <c r="B181" s="13" t="s">
        <v>168</v>
      </c>
      <c r="C181" s="13" t="s">
        <v>22</v>
      </c>
      <c r="D181" s="13" t="s">
        <v>32</v>
      </c>
      <c r="E181" s="13" t="s">
        <v>33</v>
      </c>
      <c r="F181" s="13" t="s">
        <v>34</v>
      </c>
      <c r="G181" s="9">
        <v>88232.000022000022</v>
      </c>
      <c r="H181" s="9">
        <v>29662.020000000008</v>
      </c>
      <c r="I181" s="9">
        <v>32877.613870549998</v>
      </c>
      <c r="J181" s="9">
        <v>85016.406151450035</v>
      </c>
    </row>
    <row r="182" spans="1:10" hidden="1" x14ac:dyDescent="0.25">
      <c r="A182" s="13" t="s">
        <v>162</v>
      </c>
      <c r="B182" s="13" t="s">
        <v>169</v>
      </c>
      <c r="C182" s="13" t="s">
        <v>22</v>
      </c>
      <c r="D182" s="13" t="s">
        <v>32</v>
      </c>
      <c r="E182" s="13" t="s">
        <v>33</v>
      </c>
      <c r="F182" s="13" t="s">
        <v>34</v>
      </c>
      <c r="G182" s="9">
        <v>172417.839958</v>
      </c>
      <c r="H182" s="9">
        <v>42055.199999999997</v>
      </c>
      <c r="I182" s="9">
        <v>55194.214192879997</v>
      </c>
      <c r="J182" s="9">
        <v>159278.82576511998</v>
      </c>
    </row>
    <row r="183" spans="1:10" hidden="1" x14ac:dyDescent="0.25">
      <c r="A183" s="13" t="s">
        <v>162</v>
      </c>
      <c r="B183" s="13" t="s">
        <v>170</v>
      </c>
      <c r="C183" s="13" t="s">
        <v>22</v>
      </c>
      <c r="D183" s="13" t="s">
        <v>32</v>
      </c>
      <c r="E183" s="13" t="s">
        <v>33</v>
      </c>
      <c r="F183" s="13" t="s">
        <v>34</v>
      </c>
      <c r="G183" s="9">
        <v>201772.96979799995</v>
      </c>
      <c r="H183" s="9">
        <v>32333.68</v>
      </c>
      <c r="I183" s="9">
        <v>64327.783093800004</v>
      </c>
      <c r="J183" s="9">
        <v>169778.86670419993</v>
      </c>
    </row>
    <row r="184" spans="1:10" hidden="1" x14ac:dyDescent="0.25">
      <c r="A184" s="13" t="s">
        <v>162</v>
      </c>
      <c r="B184" s="13" t="s">
        <v>171</v>
      </c>
      <c r="C184" s="13" t="s">
        <v>22</v>
      </c>
      <c r="D184" s="13" t="s">
        <v>32</v>
      </c>
      <c r="E184" s="13" t="s">
        <v>33</v>
      </c>
      <c r="F184" s="13" t="s">
        <v>34</v>
      </c>
      <c r="G184" s="9">
        <v>204768.99004800004</v>
      </c>
      <c r="H184" s="9">
        <v>52911.930000000008</v>
      </c>
      <c r="I184" s="9">
        <v>65865.62774109999</v>
      </c>
      <c r="J184" s="9">
        <v>191815.29230690002</v>
      </c>
    </row>
    <row r="185" spans="1:10" hidden="1" x14ac:dyDescent="0.25">
      <c r="A185" s="13" t="s">
        <v>162</v>
      </c>
      <c r="B185" s="13" t="s">
        <v>172</v>
      </c>
      <c r="C185" s="13" t="s">
        <v>22</v>
      </c>
      <c r="D185" s="13" t="s">
        <v>32</v>
      </c>
      <c r="E185" s="13" t="s">
        <v>33</v>
      </c>
      <c r="F185" s="13" t="s">
        <v>34</v>
      </c>
      <c r="G185" s="9">
        <v>203933.07004800002</v>
      </c>
      <c r="H185" s="9">
        <v>58368.07</v>
      </c>
      <c r="I185" s="9">
        <v>65308.587741100004</v>
      </c>
      <c r="J185" s="9">
        <v>196992.55230690003</v>
      </c>
    </row>
    <row r="186" spans="1:10" hidden="1" x14ac:dyDescent="0.25">
      <c r="A186" s="13" t="s">
        <v>162</v>
      </c>
      <c r="B186" s="13" t="s">
        <v>173</v>
      </c>
      <c r="C186" s="13" t="s">
        <v>22</v>
      </c>
      <c r="D186" s="13" t="s">
        <v>32</v>
      </c>
      <c r="E186" s="13" t="s">
        <v>33</v>
      </c>
      <c r="F186" s="13" t="s">
        <v>34</v>
      </c>
      <c r="G186" s="9">
        <v>208409.3498180001</v>
      </c>
      <c r="H186" s="9">
        <v>61305.549999999981</v>
      </c>
      <c r="I186" s="9">
        <v>66399.537337800008</v>
      </c>
      <c r="J186" s="9">
        <v>203315.36248020007</v>
      </c>
    </row>
    <row r="187" spans="1:10" hidden="1" x14ac:dyDescent="0.25">
      <c r="A187" s="13" t="s">
        <v>162</v>
      </c>
      <c r="B187" s="13" t="s">
        <v>174</v>
      </c>
      <c r="C187" s="13" t="s">
        <v>22</v>
      </c>
      <c r="D187" s="13" t="s">
        <v>32</v>
      </c>
      <c r="E187" s="13" t="s">
        <v>33</v>
      </c>
      <c r="F187" s="13" t="s">
        <v>34</v>
      </c>
      <c r="G187" s="9">
        <v>251534.1500480001</v>
      </c>
      <c r="H187" s="9">
        <v>60844.150000000009</v>
      </c>
      <c r="I187" s="9">
        <v>78690.467741099987</v>
      </c>
      <c r="J187" s="9">
        <v>233687.83230690012</v>
      </c>
    </row>
    <row r="188" spans="1:10" hidden="1" x14ac:dyDescent="0.25">
      <c r="A188" s="13" t="s">
        <v>162</v>
      </c>
      <c r="B188" s="13" t="s">
        <v>175</v>
      </c>
      <c r="C188" s="13" t="s">
        <v>22</v>
      </c>
      <c r="D188" s="13" t="s">
        <v>23</v>
      </c>
      <c r="E188" s="13" t="s">
        <v>16</v>
      </c>
      <c r="F188" s="13" t="s">
        <v>46</v>
      </c>
      <c r="G188" s="9">
        <v>11425.320000000005</v>
      </c>
      <c r="H188" s="9">
        <v>27005.4</v>
      </c>
      <c r="I188" s="9">
        <v>4467.3968995999994</v>
      </c>
      <c r="J188" s="9">
        <v>33963.323100400004</v>
      </c>
    </row>
    <row r="189" spans="1:10" hidden="1" x14ac:dyDescent="0.25">
      <c r="A189" s="13" t="s">
        <v>162</v>
      </c>
      <c r="B189" s="13" t="s">
        <v>86</v>
      </c>
      <c r="C189" s="13" t="s">
        <v>22</v>
      </c>
      <c r="D189" s="13" t="s">
        <v>32</v>
      </c>
      <c r="E189" s="13" t="s">
        <v>84</v>
      </c>
      <c r="F189" s="13" t="s">
        <v>34</v>
      </c>
      <c r="G189" s="9">
        <v>98968.961062000002</v>
      </c>
      <c r="H189" s="9">
        <v>26283.009999999995</v>
      </c>
      <c r="I189" s="9">
        <v>31308.610974300005</v>
      </c>
      <c r="J189" s="9">
        <v>93943.360087699999</v>
      </c>
    </row>
    <row r="190" spans="1:10" hidden="1" x14ac:dyDescent="0.25">
      <c r="A190" s="13" t="s">
        <v>162</v>
      </c>
      <c r="B190" s="13" t="s">
        <v>83</v>
      </c>
      <c r="C190" s="13" t="s">
        <v>22</v>
      </c>
      <c r="D190" s="13" t="s">
        <v>32</v>
      </c>
      <c r="E190" s="13" t="s">
        <v>84</v>
      </c>
      <c r="F190" s="13" t="s">
        <v>34</v>
      </c>
      <c r="G190" s="9">
        <v>116511.39101200001</v>
      </c>
      <c r="H190" s="9">
        <v>33852.199999999997</v>
      </c>
      <c r="I190" s="9">
        <v>45641.324129545472</v>
      </c>
      <c r="J190" s="9">
        <v>104722.26688245453</v>
      </c>
    </row>
    <row r="191" spans="1:10" hidden="1" x14ac:dyDescent="0.25">
      <c r="A191" s="13" t="s">
        <v>162</v>
      </c>
      <c r="B191" s="13" t="s">
        <v>176</v>
      </c>
      <c r="C191" s="13" t="s">
        <v>22</v>
      </c>
      <c r="D191" s="13" t="s">
        <v>32</v>
      </c>
      <c r="E191" s="13" t="s">
        <v>33</v>
      </c>
      <c r="F191" s="13" t="s">
        <v>34</v>
      </c>
      <c r="G191" s="9">
        <v>40559.650087999995</v>
      </c>
      <c r="H191" s="9">
        <v>15930.039999999997</v>
      </c>
      <c r="I191" s="9">
        <v>13025.453548219999</v>
      </c>
      <c r="J191" s="9">
        <v>43464.236539779988</v>
      </c>
    </row>
    <row r="192" spans="1:10" hidden="1" x14ac:dyDescent="0.25">
      <c r="A192" s="13" t="s">
        <v>162</v>
      </c>
      <c r="B192" s="13" t="s">
        <v>85</v>
      </c>
      <c r="C192" s="13" t="s">
        <v>22</v>
      </c>
      <c r="D192" s="13" t="s">
        <v>32</v>
      </c>
      <c r="E192" s="13" t="s">
        <v>84</v>
      </c>
      <c r="F192" s="13" t="s">
        <v>34</v>
      </c>
      <c r="G192" s="9">
        <v>85509.719702000017</v>
      </c>
      <c r="H192" s="9">
        <v>27907.990000000009</v>
      </c>
      <c r="I192" s="9">
        <v>31315.616587661334</v>
      </c>
      <c r="J192" s="9">
        <v>82102.093114338684</v>
      </c>
    </row>
    <row r="193" spans="1:10" hidden="1" x14ac:dyDescent="0.25">
      <c r="A193" s="13" t="s">
        <v>162</v>
      </c>
      <c r="B193" s="13" t="s">
        <v>177</v>
      </c>
      <c r="C193" s="13" t="s">
        <v>22</v>
      </c>
      <c r="D193" s="13" t="s">
        <v>32</v>
      </c>
      <c r="E193" s="13" t="s">
        <v>84</v>
      </c>
      <c r="F193" s="13" t="s">
        <v>34</v>
      </c>
      <c r="G193" s="9">
        <v>0</v>
      </c>
      <c r="H193" s="9">
        <v>0</v>
      </c>
      <c r="I193" s="9">
        <v>40</v>
      </c>
      <c r="J193" s="9">
        <v>-40</v>
      </c>
    </row>
    <row r="194" spans="1:10" hidden="1" x14ac:dyDescent="0.25">
      <c r="A194" s="13" t="s">
        <v>162</v>
      </c>
      <c r="B194" s="13" t="s">
        <v>177</v>
      </c>
      <c r="C194" s="13" t="s">
        <v>22</v>
      </c>
      <c r="D194" s="13" t="s">
        <v>32</v>
      </c>
      <c r="E194" s="13" t="s">
        <v>84</v>
      </c>
      <c r="F194" s="13" t="s">
        <v>178</v>
      </c>
      <c r="G194" s="9">
        <v>112665.27755199996</v>
      </c>
      <c r="H194" s="9">
        <v>46646.140000000007</v>
      </c>
      <c r="I194" s="9">
        <v>41291.128090974547</v>
      </c>
      <c r="J194" s="9">
        <v>118020.28946102542</v>
      </c>
    </row>
    <row r="195" spans="1:10" hidden="1" x14ac:dyDescent="0.25">
      <c r="A195" s="13" t="s">
        <v>162</v>
      </c>
      <c r="B195" s="13" t="s">
        <v>87</v>
      </c>
      <c r="C195" s="13" t="s">
        <v>22</v>
      </c>
      <c r="D195" s="13" t="s">
        <v>88</v>
      </c>
      <c r="E195" s="13" t="s">
        <v>16</v>
      </c>
      <c r="F195" s="13" t="s">
        <v>34</v>
      </c>
      <c r="G195" s="9">
        <v>210015.0898039999</v>
      </c>
      <c r="H195" s="9">
        <v>51243.61</v>
      </c>
      <c r="I195" s="9">
        <v>71584.584336499975</v>
      </c>
      <c r="J195" s="9">
        <v>189674.11546749994</v>
      </c>
    </row>
    <row r="196" spans="1:10" hidden="1" x14ac:dyDescent="0.25">
      <c r="A196" s="13" t="s">
        <v>162</v>
      </c>
      <c r="B196" s="13" t="s">
        <v>175</v>
      </c>
      <c r="C196" s="13" t="s">
        <v>22</v>
      </c>
      <c r="D196" s="13" t="s">
        <v>32</v>
      </c>
      <c r="E196" s="13" t="s">
        <v>37</v>
      </c>
      <c r="F196" s="13" t="s">
        <v>38</v>
      </c>
      <c r="G196" s="9">
        <v>64065.388918000011</v>
      </c>
      <c r="H196" s="9">
        <v>22480.75</v>
      </c>
      <c r="I196" s="9">
        <v>22791.529952545457</v>
      </c>
      <c r="J196" s="9">
        <v>63754.60896545455</v>
      </c>
    </row>
    <row r="197" spans="1:10" hidden="1" x14ac:dyDescent="0.25">
      <c r="A197" s="13" t="s">
        <v>162</v>
      </c>
      <c r="B197" s="13" t="s">
        <v>179</v>
      </c>
      <c r="C197" s="13" t="s">
        <v>22</v>
      </c>
      <c r="D197" s="13" t="s">
        <v>32</v>
      </c>
      <c r="E197" s="13" t="s">
        <v>180</v>
      </c>
      <c r="F197" s="13" t="s">
        <v>34</v>
      </c>
      <c r="G197" s="9">
        <v>14261.014154000004</v>
      </c>
      <c r="H197" s="9">
        <v>5196.2199999999993</v>
      </c>
      <c r="I197" s="9">
        <v>4670.3160385709125</v>
      </c>
      <c r="J197" s="9">
        <v>14786.918115429091</v>
      </c>
    </row>
    <row r="198" spans="1:10" hidden="1" x14ac:dyDescent="0.25">
      <c r="A198" s="13" t="s">
        <v>162</v>
      </c>
      <c r="B198" s="13" t="s">
        <v>181</v>
      </c>
      <c r="C198" s="13" t="s">
        <v>22</v>
      </c>
      <c r="D198" s="13" t="s">
        <v>32</v>
      </c>
      <c r="E198" s="13" t="s">
        <v>33</v>
      </c>
      <c r="F198" s="13" t="s">
        <v>182</v>
      </c>
      <c r="G198" s="9">
        <v>222709.46675399994</v>
      </c>
      <c r="H198" s="9">
        <v>72377.219999999987</v>
      </c>
      <c r="I198" s="9">
        <v>70749.429544199971</v>
      </c>
      <c r="J198" s="9">
        <v>224337.25720979995</v>
      </c>
    </row>
    <row r="199" spans="1:10" hidden="1" x14ac:dyDescent="0.25">
      <c r="A199" s="13" t="s">
        <v>162</v>
      </c>
      <c r="B199" s="13" t="s">
        <v>183</v>
      </c>
      <c r="C199" s="13" t="s">
        <v>22</v>
      </c>
      <c r="D199" s="13" t="s">
        <v>32</v>
      </c>
      <c r="E199" s="13" t="s">
        <v>33</v>
      </c>
      <c r="F199" s="13" t="s">
        <v>182</v>
      </c>
      <c r="G199" s="9">
        <v>178213.90365600001</v>
      </c>
      <c r="H199" s="9">
        <v>30258.400000000005</v>
      </c>
      <c r="I199" s="9">
        <v>64994.746715949987</v>
      </c>
      <c r="J199" s="9">
        <v>143477.55694005001</v>
      </c>
    </row>
    <row r="200" spans="1:10" hidden="1" x14ac:dyDescent="0.25">
      <c r="A200" s="13" t="s">
        <v>162</v>
      </c>
      <c r="B200" s="13" t="s">
        <v>184</v>
      </c>
      <c r="C200" s="13" t="s">
        <v>22</v>
      </c>
      <c r="D200" s="13" t="s">
        <v>32</v>
      </c>
      <c r="E200" s="13" t="s">
        <v>33</v>
      </c>
      <c r="F200" s="13" t="s">
        <v>182</v>
      </c>
      <c r="G200" s="9">
        <v>152793.36275599996</v>
      </c>
      <c r="H200" s="9">
        <v>16849.699999999997</v>
      </c>
      <c r="I200" s="9">
        <v>66267.786715950002</v>
      </c>
      <c r="J200" s="9">
        <v>103375.27604004995</v>
      </c>
    </row>
    <row r="201" spans="1:10" hidden="1" x14ac:dyDescent="0.25">
      <c r="A201" s="13" t="s">
        <v>162</v>
      </c>
      <c r="B201" s="13" t="s">
        <v>185</v>
      </c>
      <c r="C201" s="13" t="s">
        <v>22</v>
      </c>
      <c r="D201" s="13" t="s">
        <v>32</v>
      </c>
      <c r="E201" s="13" t="s">
        <v>84</v>
      </c>
      <c r="F201" s="13" t="s">
        <v>34</v>
      </c>
      <c r="G201" s="9">
        <v>0</v>
      </c>
      <c r="H201" s="9">
        <v>0</v>
      </c>
      <c r="I201" s="9">
        <v>0</v>
      </c>
      <c r="J201" s="9">
        <v>0</v>
      </c>
    </row>
    <row r="202" spans="1:10" hidden="1" x14ac:dyDescent="0.25">
      <c r="A202" s="13" t="s">
        <v>162</v>
      </c>
      <c r="B202" s="13" t="s">
        <v>185</v>
      </c>
      <c r="C202" s="13" t="s">
        <v>22</v>
      </c>
      <c r="D202" s="13" t="s">
        <v>32</v>
      </c>
      <c r="E202" s="13" t="s">
        <v>33</v>
      </c>
      <c r="F202" s="13" t="s">
        <v>34</v>
      </c>
      <c r="G202" s="9">
        <v>0</v>
      </c>
      <c r="H202" s="9">
        <v>0</v>
      </c>
      <c r="I202" s="9">
        <v>0</v>
      </c>
      <c r="J202" s="9">
        <v>0</v>
      </c>
    </row>
    <row r="203" spans="1:10" hidden="1" x14ac:dyDescent="0.25">
      <c r="A203" s="13" t="s">
        <v>162</v>
      </c>
      <c r="B203" s="13" t="s">
        <v>186</v>
      </c>
      <c r="C203" s="13" t="s">
        <v>22</v>
      </c>
      <c r="D203" s="13" t="s">
        <v>32</v>
      </c>
      <c r="E203" s="13" t="s">
        <v>33</v>
      </c>
      <c r="F203" s="13" t="s">
        <v>34</v>
      </c>
      <c r="G203" s="9">
        <v>0</v>
      </c>
      <c r="H203" s="9">
        <v>0</v>
      </c>
      <c r="I203" s="9">
        <v>0</v>
      </c>
      <c r="J203" s="9">
        <v>0</v>
      </c>
    </row>
    <row r="204" spans="1:10" hidden="1" x14ac:dyDescent="0.25">
      <c r="A204" s="13" t="s">
        <v>162</v>
      </c>
      <c r="B204" s="13" t="s">
        <v>36</v>
      </c>
      <c r="C204" s="13" t="s">
        <v>22</v>
      </c>
      <c r="D204" s="13" t="s">
        <v>32</v>
      </c>
      <c r="E204" s="13" t="s">
        <v>37</v>
      </c>
      <c r="F204" s="13" t="s">
        <v>38</v>
      </c>
      <c r="G204" s="9">
        <v>12335.159999999993</v>
      </c>
      <c r="H204" s="9">
        <v>9801.470000000003</v>
      </c>
      <c r="I204" s="9">
        <v>2900</v>
      </c>
      <c r="J204" s="9">
        <v>19236.629999999997</v>
      </c>
    </row>
    <row r="205" spans="1:10" hidden="1" x14ac:dyDescent="0.25">
      <c r="A205" s="13" t="s">
        <v>162</v>
      </c>
      <c r="B205" s="13" t="s">
        <v>63</v>
      </c>
      <c r="C205" s="13" t="s">
        <v>22</v>
      </c>
      <c r="D205" s="13" t="s">
        <v>63</v>
      </c>
      <c r="E205" s="13" t="s">
        <v>16</v>
      </c>
      <c r="F205" s="13" t="s">
        <v>34</v>
      </c>
      <c r="G205" s="9">
        <v>1187425.2244419982</v>
      </c>
      <c r="H205" s="9">
        <v>353911.4599999999</v>
      </c>
      <c r="I205" s="9">
        <v>420388.95315950766</v>
      </c>
      <c r="J205" s="9">
        <v>1120947.7312824905</v>
      </c>
    </row>
    <row r="206" spans="1:10" hidden="1" x14ac:dyDescent="0.25">
      <c r="A206" s="13" t="s">
        <v>162</v>
      </c>
      <c r="B206" s="13" t="s">
        <v>187</v>
      </c>
      <c r="C206" s="13" t="s">
        <v>22</v>
      </c>
      <c r="D206" s="13" t="s">
        <v>32</v>
      </c>
      <c r="E206" s="13" t="s">
        <v>37</v>
      </c>
      <c r="F206" s="13" t="s">
        <v>38</v>
      </c>
      <c r="G206" s="9">
        <v>11554920.808813991</v>
      </c>
      <c r="H206" s="9">
        <v>4346118.0300000031</v>
      </c>
      <c r="I206" s="9">
        <v>3486485.4912538128</v>
      </c>
      <c r="J206" s="9">
        <v>12414553.347560182</v>
      </c>
    </row>
    <row r="207" spans="1:10" hidden="1" x14ac:dyDescent="0.25">
      <c r="A207" s="13" t="s">
        <v>162</v>
      </c>
      <c r="B207" s="13" t="s">
        <v>188</v>
      </c>
      <c r="C207" s="13" t="s">
        <v>22</v>
      </c>
      <c r="D207" s="13" t="s">
        <v>32</v>
      </c>
      <c r="E207" s="13" t="s">
        <v>37</v>
      </c>
      <c r="F207" s="13" t="s">
        <v>38</v>
      </c>
      <c r="G207" s="9">
        <v>188745.16357599996</v>
      </c>
      <c r="H207" s="9">
        <v>69136.259999999995</v>
      </c>
      <c r="I207" s="9">
        <v>58234.899298459997</v>
      </c>
      <c r="J207" s="9">
        <v>199646.52427753998</v>
      </c>
    </row>
    <row r="208" spans="1:10" hidden="1" x14ac:dyDescent="0.25">
      <c r="A208" s="13" t="s">
        <v>162</v>
      </c>
      <c r="B208" s="13" t="s">
        <v>189</v>
      </c>
      <c r="C208" s="13" t="s">
        <v>22</v>
      </c>
      <c r="D208" s="13" t="s">
        <v>32</v>
      </c>
      <c r="E208" s="13" t="s">
        <v>37</v>
      </c>
      <c r="F208" s="13" t="s">
        <v>38</v>
      </c>
      <c r="G208" s="9">
        <v>2190543.3616640018</v>
      </c>
      <c r="H208" s="9">
        <v>135289.58000000002</v>
      </c>
      <c r="I208" s="9">
        <v>1131892.1726606765</v>
      </c>
      <c r="J208" s="9">
        <v>1193940.7690033254</v>
      </c>
    </row>
    <row r="209" spans="1:10" hidden="1" x14ac:dyDescent="0.25">
      <c r="A209" s="13" t="s">
        <v>190</v>
      </c>
      <c r="B209" s="13" t="s">
        <v>104</v>
      </c>
      <c r="C209" s="13" t="s">
        <v>72</v>
      </c>
      <c r="D209" s="13" t="s">
        <v>102</v>
      </c>
      <c r="E209" s="13" t="s">
        <v>103</v>
      </c>
      <c r="F209" s="13" t="s">
        <v>45</v>
      </c>
      <c r="G209" s="9">
        <v>1</v>
      </c>
      <c r="H209" s="9">
        <v>0</v>
      </c>
      <c r="I209" s="9">
        <v>1</v>
      </c>
      <c r="J209" s="9">
        <v>0</v>
      </c>
    </row>
    <row r="210" spans="1:10" hidden="1" x14ac:dyDescent="0.25">
      <c r="A210" s="13" t="s">
        <v>190</v>
      </c>
      <c r="B210" s="13" t="s">
        <v>101</v>
      </c>
      <c r="C210" s="13" t="s">
        <v>72</v>
      </c>
      <c r="D210" s="13" t="s">
        <v>102</v>
      </c>
      <c r="E210" s="13" t="s">
        <v>103</v>
      </c>
      <c r="F210" s="13" t="s">
        <v>44</v>
      </c>
      <c r="G210" s="9">
        <v>44572.989902000008</v>
      </c>
      <c r="H210" s="9">
        <v>7074.1399999999994</v>
      </c>
      <c r="I210" s="9">
        <v>13668.68230289753</v>
      </c>
      <c r="J210" s="9">
        <v>37978.447599102481</v>
      </c>
    </row>
    <row r="211" spans="1:10" hidden="1" x14ac:dyDescent="0.25">
      <c r="A211" s="13" t="s">
        <v>190</v>
      </c>
      <c r="B211" s="13" t="s">
        <v>104</v>
      </c>
      <c r="C211" s="13" t="s">
        <v>72</v>
      </c>
      <c r="D211" s="13" t="s">
        <v>102</v>
      </c>
      <c r="E211" s="13" t="s">
        <v>103</v>
      </c>
      <c r="F211" s="13" t="s">
        <v>106</v>
      </c>
      <c r="G211" s="9">
        <v>0</v>
      </c>
      <c r="H211" s="9">
        <v>0</v>
      </c>
      <c r="I211" s="9">
        <v>0</v>
      </c>
      <c r="J211" s="9">
        <v>0</v>
      </c>
    </row>
    <row r="212" spans="1:10" hidden="1" x14ac:dyDescent="0.25">
      <c r="A212" s="13" t="s">
        <v>190</v>
      </c>
      <c r="B212" s="13" t="s">
        <v>71</v>
      </c>
      <c r="C212" s="13" t="s">
        <v>72</v>
      </c>
      <c r="D212" s="13" t="s">
        <v>102</v>
      </c>
      <c r="E212" s="13" t="s">
        <v>103</v>
      </c>
      <c r="F212" s="13" t="s">
        <v>74</v>
      </c>
      <c r="G212" s="9">
        <v>211503.89848400006</v>
      </c>
      <c r="H212" s="9">
        <v>37827.759999999995</v>
      </c>
      <c r="I212" s="9">
        <v>39479.384855646691</v>
      </c>
      <c r="J212" s="9">
        <v>209852.27362835337</v>
      </c>
    </row>
    <row r="213" spans="1:10" hidden="1" x14ac:dyDescent="0.25">
      <c r="A213" s="13" t="s">
        <v>190</v>
      </c>
      <c r="B213" s="13" t="s">
        <v>71</v>
      </c>
      <c r="C213" s="13" t="s">
        <v>72</v>
      </c>
      <c r="D213" s="13" t="s">
        <v>102</v>
      </c>
      <c r="E213" s="13" t="s">
        <v>103</v>
      </c>
      <c r="F213" s="13" t="s">
        <v>45</v>
      </c>
      <c r="G213" s="9">
        <v>74754.021445999882</v>
      </c>
      <c r="H213" s="9">
        <v>1595.1100000000004</v>
      </c>
      <c r="I213" s="9">
        <v>15338.044082859173</v>
      </c>
      <c r="J213" s="9">
        <v>61011.087363140708</v>
      </c>
    </row>
    <row r="214" spans="1:10" hidden="1" x14ac:dyDescent="0.25">
      <c r="A214" s="13" t="s">
        <v>190</v>
      </c>
      <c r="B214" s="13" t="s">
        <v>71</v>
      </c>
      <c r="C214" s="13" t="s">
        <v>72</v>
      </c>
      <c r="D214" s="13" t="s">
        <v>102</v>
      </c>
      <c r="E214" s="13" t="s">
        <v>109</v>
      </c>
      <c r="F214" s="13" t="s">
        <v>45</v>
      </c>
      <c r="G214" s="9">
        <v>4000</v>
      </c>
      <c r="H214" s="9">
        <v>0</v>
      </c>
      <c r="I214" s="9">
        <v>0</v>
      </c>
      <c r="J214" s="9">
        <v>4000</v>
      </c>
    </row>
    <row r="215" spans="1:10" hidden="1" x14ac:dyDescent="0.25">
      <c r="A215" s="13" t="s">
        <v>190</v>
      </c>
      <c r="B215" s="13" t="s">
        <v>71</v>
      </c>
      <c r="C215" s="13" t="s">
        <v>72</v>
      </c>
      <c r="D215" s="13" t="s">
        <v>102</v>
      </c>
      <c r="E215" s="13" t="s">
        <v>109</v>
      </c>
      <c r="F215" s="13" t="s">
        <v>74</v>
      </c>
      <c r="G215" s="9">
        <v>0</v>
      </c>
      <c r="H215" s="9">
        <v>0</v>
      </c>
      <c r="I215" s="9">
        <v>0</v>
      </c>
      <c r="J215" s="9">
        <v>0</v>
      </c>
    </row>
    <row r="216" spans="1:10" hidden="1" x14ac:dyDescent="0.25">
      <c r="A216" s="13" t="s">
        <v>190</v>
      </c>
      <c r="B216" s="13" t="s">
        <v>101</v>
      </c>
      <c r="C216" s="13" t="s">
        <v>72</v>
      </c>
      <c r="D216" s="13" t="s">
        <v>102</v>
      </c>
      <c r="E216" s="13" t="s">
        <v>191</v>
      </c>
      <c r="F216" s="13" t="s">
        <v>44</v>
      </c>
      <c r="G216" s="9">
        <v>9660</v>
      </c>
      <c r="H216" s="9">
        <v>0</v>
      </c>
      <c r="I216" s="9">
        <v>9660</v>
      </c>
      <c r="J216" s="9">
        <v>0</v>
      </c>
    </row>
    <row r="217" spans="1:10" hidden="1" x14ac:dyDescent="0.25">
      <c r="A217" s="13" t="s">
        <v>190</v>
      </c>
      <c r="B217" s="13" t="s">
        <v>71</v>
      </c>
      <c r="C217" s="13" t="s">
        <v>72</v>
      </c>
      <c r="D217" s="13" t="s">
        <v>102</v>
      </c>
      <c r="E217" s="13" t="s">
        <v>103</v>
      </c>
      <c r="F217" s="13" t="s">
        <v>44</v>
      </c>
      <c r="G217" s="9">
        <v>545179.85973300016</v>
      </c>
      <c r="H217" s="9">
        <v>137530.05999999997</v>
      </c>
      <c r="I217" s="9">
        <v>194655.52995155085</v>
      </c>
      <c r="J217" s="9">
        <v>488054.38978144922</v>
      </c>
    </row>
    <row r="218" spans="1:10" hidden="1" x14ac:dyDescent="0.25">
      <c r="A218" s="13" t="s">
        <v>190</v>
      </c>
      <c r="B218" s="13" t="s">
        <v>71</v>
      </c>
      <c r="C218" s="13" t="s">
        <v>72</v>
      </c>
      <c r="D218" s="13" t="s">
        <v>102</v>
      </c>
      <c r="E218" s="13" t="s">
        <v>109</v>
      </c>
      <c r="F218" s="13" t="s">
        <v>44</v>
      </c>
      <c r="G218" s="9">
        <v>20510</v>
      </c>
      <c r="H218" s="9">
        <v>0</v>
      </c>
      <c r="I218" s="9">
        <v>0</v>
      </c>
      <c r="J218" s="9">
        <v>20510</v>
      </c>
    </row>
    <row r="219" spans="1:10" hidden="1" x14ac:dyDescent="0.25">
      <c r="A219" s="13" t="s">
        <v>192</v>
      </c>
      <c r="B219" s="13" t="s">
        <v>192</v>
      </c>
      <c r="C219" s="13" t="s">
        <v>98</v>
      </c>
      <c r="D219" s="13" t="s">
        <v>193</v>
      </c>
      <c r="E219" s="13" t="s">
        <v>194</v>
      </c>
      <c r="F219" s="13" t="s">
        <v>45</v>
      </c>
      <c r="G219" s="9">
        <v>98012.837809999954</v>
      </c>
      <c r="H219" s="9">
        <v>0</v>
      </c>
      <c r="I219" s="9">
        <v>59883.431673399995</v>
      </c>
      <c r="J219" s="9">
        <v>38129.406136599959</v>
      </c>
    </row>
    <row r="220" spans="1:10" hidden="1" x14ac:dyDescent="0.25">
      <c r="A220" s="13" t="s">
        <v>192</v>
      </c>
      <c r="B220" s="13" t="s">
        <v>192</v>
      </c>
      <c r="C220" s="13" t="s">
        <v>98</v>
      </c>
      <c r="D220" s="13" t="s">
        <v>193</v>
      </c>
      <c r="E220" s="13" t="s">
        <v>194</v>
      </c>
      <c r="F220" s="13" t="s">
        <v>46</v>
      </c>
      <c r="G220" s="9">
        <v>0</v>
      </c>
      <c r="H220" s="9">
        <v>0</v>
      </c>
      <c r="I220" s="9">
        <v>10716.58</v>
      </c>
      <c r="J220" s="9">
        <v>-10716.58</v>
      </c>
    </row>
    <row r="221" spans="1:10" hidden="1" x14ac:dyDescent="0.25">
      <c r="A221" s="13" t="s">
        <v>192</v>
      </c>
      <c r="B221" s="13" t="s">
        <v>195</v>
      </c>
      <c r="C221" s="13" t="s">
        <v>72</v>
      </c>
      <c r="D221" s="13" t="s">
        <v>196</v>
      </c>
      <c r="E221" s="13" t="s">
        <v>16</v>
      </c>
      <c r="F221" s="13" t="s">
        <v>197</v>
      </c>
      <c r="G221" s="9">
        <v>10000</v>
      </c>
      <c r="H221" s="9">
        <v>0</v>
      </c>
      <c r="I221" s="9">
        <v>10000</v>
      </c>
      <c r="J221" s="9">
        <v>0</v>
      </c>
    </row>
    <row r="222" spans="1:10" hidden="1" x14ac:dyDescent="0.25">
      <c r="A222" s="13" t="s">
        <v>198</v>
      </c>
      <c r="B222" s="13" t="s">
        <v>125</v>
      </c>
      <c r="C222" s="13" t="s">
        <v>14</v>
      </c>
      <c r="D222" s="13" t="s">
        <v>122</v>
      </c>
      <c r="E222" s="13" t="s">
        <v>16</v>
      </c>
      <c r="F222" s="13" t="s">
        <v>123</v>
      </c>
      <c r="G222" s="9">
        <v>0</v>
      </c>
      <c r="H222" s="9">
        <v>0</v>
      </c>
      <c r="I222" s="9">
        <v>0</v>
      </c>
      <c r="J222" s="9">
        <v>0</v>
      </c>
    </row>
    <row r="223" spans="1:10" hidden="1" x14ac:dyDescent="0.25">
      <c r="A223" s="13" t="s">
        <v>198</v>
      </c>
      <c r="B223" s="13" t="s">
        <v>124</v>
      </c>
      <c r="C223" s="13" t="s">
        <v>14</v>
      </c>
      <c r="D223" s="13" t="s">
        <v>77</v>
      </c>
      <c r="E223" s="13" t="s">
        <v>76</v>
      </c>
      <c r="F223" s="13" t="s">
        <v>124</v>
      </c>
      <c r="G223" s="9">
        <v>3543969.3321639998</v>
      </c>
      <c r="H223" s="9">
        <v>989230.57999999984</v>
      </c>
      <c r="I223" s="9">
        <v>1096482.3799604513</v>
      </c>
      <c r="J223" s="9">
        <v>3436717.5322035486</v>
      </c>
    </row>
    <row r="224" spans="1:10" hidden="1" x14ac:dyDescent="0.25">
      <c r="A224" s="13" t="s">
        <v>198</v>
      </c>
      <c r="B224" s="13" t="s">
        <v>121</v>
      </c>
      <c r="C224" s="13" t="s">
        <v>22</v>
      </c>
      <c r="D224" s="13" t="s">
        <v>122</v>
      </c>
      <c r="E224" s="13" t="s">
        <v>16</v>
      </c>
      <c r="F224" s="13" t="s">
        <v>123</v>
      </c>
      <c r="G224" s="9">
        <v>0</v>
      </c>
      <c r="H224" s="9">
        <v>0</v>
      </c>
      <c r="I224" s="9">
        <v>0</v>
      </c>
      <c r="J224" s="9">
        <v>0</v>
      </c>
    </row>
    <row r="225" spans="1:10" hidden="1" x14ac:dyDescent="0.25">
      <c r="A225" s="13" t="s">
        <v>199</v>
      </c>
      <c r="B225" s="13" t="s">
        <v>130</v>
      </c>
      <c r="C225" s="13" t="s">
        <v>98</v>
      </c>
      <c r="D225" s="13" t="s">
        <v>131</v>
      </c>
      <c r="E225" s="13" t="s">
        <v>16</v>
      </c>
      <c r="F225" s="13" t="s">
        <v>133</v>
      </c>
      <c r="G225" s="9">
        <v>426760.84070399951</v>
      </c>
      <c r="H225" s="9">
        <v>61264.630000000012</v>
      </c>
      <c r="I225" s="9">
        <v>135647.38511054823</v>
      </c>
      <c r="J225" s="9">
        <v>352378.08559345128</v>
      </c>
    </row>
    <row r="226" spans="1:10" hidden="1" x14ac:dyDescent="0.25">
      <c r="A226" s="13" t="s">
        <v>199</v>
      </c>
      <c r="B226" s="13" t="s">
        <v>130</v>
      </c>
      <c r="C226" s="13" t="s">
        <v>98</v>
      </c>
      <c r="D226" s="13" t="s">
        <v>131</v>
      </c>
      <c r="E226" s="13" t="s">
        <v>16</v>
      </c>
      <c r="F226" s="13" t="s">
        <v>132</v>
      </c>
      <c r="G226" s="9">
        <v>1599207.2751559985</v>
      </c>
      <c r="H226" s="9">
        <v>453389.61000000004</v>
      </c>
      <c r="I226" s="9">
        <v>514604.73225117003</v>
      </c>
      <c r="J226" s="9">
        <v>1537992.1529048285</v>
      </c>
    </row>
    <row r="227" spans="1:10" hidden="1" x14ac:dyDescent="0.25">
      <c r="A227" s="13" t="s">
        <v>199</v>
      </c>
      <c r="B227" s="13" t="s">
        <v>127</v>
      </c>
      <c r="C227" s="13" t="s">
        <v>98</v>
      </c>
      <c r="D227" s="13" t="s">
        <v>128</v>
      </c>
      <c r="E227" s="13" t="s">
        <v>16</v>
      </c>
      <c r="F227" s="13" t="s">
        <v>129</v>
      </c>
      <c r="G227" s="9">
        <v>49532</v>
      </c>
      <c r="H227" s="9">
        <v>0</v>
      </c>
      <c r="I227" s="9">
        <v>0</v>
      </c>
      <c r="J227" s="9">
        <v>49532</v>
      </c>
    </row>
    <row r="228" spans="1:10" x14ac:dyDescent="0.25">
      <c r="A228" s="13" t="s">
        <v>200</v>
      </c>
      <c r="B228" s="13" t="s">
        <v>89</v>
      </c>
      <c r="C228" s="13" t="s">
        <v>41</v>
      </c>
      <c r="D228" s="13" t="s">
        <v>90</v>
      </c>
      <c r="E228" s="13" t="s">
        <v>16</v>
      </c>
      <c r="F228" s="13" t="s">
        <v>91</v>
      </c>
      <c r="G228" s="9">
        <v>0</v>
      </c>
      <c r="H228" s="9">
        <v>0</v>
      </c>
      <c r="I228" s="9">
        <v>0</v>
      </c>
      <c r="J228" s="9">
        <v>0</v>
      </c>
    </row>
    <row r="229" spans="1:10" x14ac:dyDescent="0.25">
      <c r="A229" s="13" t="s">
        <v>200</v>
      </c>
      <c r="B229" s="13" t="s">
        <v>89</v>
      </c>
      <c r="C229" s="13" t="s">
        <v>41</v>
      </c>
      <c r="D229" s="13" t="s">
        <v>90</v>
      </c>
      <c r="E229" s="13" t="s">
        <v>16</v>
      </c>
      <c r="F229" s="13" t="s">
        <v>92</v>
      </c>
      <c r="G229" s="9">
        <v>0</v>
      </c>
      <c r="H229" s="9">
        <v>0</v>
      </c>
      <c r="I229" s="9">
        <v>0</v>
      </c>
      <c r="J229" s="9">
        <v>0</v>
      </c>
    </row>
    <row r="230" spans="1:10" x14ac:dyDescent="0.25">
      <c r="A230" s="13" t="s">
        <v>200</v>
      </c>
      <c r="B230" s="13" t="s">
        <v>89</v>
      </c>
      <c r="C230" s="13" t="s">
        <v>41</v>
      </c>
      <c r="D230" s="13" t="s">
        <v>90</v>
      </c>
      <c r="E230" s="13" t="s">
        <v>16</v>
      </c>
      <c r="F230" s="13" t="s">
        <v>45</v>
      </c>
      <c r="G230" s="9">
        <v>4800</v>
      </c>
      <c r="H230" s="9">
        <v>434.92</v>
      </c>
      <c r="I230" s="9">
        <v>1600</v>
      </c>
      <c r="J230" s="9">
        <v>3634.92</v>
      </c>
    </row>
    <row r="231" spans="1:10" x14ac:dyDescent="0.25">
      <c r="A231" s="13" t="s">
        <v>200</v>
      </c>
      <c r="B231" s="13" t="s">
        <v>93</v>
      </c>
      <c r="C231" s="13" t="s">
        <v>41</v>
      </c>
      <c r="D231" s="13" t="s">
        <v>94</v>
      </c>
      <c r="E231" s="13" t="s">
        <v>95</v>
      </c>
      <c r="F231" s="13" t="s">
        <v>52</v>
      </c>
      <c r="G231" s="9">
        <v>44743.280202000024</v>
      </c>
      <c r="H231" s="9">
        <v>16304.439999999995</v>
      </c>
      <c r="I231" s="9">
        <v>14692.02273708</v>
      </c>
      <c r="J231" s="9">
        <v>46355.69746492002</v>
      </c>
    </row>
    <row r="232" spans="1:10" x14ac:dyDescent="0.25">
      <c r="A232" s="13" t="s">
        <v>200</v>
      </c>
      <c r="B232" s="13" t="s">
        <v>93</v>
      </c>
      <c r="C232" s="13" t="s">
        <v>41</v>
      </c>
      <c r="D232" s="13" t="s">
        <v>94</v>
      </c>
      <c r="E232" s="13" t="s">
        <v>95</v>
      </c>
      <c r="F232" s="13" t="s">
        <v>95</v>
      </c>
      <c r="G232" s="9">
        <v>2980</v>
      </c>
      <c r="H232" s="9">
        <v>3687</v>
      </c>
      <c r="I232" s="9">
        <v>1788</v>
      </c>
      <c r="J232" s="9">
        <v>4879</v>
      </c>
    </row>
    <row r="233" spans="1:10" x14ac:dyDescent="0.25">
      <c r="A233" s="13" t="s">
        <v>200</v>
      </c>
      <c r="B233" s="13" t="s">
        <v>93</v>
      </c>
      <c r="C233" s="13" t="s">
        <v>41</v>
      </c>
      <c r="D233" s="13" t="s">
        <v>94</v>
      </c>
      <c r="E233" s="13" t="s">
        <v>95</v>
      </c>
      <c r="F233" s="13" t="s">
        <v>45</v>
      </c>
      <c r="G233" s="9">
        <v>37791.232955999942</v>
      </c>
      <c r="H233" s="9">
        <v>2743.6400000000003</v>
      </c>
      <c r="I233" s="9">
        <v>13553.177648980001</v>
      </c>
      <c r="J233" s="9">
        <v>26981.695307019938</v>
      </c>
    </row>
    <row r="234" spans="1:10" x14ac:dyDescent="0.25">
      <c r="A234" s="13" t="s">
        <v>200</v>
      </c>
      <c r="B234" s="13" t="s">
        <v>93</v>
      </c>
      <c r="C234" s="13" t="s">
        <v>41</v>
      </c>
      <c r="D234" s="13" t="s">
        <v>94</v>
      </c>
      <c r="E234" s="13" t="s">
        <v>95</v>
      </c>
      <c r="F234" s="13" t="s">
        <v>96</v>
      </c>
      <c r="G234" s="9">
        <v>0</v>
      </c>
      <c r="H234" s="9">
        <v>0</v>
      </c>
      <c r="I234" s="9">
        <v>0</v>
      </c>
      <c r="J234" s="9">
        <v>0</v>
      </c>
    </row>
    <row r="235" spans="1:10" hidden="1" x14ac:dyDescent="0.25">
      <c r="A235" s="13" t="s">
        <v>200</v>
      </c>
      <c r="B235" s="13" t="s">
        <v>201</v>
      </c>
      <c r="C235" s="13" t="s">
        <v>14</v>
      </c>
      <c r="D235" s="13" t="s">
        <v>29</v>
      </c>
      <c r="E235" s="13" t="s">
        <v>144</v>
      </c>
      <c r="F235" s="13" t="s">
        <v>150</v>
      </c>
      <c r="G235" s="9">
        <v>151313.69990199991</v>
      </c>
      <c r="H235" s="9">
        <v>41413.049999999996</v>
      </c>
      <c r="I235" s="9">
        <v>49414.457761837068</v>
      </c>
      <c r="J235" s="9">
        <v>143312.29214016284</v>
      </c>
    </row>
    <row r="236" spans="1:10" hidden="1" x14ac:dyDescent="0.25">
      <c r="A236" s="13" t="s">
        <v>200</v>
      </c>
      <c r="B236" s="13" t="s">
        <v>160</v>
      </c>
      <c r="C236" s="13" t="s">
        <v>14</v>
      </c>
      <c r="D236" s="13" t="s">
        <v>29</v>
      </c>
      <c r="E236" s="13" t="s">
        <v>144</v>
      </c>
      <c r="F236" s="13" t="s">
        <v>150</v>
      </c>
      <c r="G236" s="9">
        <v>60644.330153999988</v>
      </c>
      <c r="H236" s="9">
        <v>7450.4699999999993</v>
      </c>
      <c r="I236" s="9">
        <v>19002.205917100822</v>
      </c>
      <c r="J236" s="9">
        <v>49092.594236899167</v>
      </c>
    </row>
    <row r="237" spans="1:10" hidden="1" x14ac:dyDescent="0.25">
      <c r="A237" s="13" t="s">
        <v>200</v>
      </c>
      <c r="B237" s="13" t="s">
        <v>149</v>
      </c>
      <c r="C237" s="13" t="s">
        <v>14</v>
      </c>
      <c r="D237" s="13" t="s">
        <v>29</v>
      </c>
      <c r="E237" s="13" t="s">
        <v>144</v>
      </c>
      <c r="F237" s="13" t="s">
        <v>150</v>
      </c>
      <c r="G237" s="9">
        <v>68126.310016000003</v>
      </c>
      <c r="H237" s="9">
        <v>10454.35</v>
      </c>
      <c r="I237" s="9">
        <v>24971.322244437062</v>
      </c>
      <c r="J237" s="9">
        <v>53609.337771562939</v>
      </c>
    </row>
    <row r="238" spans="1:10" hidden="1" x14ac:dyDescent="0.25">
      <c r="A238" s="13" t="s">
        <v>200</v>
      </c>
      <c r="B238" s="13" t="s">
        <v>135</v>
      </c>
      <c r="C238" s="13" t="s">
        <v>14</v>
      </c>
      <c r="D238" s="13" t="s">
        <v>15</v>
      </c>
      <c r="E238" s="13" t="s">
        <v>16</v>
      </c>
      <c r="F238" s="13" t="s">
        <v>136</v>
      </c>
      <c r="G238" s="9">
        <v>1604224.109795999</v>
      </c>
      <c r="H238" s="9">
        <v>426023.07000000007</v>
      </c>
      <c r="I238" s="9">
        <v>474026.73753691022</v>
      </c>
      <c r="J238" s="9">
        <v>1556220.4422590889</v>
      </c>
    </row>
    <row r="239" spans="1:10" hidden="1" x14ac:dyDescent="0.25">
      <c r="A239" s="13" t="s">
        <v>200</v>
      </c>
      <c r="B239" s="13" t="s">
        <v>110</v>
      </c>
      <c r="C239" s="13" t="s">
        <v>14</v>
      </c>
      <c r="D239" s="13" t="s">
        <v>29</v>
      </c>
      <c r="E239" s="13" t="s">
        <v>112</v>
      </c>
      <c r="F239" s="13" t="s">
        <v>113</v>
      </c>
      <c r="G239" s="9">
        <v>68580.120030000005</v>
      </c>
      <c r="H239" s="9">
        <v>16152.57</v>
      </c>
      <c r="I239" s="9">
        <v>17387.474167159999</v>
      </c>
      <c r="J239" s="9">
        <v>67345.215862840007</v>
      </c>
    </row>
    <row r="240" spans="1:10" hidden="1" x14ac:dyDescent="0.25">
      <c r="A240" s="13" t="s">
        <v>200</v>
      </c>
      <c r="B240" s="13" t="s">
        <v>195</v>
      </c>
      <c r="C240" s="13" t="s">
        <v>72</v>
      </c>
      <c r="D240" s="13" t="s">
        <v>196</v>
      </c>
      <c r="E240" s="13" t="s">
        <v>16</v>
      </c>
      <c r="F240" s="13" t="s">
        <v>202</v>
      </c>
      <c r="G240" s="9">
        <v>0</v>
      </c>
      <c r="H240" s="9">
        <v>0</v>
      </c>
      <c r="I240" s="9">
        <v>0</v>
      </c>
      <c r="J240" s="9">
        <v>0</v>
      </c>
    </row>
    <row r="241" spans="1:10" hidden="1" x14ac:dyDescent="0.25">
      <c r="A241" s="13" t="s">
        <v>200</v>
      </c>
      <c r="B241" s="13" t="s">
        <v>195</v>
      </c>
      <c r="C241" s="13" t="s">
        <v>72</v>
      </c>
      <c r="D241" s="13" t="s">
        <v>196</v>
      </c>
      <c r="E241" s="13" t="s">
        <v>16</v>
      </c>
      <c r="F241" s="13" t="s">
        <v>203</v>
      </c>
      <c r="G241" s="9">
        <v>31920</v>
      </c>
      <c r="H241" s="9">
        <v>0</v>
      </c>
      <c r="I241" s="9">
        <v>0</v>
      </c>
      <c r="J241" s="9">
        <v>31920</v>
      </c>
    </row>
    <row r="242" spans="1:10" hidden="1" x14ac:dyDescent="0.25">
      <c r="A242" s="13" t="s">
        <v>200</v>
      </c>
      <c r="B242" s="13" t="s">
        <v>79</v>
      </c>
      <c r="C242" s="13" t="s">
        <v>14</v>
      </c>
      <c r="D242" s="13" t="s">
        <v>77</v>
      </c>
      <c r="E242" s="13" t="s">
        <v>79</v>
      </c>
      <c r="F242" s="13" t="s">
        <v>80</v>
      </c>
      <c r="G242" s="9">
        <v>182936.71949999998</v>
      </c>
      <c r="H242" s="9">
        <v>3336.68</v>
      </c>
      <c r="I242" s="9">
        <v>56910.936499999996</v>
      </c>
      <c r="J242" s="9">
        <v>129362.46299999997</v>
      </c>
    </row>
    <row r="243" spans="1:10" hidden="1" x14ac:dyDescent="0.25">
      <c r="A243" s="13" t="s">
        <v>200</v>
      </c>
      <c r="B243" s="13" t="s">
        <v>79</v>
      </c>
      <c r="C243" s="13" t="s">
        <v>14</v>
      </c>
      <c r="D243" s="13" t="s">
        <v>77</v>
      </c>
      <c r="E243" s="13" t="s">
        <v>79</v>
      </c>
      <c r="F243" s="13" t="s">
        <v>81</v>
      </c>
      <c r="G243" s="9">
        <v>28901.511599999994</v>
      </c>
      <c r="H243" s="9">
        <v>0</v>
      </c>
      <c r="I243" s="9">
        <v>16966.834699999999</v>
      </c>
      <c r="J243" s="9">
        <v>11934.676899999995</v>
      </c>
    </row>
    <row r="244" spans="1:10" hidden="1" x14ac:dyDescent="0.25">
      <c r="A244" s="13" t="s">
        <v>200</v>
      </c>
      <c r="B244" s="13" t="s">
        <v>137</v>
      </c>
      <c r="C244" s="13" t="s">
        <v>14</v>
      </c>
      <c r="D244" s="13" t="s">
        <v>29</v>
      </c>
      <c r="E244" s="13" t="s">
        <v>112</v>
      </c>
      <c r="F244" s="13" t="s">
        <v>139</v>
      </c>
      <c r="G244" s="9">
        <v>29468.771084000025</v>
      </c>
      <c r="H244" s="9">
        <v>458.24999999999994</v>
      </c>
      <c r="I244" s="9">
        <v>24594.879027860003</v>
      </c>
      <c r="J244" s="9">
        <v>5332.1420561400228</v>
      </c>
    </row>
    <row r="245" spans="1:10" hidden="1" x14ac:dyDescent="0.25">
      <c r="A245" s="13" t="s">
        <v>200</v>
      </c>
      <c r="B245" s="13" t="s">
        <v>138</v>
      </c>
      <c r="C245" s="13" t="s">
        <v>14</v>
      </c>
      <c r="D245" s="13" t="s">
        <v>29</v>
      </c>
      <c r="E245" s="13" t="s">
        <v>30</v>
      </c>
      <c r="F245" s="13" t="s">
        <v>31</v>
      </c>
      <c r="G245" s="9">
        <v>0</v>
      </c>
      <c r="H245" s="9">
        <v>0</v>
      </c>
      <c r="I245" s="9">
        <v>0</v>
      </c>
      <c r="J245" s="9">
        <v>0</v>
      </c>
    </row>
    <row r="246" spans="1:10" hidden="1" x14ac:dyDescent="0.25">
      <c r="A246" s="13" t="s">
        <v>200</v>
      </c>
      <c r="B246" s="13" t="s">
        <v>160</v>
      </c>
      <c r="C246" s="13" t="s">
        <v>14</v>
      </c>
      <c r="D246" s="13" t="s">
        <v>29</v>
      </c>
      <c r="E246" s="13" t="s">
        <v>30</v>
      </c>
      <c r="F246" s="13" t="s">
        <v>161</v>
      </c>
      <c r="G246" s="9">
        <v>0</v>
      </c>
      <c r="H246" s="9">
        <v>0</v>
      </c>
      <c r="I246" s="9">
        <v>0</v>
      </c>
      <c r="J246" s="9">
        <v>0</v>
      </c>
    </row>
    <row r="247" spans="1:10" hidden="1" x14ac:dyDescent="0.25">
      <c r="A247" s="13" t="s">
        <v>200</v>
      </c>
      <c r="B247" s="13" t="s">
        <v>159</v>
      </c>
      <c r="C247" s="13" t="s">
        <v>14</v>
      </c>
      <c r="D247" s="13" t="s">
        <v>29</v>
      </c>
      <c r="E247" s="13" t="s">
        <v>30</v>
      </c>
      <c r="F247" s="13" t="s">
        <v>31</v>
      </c>
      <c r="G247" s="9">
        <v>0</v>
      </c>
      <c r="H247" s="9">
        <v>0</v>
      </c>
      <c r="I247" s="9">
        <v>0</v>
      </c>
      <c r="J247" s="9">
        <v>0</v>
      </c>
    </row>
    <row r="248" spans="1:10" hidden="1" x14ac:dyDescent="0.25">
      <c r="A248" s="13" t="s">
        <v>200</v>
      </c>
      <c r="B248" s="13" t="s">
        <v>110</v>
      </c>
      <c r="C248" s="13" t="s">
        <v>14</v>
      </c>
      <c r="D248" s="13" t="s">
        <v>29</v>
      </c>
      <c r="E248" s="13" t="s">
        <v>30</v>
      </c>
      <c r="F248" s="13" t="s">
        <v>31</v>
      </c>
      <c r="G248" s="9">
        <v>6913.4710840000016</v>
      </c>
      <c r="H248" s="9">
        <v>458.25</v>
      </c>
      <c r="I248" s="9">
        <v>2039.5790278600002</v>
      </c>
      <c r="J248" s="9">
        <v>5332.1420561400009</v>
      </c>
    </row>
    <row r="249" spans="1:10" hidden="1" x14ac:dyDescent="0.25">
      <c r="A249" s="13" t="s">
        <v>200</v>
      </c>
      <c r="B249" s="13" t="s">
        <v>195</v>
      </c>
      <c r="C249" s="13" t="s">
        <v>72</v>
      </c>
      <c r="D249" s="13" t="s">
        <v>196</v>
      </c>
      <c r="E249" s="13" t="s">
        <v>16</v>
      </c>
      <c r="F249" s="13" t="s">
        <v>45</v>
      </c>
      <c r="G249" s="9">
        <v>8653.5555779999995</v>
      </c>
      <c r="H249" s="9">
        <v>0</v>
      </c>
      <c r="I249" s="9">
        <v>3268.4209563800005</v>
      </c>
      <c r="J249" s="9">
        <v>5385.1346216199991</v>
      </c>
    </row>
    <row r="250" spans="1:10" hidden="1" x14ac:dyDescent="0.25">
      <c r="A250" s="13" t="s">
        <v>200</v>
      </c>
      <c r="B250" s="13" t="s">
        <v>159</v>
      </c>
      <c r="C250" s="13" t="s">
        <v>14</v>
      </c>
      <c r="D250" s="13" t="s">
        <v>29</v>
      </c>
      <c r="E250" s="13" t="s">
        <v>112</v>
      </c>
      <c r="F250" s="13" t="s">
        <v>153</v>
      </c>
      <c r="G250" s="9">
        <v>130556.00002000004</v>
      </c>
      <c r="H250" s="9">
        <v>8990.260000000002</v>
      </c>
      <c r="I250" s="9">
        <v>21509.570076279997</v>
      </c>
      <c r="J250" s="9">
        <v>118036.68994372003</v>
      </c>
    </row>
    <row r="251" spans="1:10" hidden="1" x14ac:dyDescent="0.25">
      <c r="A251" s="13" t="s">
        <v>200</v>
      </c>
      <c r="B251" s="13" t="s">
        <v>138</v>
      </c>
      <c r="C251" s="13" t="s">
        <v>14</v>
      </c>
      <c r="D251" s="13" t="s">
        <v>29</v>
      </c>
      <c r="E251" s="13" t="s">
        <v>112</v>
      </c>
      <c r="F251" s="13" t="s">
        <v>139</v>
      </c>
      <c r="G251" s="9">
        <v>299781.22858599992</v>
      </c>
      <c r="H251" s="9">
        <v>75310.44</v>
      </c>
      <c r="I251" s="9">
        <v>74252.98971929359</v>
      </c>
      <c r="J251" s="9">
        <v>300838.67886670632</v>
      </c>
    </row>
    <row r="252" spans="1:10" hidden="1" x14ac:dyDescent="0.25">
      <c r="A252" s="13" t="s">
        <v>200</v>
      </c>
      <c r="B252" s="13" t="s">
        <v>151</v>
      </c>
      <c r="C252" s="13" t="s">
        <v>14</v>
      </c>
      <c r="D252" s="13" t="s">
        <v>15</v>
      </c>
      <c r="E252" s="13" t="s">
        <v>16</v>
      </c>
      <c r="F252" s="13" t="s">
        <v>152</v>
      </c>
      <c r="G252" s="9">
        <v>48960</v>
      </c>
      <c r="H252" s="9">
        <v>23071.96999999999</v>
      </c>
      <c r="I252" s="9">
        <v>34500</v>
      </c>
      <c r="J252" s="9">
        <v>37531.969999999987</v>
      </c>
    </row>
    <row r="253" spans="1:10" x14ac:dyDescent="0.25">
      <c r="A253" s="13" t="s">
        <v>200</v>
      </c>
      <c r="B253" s="13" t="s">
        <v>89</v>
      </c>
      <c r="C253" s="13" t="s">
        <v>41</v>
      </c>
      <c r="D253" s="13" t="s">
        <v>90</v>
      </c>
      <c r="E253" s="13" t="s">
        <v>16</v>
      </c>
      <c r="F253" s="13" t="s">
        <v>44</v>
      </c>
      <c r="G253" s="9">
        <v>7085.5600000000013</v>
      </c>
      <c r="H253" s="9">
        <v>6990.5400000000018</v>
      </c>
      <c r="I253" s="9">
        <v>1650</v>
      </c>
      <c r="J253" s="9">
        <v>12426.100000000002</v>
      </c>
    </row>
    <row r="254" spans="1:10" x14ac:dyDescent="0.25">
      <c r="A254" s="13" t="s">
        <v>200</v>
      </c>
      <c r="B254" s="13" t="s">
        <v>89</v>
      </c>
      <c r="C254" s="13" t="s">
        <v>41</v>
      </c>
      <c r="D254" s="13" t="s">
        <v>90</v>
      </c>
      <c r="E254" s="13" t="s">
        <v>16</v>
      </c>
      <c r="F254" s="13" t="s">
        <v>52</v>
      </c>
      <c r="G254" s="9">
        <v>4400</v>
      </c>
      <c r="H254" s="9">
        <v>193.2</v>
      </c>
      <c r="I254" s="9">
        <v>1200</v>
      </c>
      <c r="J254" s="9">
        <v>3393.2</v>
      </c>
    </row>
    <row r="255" spans="1:10" hidden="1" x14ac:dyDescent="0.25">
      <c r="A255" s="13" t="s">
        <v>200</v>
      </c>
      <c r="B255" s="13" t="s">
        <v>195</v>
      </c>
      <c r="C255" s="13" t="s">
        <v>72</v>
      </c>
      <c r="D255" s="13" t="s">
        <v>196</v>
      </c>
      <c r="E255" s="13" t="s">
        <v>16</v>
      </c>
      <c r="F255" s="13" t="s">
        <v>197</v>
      </c>
      <c r="G255" s="9">
        <v>4200</v>
      </c>
      <c r="H255" s="9">
        <v>0</v>
      </c>
      <c r="I255" s="9">
        <v>0</v>
      </c>
      <c r="J255" s="9">
        <v>4200</v>
      </c>
    </row>
    <row r="256" spans="1:10" hidden="1" x14ac:dyDescent="0.25">
      <c r="A256" s="13" t="s">
        <v>200</v>
      </c>
      <c r="B256" s="13" t="s">
        <v>140</v>
      </c>
      <c r="C256" s="13" t="s">
        <v>14</v>
      </c>
      <c r="D256" s="13" t="s">
        <v>29</v>
      </c>
      <c r="E256" s="13" t="s">
        <v>112</v>
      </c>
      <c r="F256" s="13" t="s">
        <v>153</v>
      </c>
      <c r="G256" s="9">
        <v>72572.497914000021</v>
      </c>
      <c r="H256" s="9">
        <v>15684.030000000002</v>
      </c>
      <c r="I256" s="9">
        <v>14819.677557210003</v>
      </c>
      <c r="J256" s="9">
        <v>73436.850356790019</v>
      </c>
    </row>
    <row r="257" spans="1:10" hidden="1" x14ac:dyDescent="0.25">
      <c r="A257" s="13" t="s">
        <v>200</v>
      </c>
      <c r="B257" s="13" t="s">
        <v>137</v>
      </c>
      <c r="C257" s="13" t="s">
        <v>14</v>
      </c>
      <c r="D257" s="13" t="s">
        <v>29</v>
      </c>
      <c r="E257" s="13" t="s">
        <v>30</v>
      </c>
      <c r="F257" s="13" t="s">
        <v>31</v>
      </c>
      <c r="G257" s="9">
        <v>6913.4710840000016</v>
      </c>
      <c r="H257" s="9">
        <v>458.23999999999995</v>
      </c>
      <c r="I257" s="9">
        <v>2039.5790278600002</v>
      </c>
      <c r="J257" s="9">
        <v>5332.1320561400007</v>
      </c>
    </row>
    <row r="258" spans="1:10" hidden="1" x14ac:dyDescent="0.25">
      <c r="A258" s="13" t="s">
        <v>200</v>
      </c>
      <c r="B258" s="13" t="s">
        <v>204</v>
      </c>
      <c r="C258" s="13" t="s">
        <v>72</v>
      </c>
      <c r="D258" s="13" t="s">
        <v>205</v>
      </c>
      <c r="E258" s="13" t="s">
        <v>16</v>
      </c>
      <c r="F258" s="13" t="s">
        <v>106</v>
      </c>
      <c r="G258" s="9">
        <v>1500</v>
      </c>
      <c r="H258" s="9">
        <v>0</v>
      </c>
      <c r="I258" s="9">
        <v>0</v>
      </c>
      <c r="J258" s="9">
        <v>1500</v>
      </c>
    </row>
    <row r="259" spans="1:10" hidden="1" x14ac:dyDescent="0.25">
      <c r="A259" s="13" t="s">
        <v>200</v>
      </c>
      <c r="B259" s="13" t="s">
        <v>125</v>
      </c>
      <c r="C259" s="13" t="s">
        <v>14</v>
      </c>
      <c r="D259" s="13" t="s">
        <v>122</v>
      </c>
      <c r="E259" s="13" t="s">
        <v>16</v>
      </c>
      <c r="F259" s="13" t="s">
        <v>123</v>
      </c>
      <c r="G259" s="9">
        <v>0</v>
      </c>
      <c r="H259" s="9">
        <v>0</v>
      </c>
      <c r="I259" s="9">
        <v>0</v>
      </c>
      <c r="J259" s="9">
        <v>0</v>
      </c>
    </row>
    <row r="260" spans="1:10" hidden="1" x14ac:dyDescent="0.25">
      <c r="A260" s="13" t="s">
        <v>206</v>
      </c>
      <c r="B260" s="13" t="s">
        <v>118</v>
      </c>
      <c r="C260" s="13" t="s">
        <v>72</v>
      </c>
      <c r="D260" s="13" t="s">
        <v>73</v>
      </c>
      <c r="E260" s="13" t="s">
        <v>16</v>
      </c>
      <c r="F260" s="13" t="s">
        <v>74</v>
      </c>
      <c r="G260" s="9">
        <v>84000</v>
      </c>
      <c r="H260" s="9">
        <v>0</v>
      </c>
      <c r="I260" s="9">
        <v>33000</v>
      </c>
      <c r="J260" s="9">
        <v>51000</v>
      </c>
    </row>
    <row r="261" spans="1:10" hidden="1" x14ac:dyDescent="0.25">
      <c r="A261" s="13" t="s">
        <v>206</v>
      </c>
      <c r="B261" s="13" t="s">
        <v>104</v>
      </c>
      <c r="C261" s="13" t="s">
        <v>72</v>
      </c>
      <c r="D261" s="13" t="s">
        <v>105</v>
      </c>
      <c r="E261" s="13" t="s">
        <v>16</v>
      </c>
      <c r="F261" s="13" t="s">
        <v>45</v>
      </c>
      <c r="G261" s="9">
        <v>94500</v>
      </c>
      <c r="H261" s="9">
        <v>0</v>
      </c>
      <c r="I261" s="9">
        <v>32000</v>
      </c>
      <c r="J261" s="9">
        <v>62500</v>
      </c>
    </row>
    <row r="262" spans="1:10" hidden="1" x14ac:dyDescent="0.25">
      <c r="A262" s="13" t="s">
        <v>206</v>
      </c>
      <c r="B262" s="13" t="s">
        <v>104</v>
      </c>
      <c r="C262" s="13" t="s">
        <v>72</v>
      </c>
      <c r="D262" s="13" t="s">
        <v>102</v>
      </c>
      <c r="E262" s="13" t="s">
        <v>191</v>
      </c>
      <c r="F262" s="13" t="s">
        <v>106</v>
      </c>
      <c r="G262" s="9">
        <v>0</v>
      </c>
      <c r="H262" s="9">
        <v>0</v>
      </c>
      <c r="I262" s="9">
        <v>0</v>
      </c>
      <c r="J262" s="9">
        <v>0</v>
      </c>
    </row>
    <row r="263" spans="1:10" hidden="1" x14ac:dyDescent="0.25">
      <c r="A263" s="13" t="s">
        <v>206</v>
      </c>
      <c r="B263" s="13" t="s">
        <v>104</v>
      </c>
      <c r="C263" s="13" t="s">
        <v>72</v>
      </c>
      <c r="D263" s="13" t="s">
        <v>102</v>
      </c>
      <c r="E263" s="13" t="s">
        <v>191</v>
      </c>
      <c r="F263" s="13" t="s">
        <v>45</v>
      </c>
      <c r="G263" s="9">
        <v>0</v>
      </c>
      <c r="H263" s="9">
        <v>0</v>
      </c>
      <c r="I263" s="9">
        <v>0</v>
      </c>
      <c r="J263" s="9">
        <v>0</v>
      </c>
    </row>
    <row r="264" spans="1:10" hidden="1" x14ac:dyDescent="0.25">
      <c r="A264" s="13" t="s">
        <v>206</v>
      </c>
      <c r="B264" s="13" t="s">
        <v>104</v>
      </c>
      <c r="C264" s="13" t="s">
        <v>72</v>
      </c>
      <c r="D264" s="13" t="s">
        <v>102</v>
      </c>
      <c r="E264" s="13" t="s">
        <v>109</v>
      </c>
      <c r="F264" s="13" t="s">
        <v>106</v>
      </c>
      <c r="G264" s="9">
        <v>0</v>
      </c>
      <c r="H264" s="9">
        <v>0</v>
      </c>
      <c r="I264" s="9">
        <v>0</v>
      </c>
      <c r="J264" s="9">
        <v>0</v>
      </c>
    </row>
    <row r="265" spans="1:10" hidden="1" x14ac:dyDescent="0.25">
      <c r="A265" s="13" t="s">
        <v>206</v>
      </c>
      <c r="B265" s="13" t="s">
        <v>104</v>
      </c>
      <c r="C265" s="13" t="s">
        <v>72</v>
      </c>
      <c r="D265" s="13" t="s">
        <v>102</v>
      </c>
      <c r="E265" s="13" t="s">
        <v>109</v>
      </c>
      <c r="F265" s="13" t="s">
        <v>45</v>
      </c>
      <c r="G265" s="9">
        <v>0</v>
      </c>
      <c r="H265" s="9">
        <v>0</v>
      </c>
      <c r="I265" s="9">
        <v>0</v>
      </c>
      <c r="J265" s="9">
        <v>0</v>
      </c>
    </row>
    <row r="266" spans="1:10" hidden="1" x14ac:dyDescent="0.25">
      <c r="A266" s="13" t="s">
        <v>206</v>
      </c>
      <c r="B266" s="13" t="s">
        <v>104</v>
      </c>
      <c r="C266" s="13" t="s">
        <v>72</v>
      </c>
      <c r="D266" s="13" t="s">
        <v>205</v>
      </c>
      <c r="E266" s="13" t="s">
        <v>16</v>
      </c>
      <c r="F266" s="13" t="s">
        <v>106</v>
      </c>
      <c r="G266" s="9">
        <v>75000</v>
      </c>
      <c r="H266" s="9">
        <v>0</v>
      </c>
      <c r="I266" s="9">
        <v>25000</v>
      </c>
      <c r="J266" s="9">
        <v>50000</v>
      </c>
    </row>
    <row r="267" spans="1:10" hidden="1" x14ac:dyDescent="0.25">
      <c r="A267" s="13" t="s">
        <v>206</v>
      </c>
      <c r="B267" s="13" t="s">
        <v>104</v>
      </c>
      <c r="C267" s="13" t="s">
        <v>72</v>
      </c>
      <c r="D267" s="13" t="s">
        <v>105</v>
      </c>
      <c r="E267" s="13" t="s">
        <v>16</v>
      </c>
      <c r="F267" s="13" t="s">
        <v>106</v>
      </c>
      <c r="G267" s="9">
        <v>49600</v>
      </c>
      <c r="H267" s="9">
        <v>0</v>
      </c>
      <c r="I267" s="9">
        <v>2200</v>
      </c>
      <c r="J267" s="9">
        <v>47400</v>
      </c>
    </row>
    <row r="268" spans="1:10" hidden="1" x14ac:dyDescent="0.25">
      <c r="A268" s="13" t="s">
        <v>206</v>
      </c>
      <c r="B268" s="13" t="s">
        <v>104</v>
      </c>
      <c r="C268" s="13" t="s">
        <v>98</v>
      </c>
      <c r="D268" s="13" t="s">
        <v>116</v>
      </c>
      <c r="E268" s="13" t="s">
        <v>207</v>
      </c>
      <c r="F268" s="13" t="s">
        <v>45</v>
      </c>
      <c r="G268" s="9">
        <v>0</v>
      </c>
      <c r="H268" s="9">
        <v>0</v>
      </c>
      <c r="I268" s="9">
        <v>0</v>
      </c>
      <c r="J268" s="9">
        <v>0</v>
      </c>
    </row>
    <row r="269" spans="1:10" hidden="1" x14ac:dyDescent="0.25">
      <c r="A269" s="13" t="s">
        <v>206</v>
      </c>
      <c r="B269" s="13" t="s">
        <v>208</v>
      </c>
      <c r="C269" s="13" t="s">
        <v>72</v>
      </c>
      <c r="D269" s="13" t="s">
        <v>102</v>
      </c>
      <c r="E269" s="13" t="s">
        <v>191</v>
      </c>
      <c r="F269" s="13" t="s">
        <v>74</v>
      </c>
      <c r="G269" s="9">
        <v>128000</v>
      </c>
      <c r="H269" s="9">
        <v>17090</v>
      </c>
      <c r="I269" s="9">
        <v>4000</v>
      </c>
      <c r="J269" s="9">
        <v>141090</v>
      </c>
    </row>
    <row r="270" spans="1:10" hidden="1" x14ac:dyDescent="0.25">
      <c r="A270" s="13" t="s">
        <v>206</v>
      </c>
      <c r="B270" s="13" t="s">
        <v>208</v>
      </c>
      <c r="C270" s="13" t="s">
        <v>72</v>
      </c>
      <c r="D270" s="13" t="s">
        <v>102</v>
      </c>
      <c r="E270" s="13" t="s">
        <v>103</v>
      </c>
      <c r="F270" s="13" t="s">
        <v>74</v>
      </c>
      <c r="G270" s="9">
        <v>131000</v>
      </c>
      <c r="H270" s="9">
        <v>0</v>
      </c>
      <c r="I270" s="9">
        <v>4000</v>
      </c>
      <c r="J270" s="9">
        <v>127000</v>
      </c>
    </row>
    <row r="271" spans="1:10" hidden="1" x14ac:dyDescent="0.25">
      <c r="A271" s="13" t="s">
        <v>206</v>
      </c>
      <c r="B271" s="13" t="s">
        <v>208</v>
      </c>
      <c r="C271" s="13" t="s">
        <v>72</v>
      </c>
      <c r="D271" s="13" t="s">
        <v>102</v>
      </c>
      <c r="E271" s="13" t="s">
        <v>109</v>
      </c>
      <c r="F271" s="13" t="s">
        <v>74</v>
      </c>
      <c r="G271" s="9">
        <v>185000</v>
      </c>
      <c r="H271" s="9">
        <v>8600</v>
      </c>
      <c r="I271" s="9">
        <v>20000</v>
      </c>
      <c r="J271" s="9">
        <v>173600</v>
      </c>
    </row>
    <row r="272" spans="1:10" hidden="1" x14ac:dyDescent="0.25">
      <c r="A272" s="13" t="s">
        <v>206</v>
      </c>
      <c r="B272" s="13" t="s">
        <v>208</v>
      </c>
      <c r="C272" s="13" t="s">
        <v>72</v>
      </c>
      <c r="D272" s="13" t="s">
        <v>205</v>
      </c>
      <c r="E272" s="13" t="s">
        <v>16</v>
      </c>
      <c r="F272" s="13" t="s">
        <v>74</v>
      </c>
      <c r="G272" s="9">
        <v>84500</v>
      </c>
      <c r="H272" s="9">
        <v>0</v>
      </c>
      <c r="I272" s="9">
        <v>0</v>
      </c>
      <c r="J272" s="9">
        <v>84500</v>
      </c>
    </row>
    <row r="273" spans="1:10" hidden="1" x14ac:dyDescent="0.25">
      <c r="A273" s="13" t="s">
        <v>206</v>
      </c>
      <c r="B273" s="13" t="s">
        <v>208</v>
      </c>
      <c r="C273" s="13" t="s">
        <v>72</v>
      </c>
      <c r="D273" s="13" t="s">
        <v>205</v>
      </c>
      <c r="E273" s="13" t="s">
        <v>16</v>
      </c>
      <c r="F273" s="13" t="s">
        <v>45</v>
      </c>
      <c r="G273" s="9">
        <v>96001</v>
      </c>
      <c r="H273" s="9">
        <v>0</v>
      </c>
      <c r="I273" s="9">
        <v>0</v>
      </c>
      <c r="J273" s="9">
        <v>96001</v>
      </c>
    </row>
    <row r="274" spans="1:10" hidden="1" x14ac:dyDescent="0.25">
      <c r="A274" s="13" t="s">
        <v>206</v>
      </c>
      <c r="B274" s="13" t="s">
        <v>208</v>
      </c>
      <c r="C274" s="13" t="s">
        <v>72</v>
      </c>
      <c r="D274" s="13" t="s">
        <v>205</v>
      </c>
      <c r="E274" s="13" t="s">
        <v>16</v>
      </c>
      <c r="F274" s="13" t="s">
        <v>106</v>
      </c>
      <c r="G274" s="9">
        <v>105000</v>
      </c>
      <c r="H274" s="9">
        <v>0</v>
      </c>
      <c r="I274" s="9">
        <v>0</v>
      </c>
      <c r="J274" s="9">
        <v>105000</v>
      </c>
    </row>
    <row r="275" spans="1:10" hidden="1" x14ac:dyDescent="0.25">
      <c r="A275" s="13" t="s">
        <v>206</v>
      </c>
      <c r="B275" s="13" t="s">
        <v>208</v>
      </c>
      <c r="C275" s="13" t="s">
        <v>72</v>
      </c>
      <c r="D275" s="13" t="s">
        <v>107</v>
      </c>
      <c r="E275" s="13" t="s">
        <v>16</v>
      </c>
      <c r="F275" s="13" t="s">
        <v>209</v>
      </c>
      <c r="G275" s="9">
        <v>70000</v>
      </c>
      <c r="H275" s="9">
        <v>6390</v>
      </c>
      <c r="I275" s="9">
        <v>30000</v>
      </c>
      <c r="J275" s="9">
        <v>46390</v>
      </c>
    </row>
    <row r="276" spans="1:10" hidden="1" x14ac:dyDescent="0.25">
      <c r="A276" s="13" t="s">
        <v>206</v>
      </c>
      <c r="B276" s="13" t="s">
        <v>208</v>
      </c>
      <c r="C276" s="13" t="s">
        <v>72</v>
      </c>
      <c r="D276" s="13" t="s">
        <v>107</v>
      </c>
      <c r="E276" s="13" t="s">
        <v>16</v>
      </c>
      <c r="F276" s="13" t="s">
        <v>45</v>
      </c>
      <c r="G276" s="9">
        <v>45000</v>
      </c>
      <c r="H276" s="9">
        <v>0</v>
      </c>
      <c r="I276" s="9">
        <v>15000</v>
      </c>
      <c r="J276" s="9">
        <v>30000</v>
      </c>
    </row>
    <row r="277" spans="1:10" hidden="1" x14ac:dyDescent="0.25">
      <c r="A277" s="13" t="s">
        <v>206</v>
      </c>
      <c r="B277" s="13" t="s">
        <v>208</v>
      </c>
      <c r="C277" s="13" t="s">
        <v>72</v>
      </c>
      <c r="D277" s="13" t="s">
        <v>107</v>
      </c>
      <c r="E277" s="13" t="s">
        <v>16</v>
      </c>
      <c r="F277" s="13" t="s">
        <v>106</v>
      </c>
      <c r="G277" s="9">
        <v>50000</v>
      </c>
      <c r="H277" s="9">
        <v>0</v>
      </c>
      <c r="I277" s="9">
        <v>20000</v>
      </c>
      <c r="J277" s="9">
        <v>30000</v>
      </c>
    </row>
    <row r="278" spans="1:10" hidden="1" x14ac:dyDescent="0.25">
      <c r="A278" s="13" t="s">
        <v>206</v>
      </c>
      <c r="B278" s="13" t="s">
        <v>208</v>
      </c>
      <c r="C278" s="13" t="s">
        <v>72</v>
      </c>
      <c r="D278" s="13" t="s">
        <v>105</v>
      </c>
      <c r="E278" s="13" t="s">
        <v>16</v>
      </c>
      <c r="F278" s="13" t="s">
        <v>210</v>
      </c>
      <c r="G278" s="9">
        <v>1</v>
      </c>
      <c r="H278" s="9">
        <v>0</v>
      </c>
      <c r="I278" s="9">
        <v>0</v>
      </c>
      <c r="J278" s="9">
        <v>1</v>
      </c>
    </row>
    <row r="279" spans="1:10" hidden="1" x14ac:dyDescent="0.25">
      <c r="A279" s="13" t="s">
        <v>206</v>
      </c>
      <c r="B279" s="13" t="s">
        <v>208</v>
      </c>
      <c r="C279" s="13" t="s">
        <v>72</v>
      </c>
      <c r="D279" s="13" t="s">
        <v>105</v>
      </c>
      <c r="E279" s="13" t="s">
        <v>16</v>
      </c>
      <c r="F279" s="13" t="s">
        <v>45</v>
      </c>
      <c r="G279" s="9">
        <v>20000</v>
      </c>
      <c r="H279" s="9">
        <v>0</v>
      </c>
      <c r="I279" s="9">
        <v>0</v>
      </c>
      <c r="J279" s="9">
        <v>20000</v>
      </c>
    </row>
    <row r="280" spans="1:10" hidden="1" x14ac:dyDescent="0.25">
      <c r="A280" s="13" t="s">
        <v>206</v>
      </c>
      <c r="B280" s="13" t="s">
        <v>208</v>
      </c>
      <c r="C280" s="13" t="s">
        <v>72</v>
      </c>
      <c r="D280" s="13" t="s">
        <v>105</v>
      </c>
      <c r="E280" s="13" t="s">
        <v>16</v>
      </c>
      <c r="F280" s="13" t="s">
        <v>106</v>
      </c>
      <c r="G280" s="9">
        <v>20000</v>
      </c>
      <c r="H280" s="9">
        <v>0</v>
      </c>
      <c r="I280" s="9">
        <v>0</v>
      </c>
      <c r="J280" s="9">
        <v>20000</v>
      </c>
    </row>
    <row r="281" spans="1:10" hidden="1" x14ac:dyDescent="0.25">
      <c r="A281" s="13" t="s">
        <v>206</v>
      </c>
      <c r="B281" s="13" t="s">
        <v>208</v>
      </c>
      <c r="C281" s="13" t="s">
        <v>72</v>
      </c>
      <c r="D281" s="13" t="s">
        <v>102</v>
      </c>
      <c r="E281" s="13" t="s">
        <v>109</v>
      </c>
      <c r="F281" s="13" t="s">
        <v>45</v>
      </c>
      <c r="G281" s="9">
        <v>15001</v>
      </c>
      <c r="H281" s="9">
        <v>0</v>
      </c>
      <c r="I281" s="9">
        <v>0</v>
      </c>
      <c r="J281" s="9">
        <v>15001</v>
      </c>
    </row>
    <row r="282" spans="1:10" hidden="1" x14ac:dyDescent="0.25">
      <c r="A282" s="13" t="s">
        <v>206</v>
      </c>
      <c r="B282" s="13" t="s">
        <v>208</v>
      </c>
      <c r="C282" s="13" t="s">
        <v>72</v>
      </c>
      <c r="D282" s="13" t="s">
        <v>102</v>
      </c>
      <c r="E282" s="13" t="s">
        <v>109</v>
      </c>
      <c r="F282" s="13" t="s">
        <v>106</v>
      </c>
      <c r="G282" s="9">
        <v>15001</v>
      </c>
      <c r="H282" s="9">
        <v>0</v>
      </c>
      <c r="I282" s="9">
        <v>0</v>
      </c>
      <c r="J282" s="9">
        <v>15001</v>
      </c>
    </row>
    <row r="283" spans="1:10" hidden="1" x14ac:dyDescent="0.25">
      <c r="A283" s="13" t="s">
        <v>206</v>
      </c>
      <c r="B283" s="13" t="s">
        <v>208</v>
      </c>
      <c r="C283" s="13" t="s">
        <v>72</v>
      </c>
      <c r="D283" s="13" t="s">
        <v>102</v>
      </c>
      <c r="E283" s="13" t="s">
        <v>191</v>
      </c>
      <c r="F283" s="13" t="s">
        <v>45</v>
      </c>
      <c r="G283" s="9">
        <v>2</v>
      </c>
      <c r="H283" s="9">
        <v>0</v>
      </c>
      <c r="I283" s="9">
        <v>0</v>
      </c>
      <c r="J283" s="9">
        <v>2</v>
      </c>
    </row>
    <row r="284" spans="1:10" hidden="1" x14ac:dyDescent="0.25">
      <c r="A284" s="13" t="s">
        <v>206</v>
      </c>
      <c r="B284" s="13" t="s">
        <v>208</v>
      </c>
      <c r="C284" s="13" t="s">
        <v>72</v>
      </c>
      <c r="D284" s="13" t="s">
        <v>102</v>
      </c>
      <c r="E284" s="13" t="s">
        <v>103</v>
      </c>
      <c r="F284" s="13" t="s">
        <v>45</v>
      </c>
      <c r="G284" s="9">
        <v>2</v>
      </c>
      <c r="H284" s="9">
        <v>0</v>
      </c>
      <c r="I284" s="9">
        <v>0</v>
      </c>
      <c r="J284" s="9">
        <v>2</v>
      </c>
    </row>
    <row r="285" spans="1:10" hidden="1" x14ac:dyDescent="0.25">
      <c r="A285" s="13" t="s">
        <v>206</v>
      </c>
      <c r="B285" s="13" t="s">
        <v>208</v>
      </c>
      <c r="C285" s="13" t="s">
        <v>72</v>
      </c>
      <c r="D285" s="13" t="s">
        <v>73</v>
      </c>
      <c r="E285" s="13" t="s">
        <v>16</v>
      </c>
      <c r="F285" s="13" t="s">
        <v>45</v>
      </c>
      <c r="G285" s="9">
        <v>1</v>
      </c>
      <c r="H285" s="9">
        <v>0</v>
      </c>
      <c r="I285" s="9">
        <v>0</v>
      </c>
      <c r="J285" s="9">
        <v>1</v>
      </c>
    </row>
    <row r="286" spans="1:10" hidden="1" x14ac:dyDescent="0.25">
      <c r="A286" s="13" t="s">
        <v>206</v>
      </c>
      <c r="B286" s="13" t="s">
        <v>208</v>
      </c>
      <c r="C286" s="13" t="s">
        <v>72</v>
      </c>
      <c r="D286" s="13" t="s">
        <v>73</v>
      </c>
      <c r="E286" s="13" t="s">
        <v>16</v>
      </c>
      <c r="F286" s="13" t="s">
        <v>106</v>
      </c>
      <c r="G286" s="9">
        <v>1</v>
      </c>
      <c r="H286" s="9">
        <v>0</v>
      </c>
      <c r="I286" s="9">
        <v>0</v>
      </c>
      <c r="J286" s="9">
        <v>1</v>
      </c>
    </row>
    <row r="287" spans="1:10" hidden="1" x14ac:dyDescent="0.25">
      <c r="A287" s="13" t="s">
        <v>206</v>
      </c>
      <c r="B287" s="13" t="s">
        <v>208</v>
      </c>
      <c r="C287" s="13" t="s">
        <v>72</v>
      </c>
      <c r="D287" s="13" t="s">
        <v>73</v>
      </c>
      <c r="E287" s="13" t="s">
        <v>16</v>
      </c>
      <c r="F287" s="13" t="s">
        <v>74</v>
      </c>
      <c r="G287" s="9">
        <v>3601000</v>
      </c>
      <c r="H287" s="9">
        <v>354005.25999999989</v>
      </c>
      <c r="I287" s="9">
        <v>380333.24</v>
      </c>
      <c r="J287" s="9">
        <v>3574672.0199999996</v>
      </c>
    </row>
    <row r="288" spans="1:10" hidden="1" x14ac:dyDescent="0.25">
      <c r="A288" s="13" t="s">
        <v>206</v>
      </c>
      <c r="B288" s="13" t="s">
        <v>211</v>
      </c>
      <c r="C288" s="13" t="s">
        <v>72</v>
      </c>
      <c r="D288" s="13" t="s">
        <v>105</v>
      </c>
      <c r="E288" s="13" t="s">
        <v>16</v>
      </c>
      <c r="F288" s="13" t="s">
        <v>212</v>
      </c>
      <c r="G288" s="9">
        <v>0</v>
      </c>
      <c r="H288" s="9">
        <v>0</v>
      </c>
      <c r="I288" s="9">
        <v>0</v>
      </c>
      <c r="J288" s="9">
        <v>0</v>
      </c>
    </row>
    <row r="289" spans="1:10" hidden="1" x14ac:dyDescent="0.25">
      <c r="A289" s="13" t="s">
        <v>206</v>
      </c>
      <c r="B289" s="13" t="s">
        <v>213</v>
      </c>
      <c r="C289" s="13" t="s">
        <v>72</v>
      </c>
      <c r="D289" s="13" t="s">
        <v>73</v>
      </c>
      <c r="E289" s="13" t="s">
        <v>16</v>
      </c>
      <c r="F289" s="13" t="s">
        <v>45</v>
      </c>
      <c r="G289" s="9">
        <v>0</v>
      </c>
      <c r="H289" s="9">
        <v>0</v>
      </c>
      <c r="I289" s="9">
        <v>0</v>
      </c>
      <c r="J289" s="9">
        <v>0</v>
      </c>
    </row>
    <row r="290" spans="1:10" hidden="1" x14ac:dyDescent="0.25">
      <c r="A290" s="13" t="s">
        <v>206</v>
      </c>
      <c r="B290" s="13" t="s">
        <v>213</v>
      </c>
      <c r="C290" s="13" t="s">
        <v>72</v>
      </c>
      <c r="D290" s="13" t="s">
        <v>105</v>
      </c>
      <c r="E290" s="13" t="s">
        <v>16</v>
      </c>
      <c r="F290" s="13" t="s">
        <v>106</v>
      </c>
      <c r="G290" s="9">
        <v>0</v>
      </c>
      <c r="H290" s="9">
        <v>0</v>
      </c>
      <c r="I290" s="9">
        <v>0</v>
      </c>
      <c r="J290" s="9">
        <v>0</v>
      </c>
    </row>
    <row r="291" spans="1:10" hidden="1" x14ac:dyDescent="0.25">
      <c r="A291" s="13" t="s">
        <v>206</v>
      </c>
      <c r="B291" s="13" t="s">
        <v>213</v>
      </c>
      <c r="C291" s="13" t="s">
        <v>72</v>
      </c>
      <c r="D291" s="13" t="s">
        <v>105</v>
      </c>
      <c r="E291" s="13" t="s">
        <v>16</v>
      </c>
      <c r="F291" s="13" t="s">
        <v>45</v>
      </c>
      <c r="G291" s="9">
        <v>0</v>
      </c>
      <c r="H291" s="9">
        <v>0</v>
      </c>
      <c r="I291" s="9">
        <v>0</v>
      </c>
      <c r="J291" s="9">
        <v>0</v>
      </c>
    </row>
    <row r="292" spans="1:10" hidden="1" x14ac:dyDescent="0.25">
      <c r="A292" s="13" t="s">
        <v>206</v>
      </c>
      <c r="B292" s="13" t="s">
        <v>213</v>
      </c>
      <c r="C292" s="13" t="s">
        <v>72</v>
      </c>
      <c r="D292" s="13" t="s">
        <v>105</v>
      </c>
      <c r="E292" s="13" t="s">
        <v>16</v>
      </c>
      <c r="F292" s="13" t="s">
        <v>119</v>
      </c>
      <c r="G292" s="9">
        <v>0</v>
      </c>
      <c r="H292" s="9">
        <v>0</v>
      </c>
      <c r="I292" s="9">
        <v>0</v>
      </c>
      <c r="J292" s="9">
        <v>0</v>
      </c>
    </row>
    <row r="293" spans="1:10" hidden="1" x14ac:dyDescent="0.25">
      <c r="A293" s="13" t="s">
        <v>206</v>
      </c>
      <c r="B293" s="13" t="s">
        <v>213</v>
      </c>
      <c r="C293" s="13" t="s">
        <v>72</v>
      </c>
      <c r="D293" s="13" t="s">
        <v>102</v>
      </c>
      <c r="E293" s="13" t="s">
        <v>103</v>
      </c>
      <c r="F293" s="13" t="s">
        <v>45</v>
      </c>
      <c r="G293" s="9">
        <v>0</v>
      </c>
      <c r="H293" s="9">
        <v>0</v>
      </c>
      <c r="I293" s="9">
        <v>0</v>
      </c>
      <c r="J293" s="9">
        <v>0</v>
      </c>
    </row>
    <row r="294" spans="1:10" hidden="1" x14ac:dyDescent="0.25">
      <c r="A294" s="13" t="s">
        <v>206</v>
      </c>
      <c r="B294" s="13" t="s">
        <v>213</v>
      </c>
      <c r="C294" s="13" t="s">
        <v>72</v>
      </c>
      <c r="D294" s="13" t="s">
        <v>102</v>
      </c>
      <c r="E294" s="13" t="s">
        <v>109</v>
      </c>
      <c r="F294" s="13" t="s">
        <v>45</v>
      </c>
      <c r="G294" s="9">
        <v>0</v>
      </c>
      <c r="H294" s="9">
        <v>0</v>
      </c>
      <c r="I294" s="9">
        <v>0</v>
      </c>
      <c r="J294" s="9">
        <v>0</v>
      </c>
    </row>
    <row r="295" spans="1:10" hidden="1" x14ac:dyDescent="0.25">
      <c r="A295" s="13" t="s">
        <v>214</v>
      </c>
      <c r="B295" s="13" t="s">
        <v>214</v>
      </c>
      <c r="C295" s="13" t="s">
        <v>14</v>
      </c>
      <c r="D295" s="13" t="s">
        <v>15</v>
      </c>
      <c r="E295" s="13" t="s">
        <v>16</v>
      </c>
      <c r="F295" s="13" t="s">
        <v>215</v>
      </c>
      <c r="G295" s="9">
        <v>1494101.529754</v>
      </c>
      <c r="H295" s="9">
        <v>472047.36999999994</v>
      </c>
      <c r="I295" s="9">
        <v>572978.93172979995</v>
      </c>
      <c r="J295" s="9">
        <v>1393169.9680242001</v>
      </c>
    </row>
    <row r="296" spans="1:10" hidden="1" x14ac:dyDescent="0.25">
      <c r="A296" s="13" t="s">
        <v>216</v>
      </c>
      <c r="B296" s="13" t="s">
        <v>217</v>
      </c>
      <c r="C296" s="13" t="s">
        <v>14</v>
      </c>
      <c r="D296" s="13" t="s">
        <v>29</v>
      </c>
      <c r="E296" s="13" t="s">
        <v>30</v>
      </c>
      <c r="F296" s="13" t="s">
        <v>31</v>
      </c>
      <c r="G296" s="9">
        <v>78500</v>
      </c>
      <c r="H296" s="9">
        <v>0</v>
      </c>
      <c r="I296" s="9">
        <v>23000</v>
      </c>
      <c r="J296" s="9">
        <v>55500</v>
      </c>
    </row>
    <row r="297" spans="1:10" hidden="1" x14ac:dyDescent="0.25">
      <c r="A297" s="13" t="s">
        <v>216</v>
      </c>
      <c r="B297" s="13" t="s">
        <v>218</v>
      </c>
      <c r="C297" s="13" t="s">
        <v>14</v>
      </c>
      <c r="D297" s="13" t="s">
        <v>29</v>
      </c>
      <c r="E297" s="13" t="s">
        <v>144</v>
      </c>
      <c r="F297" s="13" t="s">
        <v>150</v>
      </c>
      <c r="G297" s="9">
        <v>180750</v>
      </c>
      <c r="H297" s="9">
        <v>0</v>
      </c>
      <c r="I297" s="9">
        <v>792220</v>
      </c>
      <c r="J297" s="9">
        <v>-611470</v>
      </c>
    </row>
    <row r="298" spans="1:10" hidden="1" x14ac:dyDescent="0.25">
      <c r="A298" s="13" t="s">
        <v>219</v>
      </c>
      <c r="B298" s="13" t="s">
        <v>220</v>
      </c>
      <c r="C298" s="13" t="s">
        <v>14</v>
      </c>
      <c r="D298" s="13" t="s">
        <v>29</v>
      </c>
      <c r="E298" s="13" t="s">
        <v>112</v>
      </c>
      <c r="F298" s="13" t="s">
        <v>153</v>
      </c>
      <c r="G298" s="9">
        <v>63123.293795999998</v>
      </c>
      <c r="H298" s="9">
        <v>11246.360000000002</v>
      </c>
      <c r="I298" s="9">
        <v>9942.6898577680004</v>
      </c>
      <c r="J298" s="9">
        <v>64426.963938232002</v>
      </c>
    </row>
    <row r="299" spans="1:10" hidden="1" x14ac:dyDescent="0.25">
      <c r="A299" s="13" t="s">
        <v>219</v>
      </c>
      <c r="B299" s="13" t="s">
        <v>220</v>
      </c>
      <c r="C299" s="13" t="s">
        <v>14</v>
      </c>
      <c r="D299" s="13" t="s">
        <v>29</v>
      </c>
      <c r="E299" s="13" t="s">
        <v>30</v>
      </c>
      <c r="F299" s="13" t="s">
        <v>31</v>
      </c>
      <c r="G299" s="9">
        <v>0</v>
      </c>
      <c r="H299" s="9">
        <v>1764.2900000000004</v>
      </c>
      <c r="I299" s="9">
        <v>0</v>
      </c>
      <c r="J299" s="9">
        <v>1764.2900000000004</v>
      </c>
    </row>
    <row r="300" spans="1:10" hidden="1" x14ac:dyDescent="0.25">
      <c r="A300" s="13" t="s">
        <v>219</v>
      </c>
      <c r="B300" s="13" t="s">
        <v>138</v>
      </c>
      <c r="C300" s="13" t="s">
        <v>14</v>
      </c>
      <c r="D300" s="13" t="s">
        <v>29</v>
      </c>
      <c r="E300" s="13" t="s">
        <v>30</v>
      </c>
      <c r="F300" s="13" t="s">
        <v>111</v>
      </c>
      <c r="G300" s="9">
        <v>0</v>
      </c>
      <c r="H300" s="9">
        <v>0</v>
      </c>
      <c r="I300" s="9">
        <v>0</v>
      </c>
      <c r="J300" s="9">
        <v>0</v>
      </c>
    </row>
    <row r="301" spans="1:10" hidden="1" x14ac:dyDescent="0.25">
      <c r="A301" s="13" t="s">
        <v>219</v>
      </c>
      <c r="B301" s="13" t="s">
        <v>138</v>
      </c>
      <c r="C301" s="13" t="s">
        <v>14</v>
      </c>
      <c r="D301" s="13" t="s">
        <v>29</v>
      </c>
      <c r="E301" s="13" t="s">
        <v>30</v>
      </c>
      <c r="F301" s="13" t="s">
        <v>31</v>
      </c>
      <c r="G301" s="9">
        <v>0</v>
      </c>
      <c r="H301" s="9">
        <v>0</v>
      </c>
      <c r="I301" s="9">
        <v>0</v>
      </c>
      <c r="J301" s="9">
        <v>0</v>
      </c>
    </row>
    <row r="302" spans="1:10" hidden="1" x14ac:dyDescent="0.25">
      <c r="A302" s="13" t="s">
        <v>219</v>
      </c>
      <c r="B302" s="13" t="s">
        <v>141</v>
      </c>
      <c r="C302" s="13" t="s">
        <v>14</v>
      </c>
      <c r="D302" s="13" t="s">
        <v>29</v>
      </c>
      <c r="E302" s="13" t="s">
        <v>144</v>
      </c>
      <c r="F302" s="13" t="s">
        <v>145</v>
      </c>
      <c r="G302" s="9">
        <v>519276.28624200035</v>
      </c>
      <c r="H302" s="9">
        <v>156655.43000000002</v>
      </c>
      <c r="I302" s="9">
        <v>168700.41773566871</v>
      </c>
      <c r="J302" s="9">
        <v>507231.29850633163</v>
      </c>
    </row>
    <row r="303" spans="1:10" hidden="1" x14ac:dyDescent="0.25">
      <c r="A303" s="13" t="s">
        <v>219</v>
      </c>
      <c r="B303" s="13" t="s">
        <v>160</v>
      </c>
      <c r="C303" s="13" t="s">
        <v>14</v>
      </c>
      <c r="D303" s="13" t="s">
        <v>29</v>
      </c>
      <c r="E303" s="13" t="s">
        <v>144</v>
      </c>
      <c r="F303" s="13" t="s">
        <v>150</v>
      </c>
      <c r="G303" s="9">
        <v>63555.235808000034</v>
      </c>
      <c r="H303" s="9">
        <v>20862.179999999997</v>
      </c>
      <c r="I303" s="9">
        <v>21565.031513988339</v>
      </c>
      <c r="J303" s="9">
        <v>62852.384294011688</v>
      </c>
    </row>
    <row r="304" spans="1:10" hidden="1" x14ac:dyDescent="0.25">
      <c r="A304" s="13" t="s">
        <v>219</v>
      </c>
      <c r="B304" s="13" t="s">
        <v>160</v>
      </c>
      <c r="C304" s="13" t="s">
        <v>14</v>
      </c>
      <c r="D304" s="13" t="s">
        <v>29</v>
      </c>
      <c r="E304" s="13" t="s">
        <v>30</v>
      </c>
      <c r="F304" s="13" t="s">
        <v>161</v>
      </c>
      <c r="G304" s="9">
        <v>0</v>
      </c>
      <c r="H304" s="9">
        <v>0</v>
      </c>
      <c r="I304" s="9">
        <v>0</v>
      </c>
      <c r="J304" s="9">
        <v>0</v>
      </c>
    </row>
    <row r="305" spans="1:10" hidden="1" x14ac:dyDescent="0.25">
      <c r="A305" s="13" t="s">
        <v>219</v>
      </c>
      <c r="B305" s="13" t="s">
        <v>221</v>
      </c>
      <c r="C305" s="13" t="s">
        <v>14</v>
      </c>
      <c r="D305" s="13" t="s">
        <v>29</v>
      </c>
      <c r="E305" s="13" t="s">
        <v>144</v>
      </c>
      <c r="F305" s="13" t="s">
        <v>150</v>
      </c>
      <c r="G305" s="9">
        <v>1146.0044040000002</v>
      </c>
      <c r="H305" s="9">
        <v>23092.010000000006</v>
      </c>
      <c r="I305" s="9">
        <v>23711.107691920006</v>
      </c>
      <c r="J305" s="9">
        <v>526.90671207999912</v>
      </c>
    </row>
    <row r="306" spans="1:10" hidden="1" x14ac:dyDescent="0.25">
      <c r="A306" s="13" t="s">
        <v>219</v>
      </c>
      <c r="B306" s="13" t="s">
        <v>221</v>
      </c>
      <c r="C306" s="13" t="s">
        <v>14</v>
      </c>
      <c r="D306" s="13" t="s">
        <v>29</v>
      </c>
      <c r="E306" s="13" t="s">
        <v>30</v>
      </c>
      <c r="F306" s="13" t="s">
        <v>161</v>
      </c>
      <c r="G306" s="9">
        <v>0</v>
      </c>
      <c r="H306" s="9">
        <v>0</v>
      </c>
      <c r="I306" s="9">
        <v>0</v>
      </c>
      <c r="J306" s="9">
        <v>0</v>
      </c>
    </row>
    <row r="307" spans="1:10" hidden="1" x14ac:dyDescent="0.25">
      <c r="A307" s="13" t="s">
        <v>219</v>
      </c>
      <c r="B307" s="13" t="s">
        <v>149</v>
      </c>
      <c r="C307" s="13" t="s">
        <v>14</v>
      </c>
      <c r="D307" s="13" t="s">
        <v>29</v>
      </c>
      <c r="E307" s="13" t="s">
        <v>144</v>
      </c>
      <c r="F307" s="13" t="s">
        <v>150</v>
      </c>
      <c r="G307" s="9">
        <v>50532.559568000041</v>
      </c>
      <c r="H307" s="9">
        <v>14632.609999999997</v>
      </c>
      <c r="I307" s="9">
        <v>17050.474164483003</v>
      </c>
      <c r="J307" s="9">
        <v>48114.695403517035</v>
      </c>
    </row>
    <row r="308" spans="1:10" hidden="1" x14ac:dyDescent="0.25">
      <c r="A308" s="13" t="s">
        <v>219</v>
      </c>
      <c r="B308" s="13" t="s">
        <v>149</v>
      </c>
      <c r="C308" s="13" t="s">
        <v>14</v>
      </c>
      <c r="D308" s="13" t="s">
        <v>29</v>
      </c>
      <c r="E308" s="13" t="s">
        <v>30</v>
      </c>
      <c r="F308" s="13" t="s">
        <v>161</v>
      </c>
      <c r="G308" s="9">
        <v>0</v>
      </c>
      <c r="H308" s="9">
        <v>0</v>
      </c>
      <c r="I308" s="9">
        <v>0</v>
      </c>
      <c r="J308" s="9">
        <v>0</v>
      </c>
    </row>
    <row r="309" spans="1:10" hidden="1" x14ac:dyDescent="0.25">
      <c r="A309" s="13" t="s">
        <v>219</v>
      </c>
      <c r="B309" s="13" t="s">
        <v>135</v>
      </c>
      <c r="C309" s="13" t="s">
        <v>14</v>
      </c>
      <c r="D309" s="13" t="s">
        <v>15</v>
      </c>
      <c r="E309" s="13" t="s">
        <v>16</v>
      </c>
      <c r="F309" s="13" t="s">
        <v>136</v>
      </c>
      <c r="G309" s="9">
        <v>0</v>
      </c>
      <c r="H309" s="9">
        <v>0</v>
      </c>
      <c r="I309" s="9">
        <v>0</v>
      </c>
      <c r="J309" s="9">
        <v>0</v>
      </c>
    </row>
    <row r="310" spans="1:10" x14ac:dyDescent="0.25">
      <c r="A310" s="13" t="s">
        <v>219</v>
      </c>
      <c r="B310" s="13" t="s">
        <v>93</v>
      </c>
      <c r="C310" s="13" t="s">
        <v>41</v>
      </c>
      <c r="D310" s="13" t="s">
        <v>94</v>
      </c>
      <c r="E310" s="13" t="s">
        <v>95</v>
      </c>
      <c r="F310" s="13" t="s">
        <v>96</v>
      </c>
      <c r="G310" s="9">
        <v>2352.5583900000006</v>
      </c>
      <c r="H310" s="9">
        <v>158.11000000000001</v>
      </c>
      <c r="I310" s="9">
        <v>748.54822347500033</v>
      </c>
      <c r="J310" s="9">
        <v>1762.1201665250005</v>
      </c>
    </row>
    <row r="311" spans="1:10" x14ac:dyDescent="0.25">
      <c r="A311" s="13" t="s">
        <v>219</v>
      </c>
      <c r="B311" s="13" t="s">
        <v>93</v>
      </c>
      <c r="C311" s="13" t="s">
        <v>41</v>
      </c>
      <c r="D311" s="13" t="s">
        <v>94</v>
      </c>
      <c r="E311" s="13" t="s">
        <v>95</v>
      </c>
      <c r="F311" s="13" t="s">
        <v>52</v>
      </c>
      <c r="G311" s="9">
        <v>15352.558390000007</v>
      </c>
      <c r="H311" s="9">
        <v>10953.25</v>
      </c>
      <c r="I311" s="9">
        <v>5498.5482234749998</v>
      </c>
      <c r="J311" s="9">
        <v>20807.260166525008</v>
      </c>
    </row>
    <row r="312" spans="1:10" x14ac:dyDescent="0.25">
      <c r="A312" s="13" t="s">
        <v>219</v>
      </c>
      <c r="B312" s="13" t="s">
        <v>93</v>
      </c>
      <c r="C312" s="13" t="s">
        <v>41</v>
      </c>
      <c r="D312" s="13" t="s">
        <v>94</v>
      </c>
      <c r="E312" s="13" t="s">
        <v>95</v>
      </c>
      <c r="F312" s="13" t="s">
        <v>45</v>
      </c>
      <c r="G312" s="9">
        <v>101650.04438400011</v>
      </c>
      <c r="H312" s="9">
        <v>49394.470000000008</v>
      </c>
      <c r="I312" s="9">
        <v>23673.868022549992</v>
      </c>
      <c r="J312" s="9">
        <v>127370.64636145011</v>
      </c>
    </row>
    <row r="313" spans="1:10" x14ac:dyDescent="0.25">
      <c r="A313" s="13" t="s">
        <v>219</v>
      </c>
      <c r="B313" s="13" t="s">
        <v>93</v>
      </c>
      <c r="C313" s="13" t="s">
        <v>41</v>
      </c>
      <c r="D313" s="13" t="s">
        <v>94</v>
      </c>
      <c r="E313" s="13" t="s">
        <v>95</v>
      </c>
      <c r="F313" s="13" t="s">
        <v>95</v>
      </c>
      <c r="G313" s="9">
        <v>7700</v>
      </c>
      <c r="H313" s="9">
        <v>813.9</v>
      </c>
      <c r="I313" s="9">
        <v>4500</v>
      </c>
      <c r="J313" s="9">
        <v>4013.9</v>
      </c>
    </row>
    <row r="314" spans="1:10" x14ac:dyDescent="0.25">
      <c r="A314" s="13" t="s">
        <v>219</v>
      </c>
      <c r="B314" s="13" t="s">
        <v>156</v>
      </c>
      <c r="C314" s="13" t="s">
        <v>41</v>
      </c>
      <c r="D314" s="13" t="s">
        <v>94</v>
      </c>
      <c r="E314" s="13" t="s">
        <v>157</v>
      </c>
      <c r="F314" s="13" t="s">
        <v>45</v>
      </c>
      <c r="G314" s="9">
        <v>53500</v>
      </c>
      <c r="H314" s="9">
        <v>2095.96</v>
      </c>
      <c r="I314" s="9">
        <v>13850</v>
      </c>
      <c r="J314" s="9">
        <v>41745.96</v>
      </c>
    </row>
    <row r="315" spans="1:10" x14ac:dyDescent="0.25">
      <c r="A315" s="13" t="s">
        <v>219</v>
      </c>
      <c r="B315" s="13" t="s">
        <v>156</v>
      </c>
      <c r="C315" s="13" t="s">
        <v>41</v>
      </c>
      <c r="D315" s="13" t="s">
        <v>94</v>
      </c>
      <c r="E315" s="13" t="s">
        <v>157</v>
      </c>
      <c r="F315" s="13" t="s">
        <v>52</v>
      </c>
      <c r="G315" s="9">
        <v>45501.2</v>
      </c>
      <c r="H315" s="9">
        <v>3181.34</v>
      </c>
      <c r="I315" s="9">
        <v>8591.8000000000011</v>
      </c>
      <c r="J315" s="9">
        <v>40090.739999999991</v>
      </c>
    </row>
    <row r="316" spans="1:10" x14ac:dyDescent="0.25">
      <c r="A316" s="13" t="s">
        <v>219</v>
      </c>
      <c r="B316" s="13" t="s">
        <v>156</v>
      </c>
      <c r="C316" s="13" t="s">
        <v>41</v>
      </c>
      <c r="D316" s="13" t="s">
        <v>94</v>
      </c>
      <c r="E316" s="13" t="s">
        <v>157</v>
      </c>
      <c r="F316" s="13" t="s">
        <v>157</v>
      </c>
      <c r="G316" s="9">
        <v>4042.4</v>
      </c>
      <c r="H316" s="9">
        <v>3157.6</v>
      </c>
      <c r="I316" s="9">
        <v>2250</v>
      </c>
      <c r="J316" s="9">
        <v>4950</v>
      </c>
    </row>
    <row r="317" spans="1:10" x14ac:dyDescent="0.25">
      <c r="A317" s="13" t="s">
        <v>219</v>
      </c>
      <c r="B317" s="13" t="s">
        <v>156</v>
      </c>
      <c r="C317" s="13" t="s">
        <v>41</v>
      </c>
      <c r="D317" s="13" t="s">
        <v>94</v>
      </c>
      <c r="E317" s="13" t="s">
        <v>157</v>
      </c>
      <c r="F317" s="13" t="s">
        <v>222</v>
      </c>
      <c r="G317" s="9">
        <v>0</v>
      </c>
      <c r="H317" s="9">
        <v>0</v>
      </c>
      <c r="I317" s="9">
        <v>0</v>
      </c>
      <c r="J317" s="9">
        <v>0</v>
      </c>
    </row>
    <row r="318" spans="1:10" x14ac:dyDescent="0.25">
      <c r="A318" s="13" t="s">
        <v>219</v>
      </c>
      <c r="B318" s="13" t="s">
        <v>155</v>
      </c>
      <c r="C318" s="13" t="s">
        <v>41</v>
      </c>
      <c r="D318" s="13" t="s">
        <v>90</v>
      </c>
      <c r="E318" s="13" t="s">
        <v>16</v>
      </c>
      <c r="F318" s="13" t="s">
        <v>52</v>
      </c>
      <c r="G318" s="9">
        <v>9632</v>
      </c>
      <c r="H318" s="9">
        <v>0</v>
      </c>
      <c r="I318" s="9">
        <v>5000</v>
      </c>
      <c r="J318" s="9">
        <v>4632</v>
      </c>
    </row>
    <row r="319" spans="1:10" x14ac:dyDescent="0.25">
      <c r="A319" s="13" t="s">
        <v>219</v>
      </c>
      <c r="B319" s="13" t="s">
        <v>155</v>
      </c>
      <c r="C319" s="13" t="s">
        <v>41</v>
      </c>
      <c r="D319" s="13" t="s">
        <v>90</v>
      </c>
      <c r="E319" s="13" t="s">
        <v>16</v>
      </c>
      <c r="F319" s="13" t="s">
        <v>44</v>
      </c>
      <c r="G319" s="9">
        <v>12400</v>
      </c>
      <c r="H319" s="9">
        <v>0</v>
      </c>
      <c r="I319" s="9">
        <v>5000</v>
      </c>
      <c r="J319" s="9">
        <v>7400</v>
      </c>
    </row>
    <row r="320" spans="1:10" x14ac:dyDescent="0.25">
      <c r="A320" s="13" t="s">
        <v>219</v>
      </c>
      <c r="B320" s="13" t="s">
        <v>155</v>
      </c>
      <c r="C320" s="13" t="s">
        <v>41</v>
      </c>
      <c r="D320" s="13" t="s">
        <v>90</v>
      </c>
      <c r="E320" s="13" t="s">
        <v>16</v>
      </c>
      <c r="F320" s="13" t="s">
        <v>91</v>
      </c>
      <c r="G320" s="9">
        <v>0</v>
      </c>
      <c r="H320" s="9">
        <v>0</v>
      </c>
      <c r="I320" s="9">
        <v>2390</v>
      </c>
      <c r="J320" s="9">
        <v>-2390</v>
      </c>
    </row>
    <row r="321" spans="1:10" x14ac:dyDescent="0.25">
      <c r="A321" s="13" t="s">
        <v>219</v>
      </c>
      <c r="B321" s="13" t="s">
        <v>155</v>
      </c>
      <c r="C321" s="13" t="s">
        <v>41</v>
      </c>
      <c r="D321" s="13" t="s">
        <v>90</v>
      </c>
      <c r="E321" s="13" t="s">
        <v>16</v>
      </c>
      <c r="F321" s="13" t="s">
        <v>45</v>
      </c>
      <c r="G321" s="9">
        <v>8440</v>
      </c>
      <c r="H321" s="9">
        <v>0</v>
      </c>
      <c r="I321" s="9">
        <v>6261</v>
      </c>
      <c r="J321" s="9">
        <v>2179</v>
      </c>
    </row>
    <row r="322" spans="1:10" hidden="1" x14ac:dyDescent="0.25">
      <c r="A322" s="13" t="s">
        <v>219</v>
      </c>
      <c r="B322" s="13" t="s">
        <v>223</v>
      </c>
      <c r="C322" s="13" t="s">
        <v>72</v>
      </c>
      <c r="D322" s="13" t="s">
        <v>107</v>
      </c>
      <c r="E322" s="13" t="s">
        <v>16</v>
      </c>
      <c r="F322" s="13" t="s">
        <v>106</v>
      </c>
      <c r="G322" s="9">
        <v>0</v>
      </c>
      <c r="H322" s="9">
        <v>0</v>
      </c>
      <c r="I322" s="9">
        <v>0</v>
      </c>
      <c r="J322" s="9">
        <v>0</v>
      </c>
    </row>
    <row r="323" spans="1:10" hidden="1" x14ac:dyDescent="0.25">
      <c r="A323" s="13" t="s">
        <v>219</v>
      </c>
      <c r="B323" s="13" t="s">
        <v>115</v>
      </c>
      <c r="C323" s="13" t="s">
        <v>98</v>
      </c>
      <c r="D323" s="13" t="s">
        <v>116</v>
      </c>
      <c r="E323" s="13" t="s">
        <v>117</v>
      </c>
      <c r="F323" s="13" t="s">
        <v>44</v>
      </c>
      <c r="G323" s="9">
        <v>1367101.4449699994</v>
      </c>
      <c r="H323" s="9">
        <v>191684.73999999996</v>
      </c>
      <c r="I323" s="9">
        <v>418859.71394619299</v>
      </c>
      <c r="J323" s="9">
        <v>1139926.4710238064</v>
      </c>
    </row>
    <row r="324" spans="1:10" hidden="1" x14ac:dyDescent="0.25">
      <c r="A324" s="13" t="s">
        <v>219</v>
      </c>
      <c r="B324" s="13" t="s">
        <v>223</v>
      </c>
      <c r="C324" s="13" t="s">
        <v>72</v>
      </c>
      <c r="D324" s="13" t="s">
        <v>107</v>
      </c>
      <c r="E324" s="13" t="s">
        <v>16</v>
      </c>
      <c r="F324" s="13" t="s">
        <v>209</v>
      </c>
      <c r="G324" s="9">
        <v>0</v>
      </c>
      <c r="H324" s="9">
        <v>0</v>
      </c>
      <c r="I324" s="9">
        <v>0</v>
      </c>
      <c r="J324" s="9">
        <v>0</v>
      </c>
    </row>
    <row r="325" spans="1:10" hidden="1" x14ac:dyDescent="0.25">
      <c r="A325" s="13" t="s">
        <v>219</v>
      </c>
      <c r="B325" s="13" t="s">
        <v>223</v>
      </c>
      <c r="C325" s="13" t="s">
        <v>72</v>
      </c>
      <c r="D325" s="13" t="s">
        <v>105</v>
      </c>
      <c r="E325" s="13" t="s">
        <v>16</v>
      </c>
      <c r="F325" s="13" t="s">
        <v>210</v>
      </c>
      <c r="G325" s="9">
        <v>0</v>
      </c>
      <c r="H325" s="9">
        <v>0</v>
      </c>
      <c r="I325" s="9">
        <v>0</v>
      </c>
      <c r="J325" s="9">
        <v>0</v>
      </c>
    </row>
    <row r="326" spans="1:10" hidden="1" x14ac:dyDescent="0.25">
      <c r="A326" s="13" t="s">
        <v>219</v>
      </c>
      <c r="B326" s="13" t="s">
        <v>138</v>
      </c>
      <c r="C326" s="13" t="s">
        <v>14</v>
      </c>
      <c r="D326" s="13" t="s">
        <v>29</v>
      </c>
      <c r="E326" s="13" t="s">
        <v>112</v>
      </c>
      <c r="F326" s="13" t="s">
        <v>139</v>
      </c>
      <c r="G326" s="9">
        <v>140620.68596400006</v>
      </c>
      <c r="H326" s="9">
        <v>40649.070000000007</v>
      </c>
      <c r="I326" s="9">
        <v>43371.277730897957</v>
      </c>
      <c r="J326" s="9">
        <v>137898.47823310213</v>
      </c>
    </row>
    <row r="327" spans="1:10" hidden="1" x14ac:dyDescent="0.25">
      <c r="A327" s="13" t="s">
        <v>219</v>
      </c>
      <c r="B327" s="13" t="s">
        <v>104</v>
      </c>
      <c r="C327" s="13" t="s">
        <v>72</v>
      </c>
      <c r="D327" s="13" t="s">
        <v>102</v>
      </c>
      <c r="E327" s="13" t="s">
        <v>103</v>
      </c>
      <c r="F327" s="13" t="s">
        <v>45</v>
      </c>
      <c r="G327" s="9">
        <v>5000</v>
      </c>
      <c r="H327" s="9">
        <v>0</v>
      </c>
      <c r="I327" s="9">
        <v>0</v>
      </c>
      <c r="J327" s="9">
        <v>5000</v>
      </c>
    </row>
    <row r="328" spans="1:10" hidden="1" x14ac:dyDescent="0.25">
      <c r="A328" s="13" t="s">
        <v>219</v>
      </c>
      <c r="B328" s="13" t="s">
        <v>125</v>
      </c>
      <c r="C328" s="13" t="s">
        <v>14</v>
      </c>
      <c r="D328" s="13" t="s">
        <v>122</v>
      </c>
      <c r="E328" s="13" t="s">
        <v>16</v>
      </c>
      <c r="F328" s="13" t="s">
        <v>123</v>
      </c>
      <c r="G328" s="9">
        <v>0</v>
      </c>
      <c r="H328" s="9">
        <v>0</v>
      </c>
      <c r="I328" s="9">
        <v>0</v>
      </c>
      <c r="J328" s="9">
        <v>0</v>
      </c>
    </row>
    <row r="329" spans="1:10" hidden="1" x14ac:dyDescent="0.25">
      <c r="A329" s="13" t="s">
        <v>219</v>
      </c>
      <c r="B329" s="13" t="s">
        <v>223</v>
      </c>
      <c r="C329" s="13" t="s">
        <v>72</v>
      </c>
      <c r="D329" s="13" t="s">
        <v>107</v>
      </c>
      <c r="E329" s="13" t="s">
        <v>16</v>
      </c>
      <c r="F329" s="13" t="s">
        <v>45</v>
      </c>
      <c r="G329" s="9">
        <v>31609</v>
      </c>
      <c r="H329" s="9">
        <v>1200</v>
      </c>
      <c r="I329" s="9">
        <v>2000</v>
      </c>
      <c r="J329" s="9">
        <v>30809</v>
      </c>
    </row>
    <row r="330" spans="1:10" hidden="1" x14ac:dyDescent="0.25">
      <c r="A330" s="13" t="s">
        <v>219</v>
      </c>
      <c r="B330" s="13" t="s">
        <v>223</v>
      </c>
      <c r="C330" s="13" t="s">
        <v>72</v>
      </c>
      <c r="D330" s="13" t="s">
        <v>107</v>
      </c>
      <c r="E330" s="13" t="s">
        <v>16</v>
      </c>
      <c r="F330" s="13" t="s">
        <v>44</v>
      </c>
      <c r="G330" s="9">
        <v>11340</v>
      </c>
      <c r="H330" s="9">
        <v>1530</v>
      </c>
      <c r="I330" s="9">
        <v>10927.699999999999</v>
      </c>
      <c r="J330" s="9">
        <v>1942.3000000000011</v>
      </c>
    </row>
    <row r="331" spans="1:10" hidden="1" x14ac:dyDescent="0.25">
      <c r="A331" s="13" t="s">
        <v>224</v>
      </c>
      <c r="B331" s="13" t="s">
        <v>225</v>
      </c>
      <c r="C331" s="13" t="s">
        <v>14</v>
      </c>
      <c r="D331" s="13" t="s">
        <v>15</v>
      </c>
      <c r="E331" s="13" t="s">
        <v>16</v>
      </c>
      <c r="F331" s="13" t="s">
        <v>215</v>
      </c>
      <c r="G331" s="9">
        <v>53136.593953999974</v>
      </c>
      <c r="H331" s="9">
        <v>0</v>
      </c>
      <c r="I331" s="9">
        <v>57468.174724399971</v>
      </c>
      <c r="J331" s="9">
        <v>-4331.5807703999963</v>
      </c>
    </row>
    <row r="332" spans="1:10" hidden="1" x14ac:dyDescent="0.25">
      <c r="A332" s="13" t="s">
        <v>226</v>
      </c>
      <c r="B332" s="13" t="s">
        <v>127</v>
      </c>
      <c r="C332" s="13" t="s">
        <v>98</v>
      </c>
      <c r="D332" s="13" t="s">
        <v>128</v>
      </c>
      <c r="E332" s="13" t="s">
        <v>16</v>
      </c>
      <c r="F332" s="13" t="s">
        <v>129</v>
      </c>
      <c r="G332" s="9">
        <v>2866477.996896002</v>
      </c>
      <c r="H332" s="9">
        <v>565990.51</v>
      </c>
      <c r="I332" s="9">
        <v>862468.74069065019</v>
      </c>
      <c r="J332" s="9">
        <v>2569999.7662053518</v>
      </c>
    </row>
    <row r="333" spans="1:10" hidden="1" x14ac:dyDescent="0.25">
      <c r="A333" s="13" t="s">
        <v>226</v>
      </c>
      <c r="B333" s="13" t="s">
        <v>130</v>
      </c>
      <c r="C333" s="13" t="s">
        <v>98</v>
      </c>
      <c r="D333" s="13" t="s">
        <v>131</v>
      </c>
      <c r="E333" s="13" t="s">
        <v>16</v>
      </c>
      <c r="F333" s="13" t="s">
        <v>132</v>
      </c>
      <c r="G333" s="9">
        <v>30045</v>
      </c>
      <c r="H333" s="9">
        <v>0</v>
      </c>
      <c r="I333" s="9">
        <v>0</v>
      </c>
      <c r="J333" s="9">
        <v>30045</v>
      </c>
    </row>
    <row r="334" spans="1:10" hidden="1" x14ac:dyDescent="0.25">
      <c r="A334" s="13" t="s">
        <v>227</v>
      </c>
      <c r="B334" s="13" t="s">
        <v>63</v>
      </c>
      <c r="C334" s="13" t="s">
        <v>22</v>
      </c>
      <c r="D334" s="13" t="s">
        <v>63</v>
      </c>
      <c r="E334" s="13" t="s">
        <v>16</v>
      </c>
      <c r="F334" s="13" t="s">
        <v>34</v>
      </c>
      <c r="G334" s="9">
        <v>259771.5770359998</v>
      </c>
      <c r="H334" s="9">
        <v>61211.52000000004</v>
      </c>
      <c r="I334" s="9">
        <v>74788.99069760002</v>
      </c>
      <c r="J334" s="9">
        <v>246194.10633839984</v>
      </c>
    </row>
    <row r="335" spans="1:10" hidden="1" x14ac:dyDescent="0.25">
      <c r="A335" s="13" t="s">
        <v>227</v>
      </c>
      <c r="B335" s="13" t="s">
        <v>137</v>
      </c>
      <c r="C335" s="13" t="s">
        <v>14</v>
      </c>
      <c r="D335" s="13" t="s">
        <v>29</v>
      </c>
      <c r="E335" s="13" t="s">
        <v>112</v>
      </c>
      <c r="F335" s="13" t="s">
        <v>139</v>
      </c>
      <c r="G335" s="9">
        <v>28540.850592000003</v>
      </c>
      <c r="H335" s="9">
        <v>0</v>
      </c>
      <c r="I335" s="9">
        <v>26427.756901475008</v>
      </c>
      <c r="J335" s="9">
        <v>2113.0936905249946</v>
      </c>
    </row>
    <row r="336" spans="1:10" hidden="1" x14ac:dyDescent="0.25">
      <c r="A336" s="13" t="s">
        <v>227</v>
      </c>
      <c r="B336" s="13" t="s">
        <v>110</v>
      </c>
      <c r="C336" s="13" t="s">
        <v>14</v>
      </c>
      <c r="D336" s="13" t="s">
        <v>29</v>
      </c>
      <c r="E336" s="13" t="s">
        <v>30</v>
      </c>
      <c r="F336" s="13" t="s">
        <v>111</v>
      </c>
      <c r="G336" s="9">
        <v>0</v>
      </c>
      <c r="H336" s="9">
        <v>0</v>
      </c>
      <c r="I336" s="9">
        <v>0</v>
      </c>
      <c r="J336" s="9">
        <v>0</v>
      </c>
    </row>
    <row r="337" spans="1:10" hidden="1" x14ac:dyDescent="0.25">
      <c r="A337" s="13" t="s">
        <v>227</v>
      </c>
      <c r="B337" s="13" t="s">
        <v>138</v>
      </c>
      <c r="C337" s="13" t="s">
        <v>14</v>
      </c>
      <c r="D337" s="13" t="s">
        <v>29</v>
      </c>
      <c r="E337" s="13" t="s">
        <v>30</v>
      </c>
      <c r="F337" s="13" t="s">
        <v>31</v>
      </c>
      <c r="G337" s="9">
        <v>0</v>
      </c>
      <c r="H337" s="9">
        <v>0</v>
      </c>
      <c r="I337" s="9">
        <v>0</v>
      </c>
      <c r="J337" s="9">
        <v>0</v>
      </c>
    </row>
    <row r="338" spans="1:10" hidden="1" x14ac:dyDescent="0.25">
      <c r="A338" s="13" t="s">
        <v>227</v>
      </c>
      <c r="B338" s="13" t="s">
        <v>140</v>
      </c>
      <c r="C338" s="13" t="s">
        <v>14</v>
      </c>
      <c r="D338" s="13" t="s">
        <v>29</v>
      </c>
      <c r="E338" s="13" t="s">
        <v>30</v>
      </c>
      <c r="F338" s="13" t="s">
        <v>31</v>
      </c>
      <c r="G338" s="9">
        <v>0</v>
      </c>
      <c r="H338" s="9">
        <v>0</v>
      </c>
      <c r="I338" s="9">
        <v>0</v>
      </c>
      <c r="J338" s="9">
        <v>0</v>
      </c>
    </row>
    <row r="339" spans="1:10" hidden="1" x14ac:dyDescent="0.25">
      <c r="A339" s="13" t="s">
        <v>227</v>
      </c>
      <c r="B339" s="13" t="s">
        <v>220</v>
      </c>
      <c r="C339" s="13" t="s">
        <v>14</v>
      </c>
      <c r="D339" s="13" t="s">
        <v>29</v>
      </c>
      <c r="E339" s="13" t="s">
        <v>30</v>
      </c>
      <c r="F339" s="13" t="s">
        <v>31</v>
      </c>
      <c r="G339" s="9">
        <v>0</v>
      </c>
      <c r="H339" s="9">
        <v>0</v>
      </c>
      <c r="I339" s="9">
        <v>0</v>
      </c>
      <c r="J339" s="9">
        <v>0</v>
      </c>
    </row>
    <row r="340" spans="1:10" hidden="1" x14ac:dyDescent="0.25">
      <c r="A340" s="13" t="s">
        <v>227</v>
      </c>
      <c r="B340" s="13" t="s">
        <v>137</v>
      </c>
      <c r="C340" s="13" t="s">
        <v>14</v>
      </c>
      <c r="D340" s="13" t="s">
        <v>29</v>
      </c>
      <c r="E340" s="13" t="s">
        <v>30</v>
      </c>
      <c r="F340" s="13" t="s">
        <v>31</v>
      </c>
      <c r="G340" s="9">
        <v>0</v>
      </c>
      <c r="H340" s="9">
        <v>0</v>
      </c>
      <c r="I340" s="9">
        <v>0</v>
      </c>
      <c r="J340" s="9">
        <v>0</v>
      </c>
    </row>
    <row r="341" spans="1:10" hidden="1" x14ac:dyDescent="0.25">
      <c r="A341" s="13" t="s">
        <v>227</v>
      </c>
      <c r="B341" s="13" t="s">
        <v>201</v>
      </c>
      <c r="C341" s="13" t="s">
        <v>14</v>
      </c>
      <c r="D341" s="13" t="s">
        <v>29</v>
      </c>
      <c r="E341" s="13" t="s">
        <v>30</v>
      </c>
      <c r="F341" s="13" t="s">
        <v>161</v>
      </c>
      <c r="G341" s="9">
        <v>0</v>
      </c>
      <c r="H341" s="9">
        <v>0</v>
      </c>
      <c r="I341" s="9">
        <v>0</v>
      </c>
      <c r="J341" s="9">
        <v>0</v>
      </c>
    </row>
    <row r="342" spans="1:10" hidden="1" x14ac:dyDescent="0.25">
      <c r="A342" s="13" t="s">
        <v>227</v>
      </c>
      <c r="B342" s="13" t="s">
        <v>160</v>
      </c>
      <c r="C342" s="13" t="s">
        <v>14</v>
      </c>
      <c r="D342" s="13" t="s">
        <v>29</v>
      </c>
      <c r="E342" s="13" t="s">
        <v>30</v>
      </c>
      <c r="F342" s="13" t="s">
        <v>161</v>
      </c>
      <c r="G342" s="9">
        <v>0</v>
      </c>
      <c r="H342" s="9">
        <v>0</v>
      </c>
      <c r="I342" s="9">
        <v>0</v>
      </c>
      <c r="J342" s="9">
        <v>0</v>
      </c>
    </row>
    <row r="343" spans="1:10" hidden="1" x14ac:dyDescent="0.25">
      <c r="A343" s="13" t="s">
        <v>227</v>
      </c>
      <c r="B343" s="13" t="s">
        <v>149</v>
      </c>
      <c r="C343" s="13" t="s">
        <v>14</v>
      </c>
      <c r="D343" s="13" t="s">
        <v>29</v>
      </c>
      <c r="E343" s="13" t="s">
        <v>30</v>
      </c>
      <c r="F343" s="13" t="s">
        <v>161</v>
      </c>
      <c r="G343" s="9">
        <v>0</v>
      </c>
      <c r="H343" s="9">
        <v>0</v>
      </c>
      <c r="I343" s="9">
        <v>0</v>
      </c>
      <c r="J343" s="9">
        <v>0</v>
      </c>
    </row>
    <row r="344" spans="1:10" x14ac:dyDescent="0.25">
      <c r="A344" s="13" t="s">
        <v>227</v>
      </c>
      <c r="B344" s="13" t="s">
        <v>93</v>
      </c>
      <c r="C344" s="13" t="s">
        <v>41</v>
      </c>
      <c r="D344" s="13" t="s">
        <v>94</v>
      </c>
      <c r="E344" s="13" t="s">
        <v>95</v>
      </c>
      <c r="F344" s="13" t="s">
        <v>95</v>
      </c>
      <c r="G344" s="9">
        <v>34049.919999999998</v>
      </c>
      <c r="H344" s="9">
        <v>24968.749999999993</v>
      </c>
      <c r="I344" s="9">
        <v>4100.8</v>
      </c>
      <c r="J344" s="9">
        <v>54917.869999999995</v>
      </c>
    </row>
    <row r="345" spans="1:10" x14ac:dyDescent="0.25">
      <c r="A345" s="13" t="s">
        <v>227</v>
      </c>
      <c r="B345" s="13" t="s">
        <v>93</v>
      </c>
      <c r="C345" s="13" t="s">
        <v>41</v>
      </c>
      <c r="D345" s="13" t="s">
        <v>94</v>
      </c>
      <c r="E345" s="13" t="s">
        <v>95</v>
      </c>
      <c r="F345" s="13" t="s">
        <v>52</v>
      </c>
      <c r="G345" s="9">
        <v>37408</v>
      </c>
      <c r="H345" s="9">
        <v>4462.24</v>
      </c>
      <c r="I345" s="9">
        <v>6298.5</v>
      </c>
      <c r="J345" s="9">
        <v>35571.74</v>
      </c>
    </row>
    <row r="346" spans="1:10" x14ac:dyDescent="0.25">
      <c r="A346" s="13" t="s">
        <v>227</v>
      </c>
      <c r="B346" s="13" t="s">
        <v>93</v>
      </c>
      <c r="C346" s="13" t="s">
        <v>41</v>
      </c>
      <c r="D346" s="13" t="s">
        <v>94</v>
      </c>
      <c r="E346" s="13" t="s">
        <v>95</v>
      </c>
      <c r="F346" s="13" t="s">
        <v>114</v>
      </c>
      <c r="G346" s="9">
        <v>0</v>
      </c>
      <c r="H346" s="9">
        <v>0</v>
      </c>
      <c r="I346" s="9">
        <v>0</v>
      </c>
      <c r="J346" s="9">
        <v>0</v>
      </c>
    </row>
    <row r="347" spans="1:10" x14ac:dyDescent="0.25">
      <c r="A347" s="13" t="s">
        <v>227</v>
      </c>
      <c r="B347" s="13" t="s">
        <v>93</v>
      </c>
      <c r="C347" s="13" t="s">
        <v>41</v>
      </c>
      <c r="D347" s="13" t="s">
        <v>94</v>
      </c>
      <c r="E347" s="13" t="s">
        <v>95</v>
      </c>
      <c r="F347" s="13" t="s">
        <v>45</v>
      </c>
      <c r="G347" s="9">
        <v>52212.72</v>
      </c>
      <c r="H347" s="9">
        <v>3663.84</v>
      </c>
      <c r="I347" s="9">
        <v>10590</v>
      </c>
      <c r="J347" s="9">
        <v>45286.559999999998</v>
      </c>
    </row>
    <row r="348" spans="1:10" x14ac:dyDescent="0.25">
      <c r="A348" s="13" t="s">
        <v>227</v>
      </c>
      <c r="B348" s="13" t="s">
        <v>93</v>
      </c>
      <c r="C348" s="13" t="s">
        <v>41</v>
      </c>
      <c r="D348" s="13" t="s">
        <v>94</v>
      </c>
      <c r="E348" s="13" t="s">
        <v>95</v>
      </c>
      <c r="F348" s="13" t="s">
        <v>96</v>
      </c>
      <c r="G348" s="9">
        <v>0</v>
      </c>
      <c r="H348" s="9">
        <v>0</v>
      </c>
      <c r="I348" s="9">
        <v>0</v>
      </c>
      <c r="J348" s="9">
        <v>0</v>
      </c>
    </row>
    <row r="349" spans="1:10" x14ac:dyDescent="0.25">
      <c r="A349" s="13" t="s">
        <v>227</v>
      </c>
      <c r="B349" s="13" t="s">
        <v>89</v>
      </c>
      <c r="C349" s="13" t="s">
        <v>41</v>
      </c>
      <c r="D349" s="13" t="s">
        <v>90</v>
      </c>
      <c r="E349" s="13" t="s">
        <v>16</v>
      </c>
      <c r="F349" s="13" t="s">
        <v>44</v>
      </c>
      <c r="G349" s="9">
        <v>15818.300000000017</v>
      </c>
      <c r="H349" s="9">
        <v>4098.62</v>
      </c>
      <c r="I349" s="9">
        <v>4600</v>
      </c>
      <c r="J349" s="9">
        <v>15316.920000000016</v>
      </c>
    </row>
    <row r="350" spans="1:10" x14ac:dyDescent="0.25">
      <c r="A350" s="13" t="s">
        <v>227</v>
      </c>
      <c r="B350" s="13" t="s">
        <v>89</v>
      </c>
      <c r="C350" s="13" t="s">
        <v>41</v>
      </c>
      <c r="D350" s="13" t="s">
        <v>90</v>
      </c>
      <c r="E350" s="13" t="s">
        <v>16</v>
      </c>
      <c r="F350" s="13" t="s">
        <v>91</v>
      </c>
      <c r="G350" s="9">
        <v>0</v>
      </c>
      <c r="H350" s="9">
        <v>0</v>
      </c>
      <c r="I350" s="9">
        <v>0</v>
      </c>
      <c r="J350" s="9">
        <v>0</v>
      </c>
    </row>
    <row r="351" spans="1:10" x14ac:dyDescent="0.25">
      <c r="A351" s="13" t="s">
        <v>227</v>
      </c>
      <c r="B351" s="13" t="s">
        <v>89</v>
      </c>
      <c r="C351" s="13" t="s">
        <v>41</v>
      </c>
      <c r="D351" s="13" t="s">
        <v>90</v>
      </c>
      <c r="E351" s="13" t="s">
        <v>16</v>
      </c>
      <c r="F351" s="13" t="s">
        <v>92</v>
      </c>
      <c r="G351" s="9">
        <v>0</v>
      </c>
      <c r="H351" s="9">
        <v>0</v>
      </c>
      <c r="I351" s="9">
        <v>0</v>
      </c>
      <c r="J351" s="9">
        <v>0</v>
      </c>
    </row>
    <row r="352" spans="1:10" hidden="1" x14ac:dyDescent="0.25">
      <c r="A352" s="13" t="s">
        <v>227</v>
      </c>
      <c r="B352" s="13" t="s">
        <v>151</v>
      </c>
      <c r="C352" s="13" t="s">
        <v>14</v>
      </c>
      <c r="D352" s="13" t="s">
        <v>15</v>
      </c>
      <c r="E352" s="13" t="s">
        <v>16</v>
      </c>
      <c r="F352" s="13" t="s">
        <v>152</v>
      </c>
      <c r="G352" s="9">
        <v>31350</v>
      </c>
      <c r="H352" s="9">
        <v>46132.77</v>
      </c>
      <c r="I352" s="9">
        <v>31350</v>
      </c>
      <c r="J352" s="9">
        <v>46132.77</v>
      </c>
    </row>
    <row r="353" spans="1:10" hidden="1" x14ac:dyDescent="0.25">
      <c r="A353" s="13" t="s">
        <v>227</v>
      </c>
      <c r="B353" s="13" t="s">
        <v>138</v>
      </c>
      <c r="C353" s="13" t="s">
        <v>14</v>
      </c>
      <c r="D353" s="13" t="s">
        <v>29</v>
      </c>
      <c r="E353" s="13" t="s">
        <v>30</v>
      </c>
      <c r="F353" s="13" t="s">
        <v>111</v>
      </c>
      <c r="G353" s="9">
        <v>0</v>
      </c>
      <c r="H353" s="9">
        <v>0</v>
      </c>
      <c r="I353" s="9">
        <v>0</v>
      </c>
      <c r="J353" s="9">
        <v>0</v>
      </c>
    </row>
    <row r="354" spans="1:10" hidden="1" x14ac:dyDescent="0.25">
      <c r="A354" s="13" t="s">
        <v>227</v>
      </c>
      <c r="B354" s="13" t="s">
        <v>149</v>
      </c>
      <c r="C354" s="13" t="s">
        <v>14</v>
      </c>
      <c r="D354" s="13" t="s">
        <v>29</v>
      </c>
      <c r="E354" s="13" t="s">
        <v>144</v>
      </c>
      <c r="F354" s="13" t="s">
        <v>150</v>
      </c>
      <c r="G354" s="9">
        <v>120866.46471200002</v>
      </c>
      <c r="H354" s="9">
        <v>18634.340000000004</v>
      </c>
      <c r="I354" s="9">
        <v>30997.62545332099</v>
      </c>
      <c r="J354" s="9">
        <v>108503.17925867904</v>
      </c>
    </row>
    <row r="355" spans="1:10" hidden="1" x14ac:dyDescent="0.25">
      <c r="A355" s="13" t="s">
        <v>227</v>
      </c>
      <c r="B355" s="13" t="s">
        <v>110</v>
      </c>
      <c r="C355" s="13" t="s">
        <v>14</v>
      </c>
      <c r="D355" s="13" t="s">
        <v>29</v>
      </c>
      <c r="E355" s="13" t="s">
        <v>112</v>
      </c>
      <c r="F355" s="13" t="s">
        <v>113</v>
      </c>
      <c r="G355" s="9">
        <v>46309.38178000004</v>
      </c>
      <c r="H355" s="9">
        <v>17655.62</v>
      </c>
      <c r="I355" s="9">
        <v>12117.370704425</v>
      </c>
      <c r="J355" s="9">
        <v>51847.631075575031</v>
      </c>
    </row>
    <row r="356" spans="1:10" hidden="1" x14ac:dyDescent="0.25">
      <c r="A356" s="13" t="s">
        <v>227</v>
      </c>
      <c r="B356" s="13" t="s">
        <v>138</v>
      </c>
      <c r="C356" s="13" t="s">
        <v>14</v>
      </c>
      <c r="D356" s="13" t="s">
        <v>29</v>
      </c>
      <c r="E356" s="13" t="s">
        <v>112</v>
      </c>
      <c r="F356" s="13" t="s">
        <v>139</v>
      </c>
      <c r="G356" s="9">
        <v>220077.26331399989</v>
      </c>
      <c r="H356" s="9">
        <v>52913.910000000011</v>
      </c>
      <c r="I356" s="9">
        <v>63644.498976746792</v>
      </c>
      <c r="J356" s="9">
        <v>209346.67433725312</v>
      </c>
    </row>
    <row r="357" spans="1:10" hidden="1" x14ac:dyDescent="0.25">
      <c r="A357" s="13" t="s">
        <v>227</v>
      </c>
      <c r="B357" s="13" t="s">
        <v>140</v>
      </c>
      <c r="C357" s="13" t="s">
        <v>14</v>
      </c>
      <c r="D357" s="13" t="s">
        <v>29</v>
      </c>
      <c r="E357" s="13" t="s">
        <v>112</v>
      </c>
      <c r="F357" s="13" t="s">
        <v>153</v>
      </c>
      <c r="G357" s="9">
        <v>77433.004408000081</v>
      </c>
      <c r="H357" s="9">
        <v>13642.899999999996</v>
      </c>
      <c r="I357" s="9">
        <v>21580.212942213398</v>
      </c>
      <c r="J357" s="9">
        <v>69495.691465786673</v>
      </c>
    </row>
    <row r="358" spans="1:10" hidden="1" x14ac:dyDescent="0.25">
      <c r="A358" s="13" t="s">
        <v>227</v>
      </c>
      <c r="B358" s="13" t="s">
        <v>220</v>
      </c>
      <c r="C358" s="13" t="s">
        <v>14</v>
      </c>
      <c r="D358" s="13" t="s">
        <v>29</v>
      </c>
      <c r="E358" s="13" t="s">
        <v>112</v>
      </c>
      <c r="F358" s="13" t="s">
        <v>153</v>
      </c>
      <c r="G358" s="9">
        <v>128397.98738400001</v>
      </c>
      <c r="H358" s="9">
        <v>33530.109999999986</v>
      </c>
      <c r="I358" s="9">
        <v>34411.11571093466</v>
      </c>
      <c r="J358" s="9">
        <v>127516.98167306534</v>
      </c>
    </row>
    <row r="359" spans="1:10" hidden="1" x14ac:dyDescent="0.25">
      <c r="A359" s="13" t="s">
        <v>227</v>
      </c>
      <c r="B359" s="13" t="s">
        <v>201</v>
      </c>
      <c r="C359" s="13" t="s">
        <v>14</v>
      </c>
      <c r="D359" s="13" t="s">
        <v>29</v>
      </c>
      <c r="E359" s="13" t="s">
        <v>144</v>
      </c>
      <c r="F359" s="13" t="s">
        <v>150</v>
      </c>
      <c r="G359" s="9">
        <v>53701.775821999967</v>
      </c>
      <c r="H359" s="9">
        <v>21808.320000000003</v>
      </c>
      <c r="I359" s="9">
        <v>13618.734013410292</v>
      </c>
      <c r="J359" s="9">
        <v>61891.361808589674</v>
      </c>
    </row>
    <row r="360" spans="1:10" hidden="1" x14ac:dyDescent="0.25">
      <c r="A360" s="13" t="s">
        <v>227</v>
      </c>
      <c r="B360" s="13" t="s">
        <v>160</v>
      </c>
      <c r="C360" s="13" t="s">
        <v>14</v>
      </c>
      <c r="D360" s="13" t="s">
        <v>29</v>
      </c>
      <c r="E360" s="13" t="s">
        <v>144</v>
      </c>
      <c r="F360" s="13" t="s">
        <v>150</v>
      </c>
      <c r="G360" s="9">
        <v>48040.767246000003</v>
      </c>
      <c r="H360" s="9">
        <v>21866.14</v>
      </c>
      <c r="I360" s="9">
        <v>13175.974951885604</v>
      </c>
      <c r="J360" s="9">
        <v>56730.932294114398</v>
      </c>
    </row>
    <row r="361" spans="1:10" x14ac:dyDescent="0.25">
      <c r="A361" s="13" t="s">
        <v>227</v>
      </c>
      <c r="B361" s="13" t="s">
        <v>89</v>
      </c>
      <c r="C361" s="13" t="s">
        <v>41</v>
      </c>
      <c r="D361" s="13" t="s">
        <v>90</v>
      </c>
      <c r="E361" s="13" t="s">
        <v>16</v>
      </c>
      <c r="F361" s="13" t="s">
        <v>45</v>
      </c>
      <c r="G361" s="9">
        <v>11055.965999999999</v>
      </c>
      <c r="H361" s="9">
        <v>0</v>
      </c>
      <c r="I361" s="9">
        <v>1300</v>
      </c>
      <c r="J361" s="9">
        <v>9755.9659999999985</v>
      </c>
    </row>
    <row r="362" spans="1:10" x14ac:dyDescent="0.25">
      <c r="A362" s="13" t="s">
        <v>227</v>
      </c>
      <c r="B362" s="13" t="s">
        <v>89</v>
      </c>
      <c r="C362" s="13" t="s">
        <v>41</v>
      </c>
      <c r="D362" s="13" t="s">
        <v>90</v>
      </c>
      <c r="E362" s="13" t="s">
        <v>16</v>
      </c>
      <c r="F362" s="13" t="s">
        <v>52</v>
      </c>
      <c r="G362" s="9">
        <v>7844.1</v>
      </c>
      <c r="H362" s="9">
        <v>653.6</v>
      </c>
      <c r="I362" s="9">
        <v>1059.3000000000002</v>
      </c>
      <c r="J362" s="9">
        <v>7438.4000000000005</v>
      </c>
    </row>
    <row r="363" spans="1:10" hidden="1" x14ac:dyDescent="0.25">
      <c r="A363" s="13" t="s">
        <v>227</v>
      </c>
      <c r="B363" s="13" t="s">
        <v>125</v>
      </c>
      <c r="C363" s="13" t="s">
        <v>14</v>
      </c>
      <c r="D363" s="13" t="s">
        <v>122</v>
      </c>
      <c r="E363" s="13" t="s">
        <v>16</v>
      </c>
      <c r="F363" s="13" t="s">
        <v>123</v>
      </c>
      <c r="G363" s="9">
        <v>0</v>
      </c>
      <c r="H363" s="9">
        <v>0</v>
      </c>
      <c r="I363" s="9">
        <v>0</v>
      </c>
      <c r="J363" s="9">
        <v>0</v>
      </c>
    </row>
    <row r="364" spans="1:10" hidden="1" x14ac:dyDescent="0.25">
      <c r="A364" s="13" t="s">
        <v>228</v>
      </c>
      <c r="B364" s="13" t="s">
        <v>137</v>
      </c>
      <c r="C364" s="13" t="s">
        <v>14</v>
      </c>
      <c r="D364" s="13" t="s">
        <v>29</v>
      </c>
      <c r="E364" s="13" t="s">
        <v>30</v>
      </c>
      <c r="F364" s="13" t="s">
        <v>31</v>
      </c>
      <c r="G364" s="9">
        <v>0</v>
      </c>
      <c r="H364" s="9">
        <v>0</v>
      </c>
      <c r="I364" s="9">
        <v>0</v>
      </c>
      <c r="J364" s="9">
        <v>0</v>
      </c>
    </row>
    <row r="365" spans="1:10" hidden="1" x14ac:dyDescent="0.25">
      <c r="A365" s="13" t="s">
        <v>228</v>
      </c>
      <c r="B365" s="13" t="s">
        <v>137</v>
      </c>
      <c r="C365" s="13" t="s">
        <v>14</v>
      </c>
      <c r="D365" s="13" t="s">
        <v>29</v>
      </c>
      <c r="E365" s="13" t="s">
        <v>112</v>
      </c>
      <c r="F365" s="13" t="s">
        <v>139</v>
      </c>
      <c r="G365" s="9">
        <v>22555.3</v>
      </c>
      <c r="H365" s="9">
        <v>0</v>
      </c>
      <c r="I365" s="9">
        <v>22555.3</v>
      </c>
      <c r="J365" s="9">
        <v>0</v>
      </c>
    </row>
    <row r="366" spans="1:10" x14ac:dyDescent="0.25">
      <c r="A366" s="13" t="s">
        <v>228</v>
      </c>
      <c r="B366" s="13" t="s">
        <v>89</v>
      </c>
      <c r="C366" s="13" t="s">
        <v>41</v>
      </c>
      <c r="D366" s="13" t="s">
        <v>90</v>
      </c>
      <c r="E366" s="13" t="s">
        <v>16</v>
      </c>
      <c r="F366" s="13" t="s">
        <v>92</v>
      </c>
      <c r="G366" s="9">
        <v>0</v>
      </c>
      <c r="H366" s="9">
        <v>0</v>
      </c>
      <c r="I366" s="9">
        <v>0</v>
      </c>
      <c r="J366" s="9">
        <v>0</v>
      </c>
    </row>
    <row r="367" spans="1:10" x14ac:dyDescent="0.25">
      <c r="A367" s="13" t="s">
        <v>228</v>
      </c>
      <c r="B367" s="13" t="s">
        <v>93</v>
      </c>
      <c r="C367" s="13" t="s">
        <v>41</v>
      </c>
      <c r="D367" s="13" t="s">
        <v>94</v>
      </c>
      <c r="E367" s="13" t="s">
        <v>95</v>
      </c>
      <c r="F367" s="13" t="s">
        <v>114</v>
      </c>
      <c r="G367" s="9">
        <v>0</v>
      </c>
      <c r="H367" s="9">
        <v>0</v>
      </c>
      <c r="I367" s="9">
        <v>0</v>
      </c>
      <c r="J367" s="9">
        <v>0</v>
      </c>
    </row>
    <row r="368" spans="1:10" x14ac:dyDescent="0.25">
      <c r="A368" s="13" t="s">
        <v>228</v>
      </c>
      <c r="B368" s="13" t="s">
        <v>93</v>
      </c>
      <c r="C368" s="13" t="s">
        <v>41</v>
      </c>
      <c r="D368" s="13" t="s">
        <v>94</v>
      </c>
      <c r="E368" s="13" t="s">
        <v>95</v>
      </c>
      <c r="F368" s="13" t="s">
        <v>52</v>
      </c>
      <c r="G368" s="9">
        <v>140676.94785599996</v>
      </c>
      <c r="H368" s="9">
        <v>38395.22</v>
      </c>
      <c r="I368" s="9">
        <v>32922.214390997084</v>
      </c>
      <c r="J368" s="9">
        <v>146149.95346500288</v>
      </c>
    </row>
    <row r="369" spans="1:10" x14ac:dyDescent="0.25">
      <c r="A369" s="13" t="s">
        <v>228</v>
      </c>
      <c r="B369" s="13" t="s">
        <v>93</v>
      </c>
      <c r="C369" s="13" t="s">
        <v>41</v>
      </c>
      <c r="D369" s="13" t="s">
        <v>94</v>
      </c>
      <c r="E369" s="13" t="s">
        <v>95</v>
      </c>
      <c r="F369" s="13" t="s">
        <v>95</v>
      </c>
      <c r="G369" s="9">
        <v>41376.027558000002</v>
      </c>
      <c r="H369" s="9">
        <v>6582.1099999999988</v>
      </c>
      <c r="I369" s="9">
        <v>11408.43596966308</v>
      </c>
      <c r="J369" s="9">
        <v>36549.701588336924</v>
      </c>
    </row>
    <row r="370" spans="1:10" x14ac:dyDescent="0.25">
      <c r="A370" s="13" t="s">
        <v>228</v>
      </c>
      <c r="B370" s="13" t="s">
        <v>93</v>
      </c>
      <c r="C370" s="13" t="s">
        <v>41</v>
      </c>
      <c r="D370" s="13" t="s">
        <v>94</v>
      </c>
      <c r="E370" s="13" t="s">
        <v>95</v>
      </c>
      <c r="F370" s="13" t="s">
        <v>45</v>
      </c>
      <c r="G370" s="9">
        <v>28099.557248000001</v>
      </c>
      <c r="H370" s="9">
        <v>1168.4199999999998</v>
      </c>
      <c r="I370" s="9">
        <v>11619.082394775727</v>
      </c>
      <c r="J370" s="9">
        <v>17648.894853224272</v>
      </c>
    </row>
    <row r="371" spans="1:10" x14ac:dyDescent="0.25">
      <c r="A371" s="13" t="s">
        <v>228</v>
      </c>
      <c r="B371" s="13" t="s">
        <v>93</v>
      </c>
      <c r="C371" s="13" t="s">
        <v>41</v>
      </c>
      <c r="D371" s="13" t="s">
        <v>94</v>
      </c>
      <c r="E371" s="13" t="s">
        <v>95</v>
      </c>
      <c r="F371" s="13" t="s">
        <v>96</v>
      </c>
      <c r="G371" s="9">
        <v>26964.915819999977</v>
      </c>
      <c r="H371" s="9">
        <v>2161.5800000000004</v>
      </c>
      <c r="I371" s="9">
        <v>8556.3269772473104</v>
      </c>
      <c r="J371" s="9">
        <v>20570.168842752668</v>
      </c>
    </row>
    <row r="372" spans="1:10" hidden="1" x14ac:dyDescent="0.25">
      <c r="A372" s="13" t="s">
        <v>228</v>
      </c>
      <c r="B372" s="13" t="s">
        <v>104</v>
      </c>
      <c r="C372" s="13" t="s">
        <v>72</v>
      </c>
      <c r="D372" s="13" t="s">
        <v>73</v>
      </c>
      <c r="E372" s="13" t="s">
        <v>16</v>
      </c>
      <c r="F372" s="13" t="s">
        <v>45</v>
      </c>
      <c r="G372" s="9">
        <v>4500</v>
      </c>
      <c r="H372" s="9">
        <v>0</v>
      </c>
      <c r="I372" s="9">
        <v>0</v>
      </c>
      <c r="J372" s="9">
        <v>4500</v>
      </c>
    </row>
    <row r="373" spans="1:10" hidden="1" x14ac:dyDescent="0.25">
      <c r="A373" s="13" t="s">
        <v>228</v>
      </c>
      <c r="B373" s="13" t="s">
        <v>104</v>
      </c>
      <c r="C373" s="13" t="s">
        <v>72</v>
      </c>
      <c r="D373" s="13" t="s">
        <v>73</v>
      </c>
      <c r="E373" s="13" t="s">
        <v>16</v>
      </c>
      <c r="F373" s="13" t="s">
        <v>106</v>
      </c>
      <c r="G373" s="9">
        <v>2200</v>
      </c>
      <c r="H373" s="9">
        <v>0</v>
      </c>
      <c r="I373" s="9">
        <v>0</v>
      </c>
      <c r="J373" s="9">
        <v>2200</v>
      </c>
    </row>
    <row r="374" spans="1:10" hidden="1" x14ac:dyDescent="0.25">
      <c r="A374" s="13" t="s">
        <v>228</v>
      </c>
      <c r="B374" s="13" t="s">
        <v>140</v>
      </c>
      <c r="C374" s="13" t="s">
        <v>14</v>
      </c>
      <c r="D374" s="13" t="s">
        <v>29</v>
      </c>
      <c r="E374" s="13" t="s">
        <v>30</v>
      </c>
      <c r="F374" s="13" t="s">
        <v>31</v>
      </c>
      <c r="G374" s="9">
        <v>0</v>
      </c>
      <c r="H374" s="9">
        <v>0</v>
      </c>
      <c r="I374" s="9">
        <v>0</v>
      </c>
      <c r="J374" s="9">
        <v>0</v>
      </c>
    </row>
    <row r="375" spans="1:10" hidden="1" x14ac:dyDescent="0.25">
      <c r="A375" s="13" t="s">
        <v>228</v>
      </c>
      <c r="B375" s="13" t="s">
        <v>220</v>
      </c>
      <c r="C375" s="13" t="s">
        <v>14</v>
      </c>
      <c r="D375" s="13" t="s">
        <v>29</v>
      </c>
      <c r="E375" s="13" t="s">
        <v>30</v>
      </c>
      <c r="F375" s="13" t="s">
        <v>31</v>
      </c>
      <c r="G375" s="9">
        <v>0</v>
      </c>
      <c r="H375" s="9">
        <v>0</v>
      </c>
      <c r="I375" s="9">
        <v>0</v>
      </c>
      <c r="J375" s="9">
        <v>0</v>
      </c>
    </row>
    <row r="376" spans="1:10" hidden="1" x14ac:dyDescent="0.25">
      <c r="A376" s="13" t="s">
        <v>228</v>
      </c>
      <c r="B376" s="13" t="s">
        <v>151</v>
      </c>
      <c r="C376" s="13" t="s">
        <v>14</v>
      </c>
      <c r="D376" s="13" t="s">
        <v>15</v>
      </c>
      <c r="E376" s="13" t="s">
        <v>16</v>
      </c>
      <c r="F376" s="13" t="s">
        <v>152</v>
      </c>
      <c r="G376" s="9">
        <v>20621</v>
      </c>
      <c r="H376" s="9">
        <v>11559.93</v>
      </c>
      <c r="I376" s="9">
        <v>11500</v>
      </c>
      <c r="J376" s="9">
        <v>20680.93</v>
      </c>
    </row>
    <row r="377" spans="1:10" hidden="1" x14ac:dyDescent="0.25">
      <c r="A377" s="13" t="s">
        <v>228</v>
      </c>
      <c r="B377" s="13" t="s">
        <v>141</v>
      </c>
      <c r="C377" s="13" t="s">
        <v>14</v>
      </c>
      <c r="D377" s="13" t="s">
        <v>29</v>
      </c>
      <c r="E377" s="13" t="s">
        <v>142</v>
      </c>
      <c r="F377" s="13" t="s">
        <v>143</v>
      </c>
      <c r="G377" s="9">
        <v>48326.846271999995</v>
      </c>
      <c r="H377" s="9">
        <v>3197.95</v>
      </c>
      <c r="I377" s="9">
        <v>15434.272987761877</v>
      </c>
      <c r="J377" s="9">
        <v>36090.523284238116</v>
      </c>
    </row>
    <row r="378" spans="1:10" hidden="1" x14ac:dyDescent="0.25">
      <c r="A378" s="13" t="s">
        <v>228</v>
      </c>
      <c r="B378" s="13" t="s">
        <v>101</v>
      </c>
      <c r="C378" s="13" t="s">
        <v>72</v>
      </c>
      <c r="D378" s="13" t="s">
        <v>73</v>
      </c>
      <c r="E378" s="13" t="s">
        <v>16</v>
      </c>
      <c r="F378" s="13" t="s">
        <v>74</v>
      </c>
      <c r="G378" s="9">
        <v>4600</v>
      </c>
      <c r="H378" s="9">
        <v>300</v>
      </c>
      <c r="I378" s="9">
        <v>0</v>
      </c>
      <c r="J378" s="9">
        <v>4900</v>
      </c>
    </row>
    <row r="379" spans="1:10" x14ac:dyDescent="0.25">
      <c r="A379" s="13" t="s">
        <v>228</v>
      </c>
      <c r="B379" s="13" t="s">
        <v>89</v>
      </c>
      <c r="C379" s="13" t="s">
        <v>41</v>
      </c>
      <c r="D379" s="13" t="s">
        <v>90</v>
      </c>
      <c r="E379" s="13" t="s">
        <v>16</v>
      </c>
      <c r="F379" s="13" t="s">
        <v>91</v>
      </c>
      <c r="G379" s="9">
        <v>0</v>
      </c>
      <c r="H379" s="9">
        <v>0</v>
      </c>
      <c r="I379" s="9">
        <v>0</v>
      </c>
      <c r="J379" s="9">
        <v>0</v>
      </c>
    </row>
    <row r="380" spans="1:10" x14ac:dyDescent="0.25">
      <c r="A380" s="13" t="s">
        <v>228</v>
      </c>
      <c r="B380" s="13" t="s">
        <v>89</v>
      </c>
      <c r="C380" s="13" t="s">
        <v>41</v>
      </c>
      <c r="D380" s="13" t="s">
        <v>90</v>
      </c>
      <c r="E380" s="13" t="s">
        <v>16</v>
      </c>
      <c r="F380" s="13" t="s">
        <v>44</v>
      </c>
      <c r="G380" s="9">
        <v>4025.5</v>
      </c>
      <c r="H380" s="9">
        <v>9895.0700000000015</v>
      </c>
      <c r="I380" s="9">
        <v>0</v>
      </c>
      <c r="J380" s="9">
        <v>13920.570000000002</v>
      </c>
    </row>
    <row r="381" spans="1:10" hidden="1" x14ac:dyDescent="0.25">
      <c r="A381" s="13" t="s">
        <v>228</v>
      </c>
      <c r="B381" s="13" t="s">
        <v>79</v>
      </c>
      <c r="C381" s="13" t="s">
        <v>14</v>
      </c>
      <c r="D381" s="13" t="s">
        <v>77</v>
      </c>
      <c r="E381" s="13" t="s">
        <v>79</v>
      </c>
      <c r="F381" s="13" t="s">
        <v>81</v>
      </c>
      <c r="G381" s="9">
        <v>19390.291936000016</v>
      </c>
      <c r="H381" s="9">
        <v>720.5400000000003</v>
      </c>
      <c r="I381" s="9">
        <v>2852.10899241577</v>
      </c>
      <c r="J381" s="9">
        <v>17258.722943584246</v>
      </c>
    </row>
    <row r="382" spans="1:10" hidden="1" x14ac:dyDescent="0.25">
      <c r="A382" s="13" t="s">
        <v>228</v>
      </c>
      <c r="B382" s="13" t="s">
        <v>79</v>
      </c>
      <c r="C382" s="13" t="s">
        <v>14</v>
      </c>
      <c r="D382" s="13" t="s">
        <v>77</v>
      </c>
      <c r="E382" s="13" t="s">
        <v>79</v>
      </c>
      <c r="F382" s="13" t="s">
        <v>80</v>
      </c>
      <c r="G382" s="9">
        <v>174712.71969999993</v>
      </c>
      <c r="H382" s="9">
        <v>111312.92000000001</v>
      </c>
      <c r="I382" s="9">
        <v>87281.044962078842</v>
      </c>
      <c r="J382" s="9">
        <v>198744.59473792108</v>
      </c>
    </row>
    <row r="383" spans="1:10" x14ac:dyDescent="0.25">
      <c r="A383" s="13" t="s">
        <v>228</v>
      </c>
      <c r="B383" s="13" t="s">
        <v>155</v>
      </c>
      <c r="C383" s="13" t="s">
        <v>41</v>
      </c>
      <c r="D383" s="13" t="s">
        <v>90</v>
      </c>
      <c r="E383" s="13" t="s">
        <v>16</v>
      </c>
      <c r="F383" s="13" t="s">
        <v>44</v>
      </c>
      <c r="G383" s="9">
        <v>10227.299999999999</v>
      </c>
      <c r="H383" s="9">
        <v>0</v>
      </c>
      <c r="I383" s="9">
        <v>6136.38</v>
      </c>
      <c r="J383" s="9">
        <v>4090.9199999999992</v>
      </c>
    </row>
    <row r="384" spans="1:10" x14ac:dyDescent="0.25">
      <c r="A384" s="13" t="s">
        <v>228</v>
      </c>
      <c r="B384" s="13" t="s">
        <v>155</v>
      </c>
      <c r="C384" s="13" t="s">
        <v>41</v>
      </c>
      <c r="D384" s="13" t="s">
        <v>90</v>
      </c>
      <c r="E384" s="13" t="s">
        <v>16</v>
      </c>
      <c r="F384" s="13" t="s">
        <v>91</v>
      </c>
      <c r="G384" s="9">
        <v>0</v>
      </c>
      <c r="H384" s="9">
        <v>2664.65</v>
      </c>
      <c r="I384" s="9">
        <v>2607.2999999999997</v>
      </c>
      <c r="J384" s="9">
        <v>57.350000000000364</v>
      </c>
    </row>
    <row r="385" spans="1:10" x14ac:dyDescent="0.25">
      <c r="A385" s="13" t="s">
        <v>228</v>
      </c>
      <c r="B385" s="13" t="s">
        <v>155</v>
      </c>
      <c r="C385" s="13" t="s">
        <v>41</v>
      </c>
      <c r="D385" s="13" t="s">
        <v>90</v>
      </c>
      <c r="E385" s="13" t="s">
        <v>16</v>
      </c>
      <c r="F385" s="13" t="s">
        <v>52</v>
      </c>
      <c r="G385" s="9">
        <v>2410</v>
      </c>
      <c r="H385" s="9">
        <v>0</v>
      </c>
      <c r="I385" s="9">
        <v>687.84</v>
      </c>
      <c r="J385" s="9">
        <v>1722.1599999999999</v>
      </c>
    </row>
    <row r="386" spans="1:10" x14ac:dyDescent="0.25">
      <c r="A386" s="13" t="s">
        <v>228</v>
      </c>
      <c r="B386" s="13" t="s">
        <v>155</v>
      </c>
      <c r="C386" s="13" t="s">
        <v>41</v>
      </c>
      <c r="D386" s="13" t="s">
        <v>90</v>
      </c>
      <c r="E386" s="13" t="s">
        <v>16</v>
      </c>
      <c r="F386" s="13" t="s">
        <v>45</v>
      </c>
      <c r="G386" s="9">
        <v>11767.3</v>
      </c>
      <c r="H386" s="9">
        <v>0</v>
      </c>
      <c r="I386" s="9">
        <v>6536.38</v>
      </c>
      <c r="J386" s="9">
        <v>5230.9199999999992</v>
      </c>
    </row>
    <row r="387" spans="1:10" hidden="1" x14ac:dyDescent="0.25">
      <c r="A387" s="13" t="s">
        <v>228</v>
      </c>
      <c r="B387" s="13" t="s">
        <v>229</v>
      </c>
      <c r="C387" s="13" t="s">
        <v>98</v>
      </c>
      <c r="D387" s="13" t="s">
        <v>116</v>
      </c>
      <c r="E387" s="13" t="s">
        <v>230</v>
      </c>
      <c r="F387" s="13" t="s">
        <v>44</v>
      </c>
      <c r="G387" s="9">
        <v>147420</v>
      </c>
      <c r="H387" s="9">
        <v>11161.56</v>
      </c>
      <c r="I387" s="9">
        <v>0</v>
      </c>
      <c r="J387" s="9">
        <v>158581.56</v>
      </c>
    </row>
    <row r="388" spans="1:10" hidden="1" x14ac:dyDescent="0.25">
      <c r="A388" s="13" t="s">
        <v>228</v>
      </c>
      <c r="B388" s="13" t="s">
        <v>115</v>
      </c>
      <c r="C388" s="13" t="s">
        <v>98</v>
      </c>
      <c r="D388" s="13" t="s">
        <v>116</v>
      </c>
      <c r="E388" s="13" t="s">
        <v>117</v>
      </c>
      <c r="F388" s="13" t="s">
        <v>44</v>
      </c>
      <c r="G388" s="9">
        <v>2013026.9799980028</v>
      </c>
      <c r="H388" s="9">
        <v>392461.89999999967</v>
      </c>
      <c r="I388" s="9">
        <v>650489.95618530863</v>
      </c>
      <c r="J388" s="9">
        <v>1754998.9238126937</v>
      </c>
    </row>
    <row r="389" spans="1:10" hidden="1" x14ac:dyDescent="0.25">
      <c r="A389" s="13" t="s">
        <v>228</v>
      </c>
      <c r="B389" s="13" t="s">
        <v>141</v>
      </c>
      <c r="C389" s="13" t="s">
        <v>14</v>
      </c>
      <c r="D389" s="13" t="s">
        <v>29</v>
      </c>
      <c r="E389" s="13" t="s">
        <v>144</v>
      </c>
      <c r="F389" s="13" t="s">
        <v>145</v>
      </c>
      <c r="G389" s="9">
        <v>490055.28948729415</v>
      </c>
      <c r="H389" s="9">
        <v>134607.99000000005</v>
      </c>
      <c r="I389" s="9">
        <v>136043.78713045755</v>
      </c>
      <c r="J389" s="9">
        <v>488619.49235683662</v>
      </c>
    </row>
    <row r="390" spans="1:10" hidden="1" x14ac:dyDescent="0.25">
      <c r="A390" s="13" t="s">
        <v>228</v>
      </c>
      <c r="B390" s="13" t="s">
        <v>140</v>
      </c>
      <c r="C390" s="13" t="s">
        <v>14</v>
      </c>
      <c r="D390" s="13" t="s">
        <v>29</v>
      </c>
      <c r="E390" s="13" t="s">
        <v>112</v>
      </c>
      <c r="F390" s="13" t="s">
        <v>153</v>
      </c>
      <c r="G390" s="9">
        <v>16654.127027999992</v>
      </c>
      <c r="H390" s="9">
        <v>3759.8800000000006</v>
      </c>
      <c r="I390" s="9">
        <v>4096.9101787999998</v>
      </c>
      <c r="J390" s="9">
        <v>16317.096849199992</v>
      </c>
    </row>
    <row r="391" spans="1:10" hidden="1" x14ac:dyDescent="0.25">
      <c r="A391" s="13" t="s">
        <v>228</v>
      </c>
      <c r="B391" s="13" t="s">
        <v>138</v>
      </c>
      <c r="C391" s="13" t="s">
        <v>14</v>
      </c>
      <c r="D391" s="13" t="s">
        <v>29</v>
      </c>
      <c r="E391" s="13" t="s">
        <v>112</v>
      </c>
      <c r="F391" s="13" t="s">
        <v>139</v>
      </c>
      <c r="G391" s="9">
        <v>131592.38993399995</v>
      </c>
      <c r="H391" s="9">
        <v>29420.950000000008</v>
      </c>
      <c r="I391" s="9">
        <v>32341.226763209233</v>
      </c>
      <c r="J391" s="9">
        <v>128672.11317079072</v>
      </c>
    </row>
    <row r="392" spans="1:10" hidden="1" x14ac:dyDescent="0.25">
      <c r="A392" s="13" t="s">
        <v>228</v>
      </c>
      <c r="B392" s="13" t="s">
        <v>160</v>
      </c>
      <c r="C392" s="13" t="s">
        <v>14</v>
      </c>
      <c r="D392" s="13" t="s">
        <v>29</v>
      </c>
      <c r="E392" s="13" t="s">
        <v>144</v>
      </c>
      <c r="F392" s="13" t="s">
        <v>150</v>
      </c>
      <c r="G392" s="9">
        <v>29553.851691999997</v>
      </c>
      <c r="H392" s="9">
        <v>7806.2</v>
      </c>
      <c r="I392" s="9">
        <v>8578.2466661297367</v>
      </c>
      <c r="J392" s="9">
        <v>28781.805025870261</v>
      </c>
    </row>
    <row r="393" spans="1:10" hidden="1" x14ac:dyDescent="0.25">
      <c r="A393" s="13" t="s">
        <v>228</v>
      </c>
      <c r="B393" s="13" t="s">
        <v>221</v>
      </c>
      <c r="C393" s="13" t="s">
        <v>14</v>
      </c>
      <c r="D393" s="13" t="s">
        <v>29</v>
      </c>
      <c r="E393" s="13" t="s">
        <v>144</v>
      </c>
      <c r="F393" s="13" t="s">
        <v>150</v>
      </c>
      <c r="G393" s="9">
        <v>1786.999904</v>
      </c>
      <c r="H393" s="9">
        <v>2798.2600000000007</v>
      </c>
      <c r="I393" s="9">
        <v>3076.2072687622399</v>
      </c>
      <c r="J393" s="9">
        <v>1509.0526352377608</v>
      </c>
    </row>
    <row r="394" spans="1:10" hidden="1" x14ac:dyDescent="0.25">
      <c r="A394" s="13" t="s">
        <v>228</v>
      </c>
      <c r="B394" s="13" t="s">
        <v>149</v>
      </c>
      <c r="C394" s="13" t="s">
        <v>14</v>
      </c>
      <c r="D394" s="13" t="s">
        <v>29</v>
      </c>
      <c r="E394" s="13" t="s">
        <v>144</v>
      </c>
      <c r="F394" s="13" t="s">
        <v>150</v>
      </c>
      <c r="G394" s="9">
        <v>27784.170114999986</v>
      </c>
      <c r="H394" s="9">
        <v>6923.0199999999995</v>
      </c>
      <c r="I394" s="9">
        <v>7636.4443640340824</v>
      </c>
      <c r="J394" s="9">
        <v>27070.745750965903</v>
      </c>
    </row>
    <row r="395" spans="1:10" hidden="1" x14ac:dyDescent="0.25">
      <c r="A395" s="13" t="s">
        <v>228</v>
      </c>
      <c r="B395" s="13" t="s">
        <v>101</v>
      </c>
      <c r="C395" s="13" t="s">
        <v>72</v>
      </c>
      <c r="D395" s="13" t="s">
        <v>73</v>
      </c>
      <c r="E395" s="13" t="s">
        <v>16</v>
      </c>
      <c r="F395" s="13" t="s">
        <v>44</v>
      </c>
      <c r="G395" s="9">
        <v>107339.52962400002</v>
      </c>
      <c r="H395" s="9">
        <v>26227.829999999994</v>
      </c>
      <c r="I395" s="9">
        <v>39164.601035399326</v>
      </c>
      <c r="J395" s="9">
        <v>94402.758588600671</v>
      </c>
    </row>
    <row r="396" spans="1:10" x14ac:dyDescent="0.25">
      <c r="A396" s="13" t="s">
        <v>228</v>
      </c>
      <c r="B396" s="13" t="s">
        <v>89</v>
      </c>
      <c r="C396" s="13" t="s">
        <v>41</v>
      </c>
      <c r="D396" s="13" t="s">
        <v>90</v>
      </c>
      <c r="E396" s="13" t="s">
        <v>16</v>
      </c>
      <c r="F396" s="13" t="s">
        <v>45</v>
      </c>
      <c r="G396" s="9">
        <v>6000</v>
      </c>
      <c r="H396" s="9">
        <v>0</v>
      </c>
      <c r="I396" s="9">
        <v>0</v>
      </c>
      <c r="J396" s="9">
        <v>6000</v>
      </c>
    </row>
    <row r="397" spans="1:10" x14ac:dyDescent="0.25">
      <c r="A397" s="13" t="s">
        <v>228</v>
      </c>
      <c r="B397" s="13" t="s">
        <v>89</v>
      </c>
      <c r="C397" s="13" t="s">
        <v>41</v>
      </c>
      <c r="D397" s="13" t="s">
        <v>90</v>
      </c>
      <c r="E397" s="13" t="s">
        <v>16</v>
      </c>
      <c r="F397" s="13" t="s">
        <v>52</v>
      </c>
      <c r="G397" s="9">
        <v>9147</v>
      </c>
      <c r="H397" s="9">
        <v>870</v>
      </c>
      <c r="I397" s="9">
        <v>1580</v>
      </c>
      <c r="J397" s="9">
        <v>8437</v>
      </c>
    </row>
    <row r="398" spans="1:10" hidden="1" x14ac:dyDescent="0.25">
      <c r="A398" s="13" t="s">
        <v>228</v>
      </c>
      <c r="B398" s="13" t="s">
        <v>220</v>
      </c>
      <c r="C398" s="13" t="s">
        <v>14</v>
      </c>
      <c r="D398" s="13" t="s">
        <v>29</v>
      </c>
      <c r="E398" s="13" t="s">
        <v>112</v>
      </c>
      <c r="F398" s="13" t="s">
        <v>153</v>
      </c>
      <c r="G398" s="9">
        <v>22863.760493999987</v>
      </c>
      <c r="H398" s="9">
        <v>3842.0399999999981</v>
      </c>
      <c r="I398" s="9">
        <v>4490.6076878769491</v>
      </c>
      <c r="J398" s="9">
        <v>22215.192806123036</v>
      </c>
    </row>
    <row r="399" spans="1:10" hidden="1" x14ac:dyDescent="0.25">
      <c r="A399" s="13" t="s">
        <v>228</v>
      </c>
      <c r="B399" s="13" t="s">
        <v>121</v>
      </c>
      <c r="C399" s="13" t="s">
        <v>22</v>
      </c>
      <c r="D399" s="13" t="s">
        <v>122</v>
      </c>
      <c r="E399" s="13" t="s">
        <v>16</v>
      </c>
      <c r="F399" s="13" t="s">
        <v>123</v>
      </c>
      <c r="G399" s="9">
        <v>0</v>
      </c>
      <c r="H399" s="9">
        <v>0</v>
      </c>
      <c r="I399" s="9">
        <v>0</v>
      </c>
      <c r="J399" s="9">
        <v>0</v>
      </c>
    </row>
    <row r="400" spans="1:10" hidden="1" x14ac:dyDescent="0.25">
      <c r="A400" s="13" t="s">
        <v>228</v>
      </c>
      <c r="B400" s="13" t="s">
        <v>125</v>
      </c>
      <c r="C400" s="13" t="s">
        <v>14</v>
      </c>
      <c r="D400" s="13" t="s">
        <v>122</v>
      </c>
      <c r="E400" s="13" t="s">
        <v>16</v>
      </c>
      <c r="F400" s="13" t="s">
        <v>123</v>
      </c>
      <c r="G400" s="9">
        <v>0</v>
      </c>
      <c r="H400" s="9">
        <v>0</v>
      </c>
      <c r="I400" s="9">
        <v>0</v>
      </c>
      <c r="J400" s="9">
        <v>0</v>
      </c>
    </row>
    <row r="401" spans="1:10" hidden="1" x14ac:dyDescent="0.25">
      <c r="A401" s="13" t="s">
        <v>231</v>
      </c>
      <c r="B401" s="13" t="s">
        <v>87</v>
      </c>
      <c r="C401" s="13" t="s">
        <v>22</v>
      </c>
      <c r="D401" s="13" t="s">
        <v>88</v>
      </c>
      <c r="E401" s="13" t="s">
        <v>16</v>
      </c>
      <c r="F401" s="13" t="s">
        <v>34</v>
      </c>
      <c r="G401" s="9">
        <v>62425.686697999998</v>
      </c>
      <c r="H401" s="9">
        <v>18142.129999999997</v>
      </c>
      <c r="I401" s="9">
        <v>20272.865376699992</v>
      </c>
      <c r="J401" s="9">
        <v>60294.951321300003</v>
      </c>
    </row>
    <row r="402" spans="1:10" hidden="1" x14ac:dyDescent="0.25">
      <c r="A402" s="13" t="s">
        <v>231</v>
      </c>
      <c r="B402" s="13" t="s">
        <v>104</v>
      </c>
      <c r="C402" s="13" t="s">
        <v>72</v>
      </c>
      <c r="D402" s="13" t="s">
        <v>73</v>
      </c>
      <c r="E402" s="13" t="s">
        <v>16</v>
      </c>
      <c r="F402" s="13" t="s">
        <v>45</v>
      </c>
      <c r="G402" s="9">
        <v>0</v>
      </c>
      <c r="H402" s="9">
        <v>3</v>
      </c>
      <c r="I402" s="9">
        <v>0</v>
      </c>
      <c r="J402" s="9">
        <v>3</v>
      </c>
    </row>
    <row r="403" spans="1:10" hidden="1" x14ac:dyDescent="0.25">
      <c r="A403" s="13" t="s">
        <v>231</v>
      </c>
      <c r="B403" s="13" t="s">
        <v>79</v>
      </c>
      <c r="C403" s="13" t="s">
        <v>14</v>
      </c>
      <c r="D403" s="13" t="s">
        <v>77</v>
      </c>
      <c r="E403" s="13" t="s">
        <v>79</v>
      </c>
      <c r="F403" s="13" t="s">
        <v>80</v>
      </c>
      <c r="G403" s="9">
        <v>95906.39</v>
      </c>
      <c r="H403" s="9">
        <v>117.6</v>
      </c>
      <c r="I403" s="9">
        <v>0</v>
      </c>
      <c r="J403" s="9">
        <v>96023.99</v>
      </c>
    </row>
    <row r="404" spans="1:10" hidden="1" x14ac:dyDescent="0.25">
      <c r="A404" s="13" t="s">
        <v>231</v>
      </c>
      <c r="B404" s="13" t="s">
        <v>141</v>
      </c>
      <c r="C404" s="13" t="s">
        <v>14</v>
      </c>
      <c r="D404" s="13" t="s">
        <v>29</v>
      </c>
      <c r="E404" s="13" t="s">
        <v>142</v>
      </c>
      <c r="F404" s="13" t="s">
        <v>143</v>
      </c>
      <c r="G404" s="9">
        <v>22811.190129999995</v>
      </c>
      <c r="H404" s="9">
        <v>1434.2400000000005</v>
      </c>
      <c r="I404" s="9">
        <v>8083.6685293610008</v>
      </c>
      <c r="J404" s="9">
        <v>16161.761600638994</v>
      </c>
    </row>
    <row r="405" spans="1:10" hidden="1" x14ac:dyDescent="0.25">
      <c r="A405" s="13" t="s">
        <v>231</v>
      </c>
      <c r="B405" s="13" t="s">
        <v>146</v>
      </c>
      <c r="C405" s="13" t="s">
        <v>14</v>
      </c>
      <c r="D405" s="13" t="s">
        <v>29</v>
      </c>
      <c r="E405" s="13" t="s">
        <v>144</v>
      </c>
      <c r="F405" s="13" t="s">
        <v>145</v>
      </c>
      <c r="G405" s="9">
        <v>78601.039975999985</v>
      </c>
      <c r="H405" s="9">
        <v>8920.9399999999987</v>
      </c>
      <c r="I405" s="9">
        <v>20250.616024781993</v>
      </c>
      <c r="J405" s="9">
        <v>67271.363951217994</v>
      </c>
    </row>
    <row r="406" spans="1:10" hidden="1" x14ac:dyDescent="0.25">
      <c r="A406" s="13" t="s">
        <v>231</v>
      </c>
      <c r="B406" s="13" t="s">
        <v>149</v>
      </c>
      <c r="C406" s="13" t="s">
        <v>14</v>
      </c>
      <c r="D406" s="13" t="s">
        <v>29</v>
      </c>
      <c r="E406" s="13" t="s">
        <v>144</v>
      </c>
      <c r="F406" s="13" t="s">
        <v>150</v>
      </c>
      <c r="G406" s="9">
        <v>13752.610931999994</v>
      </c>
      <c r="H406" s="9">
        <v>4852.55</v>
      </c>
      <c r="I406" s="9">
        <v>5553.5366357715029</v>
      </c>
      <c r="J406" s="9">
        <v>13051.624296228492</v>
      </c>
    </row>
    <row r="407" spans="1:10" hidden="1" x14ac:dyDescent="0.25">
      <c r="A407" s="13" t="s">
        <v>231</v>
      </c>
      <c r="B407" s="13" t="s">
        <v>101</v>
      </c>
      <c r="C407" s="13" t="s">
        <v>72</v>
      </c>
      <c r="D407" s="13" t="s">
        <v>73</v>
      </c>
      <c r="E407" s="13" t="s">
        <v>16</v>
      </c>
      <c r="F407" s="13" t="s">
        <v>74</v>
      </c>
      <c r="G407" s="9">
        <v>0</v>
      </c>
      <c r="H407" s="9">
        <v>0</v>
      </c>
      <c r="I407" s="9">
        <v>0</v>
      </c>
      <c r="J407" s="9">
        <v>0</v>
      </c>
    </row>
    <row r="408" spans="1:10" hidden="1" x14ac:dyDescent="0.25">
      <c r="A408" s="13" t="s">
        <v>231</v>
      </c>
      <c r="B408" s="13" t="s">
        <v>101</v>
      </c>
      <c r="C408" s="13" t="s">
        <v>72</v>
      </c>
      <c r="D408" s="13" t="s">
        <v>73</v>
      </c>
      <c r="E408" s="13" t="s">
        <v>16</v>
      </c>
      <c r="F408" s="13" t="s">
        <v>44</v>
      </c>
      <c r="G408" s="9">
        <v>32300.039961999995</v>
      </c>
      <c r="H408" s="9">
        <v>5737.0199999999995</v>
      </c>
      <c r="I408" s="9">
        <v>13916.323449880001</v>
      </c>
      <c r="J408" s="9">
        <v>24120.736512119995</v>
      </c>
    </row>
    <row r="409" spans="1:10" hidden="1" x14ac:dyDescent="0.25">
      <c r="A409" s="13" t="s">
        <v>231</v>
      </c>
      <c r="B409" s="13" t="s">
        <v>104</v>
      </c>
      <c r="C409" s="13" t="s">
        <v>72</v>
      </c>
      <c r="D409" s="13" t="s">
        <v>105</v>
      </c>
      <c r="E409" s="13" t="s">
        <v>16</v>
      </c>
      <c r="F409" s="13" t="s">
        <v>106</v>
      </c>
      <c r="G409" s="9">
        <v>2200</v>
      </c>
      <c r="H409" s="9">
        <v>0</v>
      </c>
      <c r="I409" s="9">
        <v>0</v>
      </c>
      <c r="J409" s="9">
        <v>2200</v>
      </c>
    </row>
    <row r="410" spans="1:10" hidden="1" x14ac:dyDescent="0.25">
      <c r="A410" s="13" t="s">
        <v>231</v>
      </c>
      <c r="B410" s="13" t="s">
        <v>104</v>
      </c>
      <c r="C410" s="13" t="s">
        <v>72</v>
      </c>
      <c r="D410" s="13" t="s">
        <v>105</v>
      </c>
      <c r="E410" s="13" t="s">
        <v>16</v>
      </c>
      <c r="F410" s="13" t="s">
        <v>45</v>
      </c>
      <c r="G410" s="9">
        <v>4500</v>
      </c>
      <c r="H410" s="9">
        <v>0</v>
      </c>
      <c r="I410" s="9">
        <v>0</v>
      </c>
      <c r="J410" s="9">
        <v>4500</v>
      </c>
    </row>
    <row r="411" spans="1:10" hidden="1" x14ac:dyDescent="0.25">
      <c r="A411" s="13" t="s">
        <v>231</v>
      </c>
      <c r="B411" s="13" t="s">
        <v>141</v>
      </c>
      <c r="C411" s="13" t="s">
        <v>14</v>
      </c>
      <c r="D411" s="13" t="s">
        <v>29</v>
      </c>
      <c r="E411" s="13" t="s">
        <v>144</v>
      </c>
      <c r="F411" s="13" t="s">
        <v>145</v>
      </c>
      <c r="G411" s="9">
        <v>459433.99124400027</v>
      </c>
      <c r="H411" s="9">
        <v>142297.40999999995</v>
      </c>
      <c r="I411" s="9">
        <v>146124.14166064252</v>
      </c>
      <c r="J411" s="9">
        <v>455607.25958335772</v>
      </c>
    </row>
    <row r="412" spans="1:10" hidden="1" x14ac:dyDescent="0.25">
      <c r="A412" s="13" t="s">
        <v>231</v>
      </c>
      <c r="B412" s="13" t="s">
        <v>115</v>
      </c>
      <c r="C412" s="13" t="s">
        <v>98</v>
      </c>
      <c r="D412" s="13" t="s">
        <v>116</v>
      </c>
      <c r="E412" s="13" t="s">
        <v>117</v>
      </c>
      <c r="F412" s="13" t="s">
        <v>44</v>
      </c>
      <c r="G412" s="9">
        <v>927076.28191600065</v>
      </c>
      <c r="H412" s="9">
        <v>220107.69999999992</v>
      </c>
      <c r="I412" s="9">
        <v>309850.39955460746</v>
      </c>
      <c r="J412" s="9">
        <v>837333.58236139314</v>
      </c>
    </row>
    <row r="413" spans="1:10" hidden="1" x14ac:dyDescent="0.25">
      <c r="A413" s="13" t="s">
        <v>232</v>
      </c>
      <c r="B413" s="13" t="s">
        <v>195</v>
      </c>
      <c r="C413" s="13" t="s">
        <v>72</v>
      </c>
      <c r="D413" s="13" t="s">
        <v>196</v>
      </c>
      <c r="E413" s="13" t="s">
        <v>16</v>
      </c>
      <c r="F413" s="13" t="s">
        <v>197</v>
      </c>
      <c r="G413" s="9">
        <v>10000</v>
      </c>
      <c r="H413" s="9">
        <v>0</v>
      </c>
      <c r="I413" s="9">
        <v>0</v>
      </c>
      <c r="J413" s="9">
        <v>10000</v>
      </c>
    </row>
    <row r="414" spans="1:10" hidden="1" x14ac:dyDescent="0.25">
      <c r="A414" s="13" t="s">
        <v>232</v>
      </c>
      <c r="B414" s="13" t="s">
        <v>211</v>
      </c>
      <c r="C414" s="13" t="s">
        <v>72</v>
      </c>
      <c r="D414" s="13" t="s">
        <v>105</v>
      </c>
      <c r="E414" s="13" t="s">
        <v>16</v>
      </c>
      <c r="F414" s="13" t="s">
        <v>210</v>
      </c>
      <c r="G414" s="9">
        <v>60000</v>
      </c>
      <c r="H414" s="9">
        <v>0</v>
      </c>
      <c r="I414" s="9">
        <v>0</v>
      </c>
      <c r="J414" s="9">
        <v>60000</v>
      </c>
    </row>
    <row r="415" spans="1:10" x14ac:dyDescent="0.25">
      <c r="A415" s="13" t="s">
        <v>233</v>
      </c>
      <c r="B415" s="13" t="s">
        <v>89</v>
      </c>
      <c r="C415" s="13" t="s">
        <v>41</v>
      </c>
      <c r="D415" s="13" t="s">
        <v>90</v>
      </c>
      <c r="E415" s="13" t="s">
        <v>16</v>
      </c>
      <c r="F415" s="13" t="s">
        <v>91</v>
      </c>
      <c r="G415" s="9">
        <v>0</v>
      </c>
      <c r="H415" s="9">
        <v>0</v>
      </c>
      <c r="I415" s="9">
        <v>0</v>
      </c>
      <c r="J415" s="9">
        <v>0</v>
      </c>
    </row>
    <row r="416" spans="1:10" x14ac:dyDescent="0.25">
      <c r="A416" s="13" t="s">
        <v>233</v>
      </c>
      <c r="B416" s="13" t="s">
        <v>93</v>
      </c>
      <c r="C416" s="13" t="s">
        <v>41</v>
      </c>
      <c r="D416" s="13" t="s">
        <v>94</v>
      </c>
      <c r="E416" s="13" t="s">
        <v>95</v>
      </c>
      <c r="F416" s="13" t="s">
        <v>114</v>
      </c>
      <c r="G416" s="9">
        <v>0</v>
      </c>
      <c r="H416" s="9">
        <v>0</v>
      </c>
      <c r="I416" s="9">
        <v>0</v>
      </c>
      <c r="J416" s="9">
        <v>0</v>
      </c>
    </row>
    <row r="417" spans="1:10" x14ac:dyDescent="0.25">
      <c r="A417" s="13" t="s">
        <v>233</v>
      </c>
      <c r="B417" s="13" t="s">
        <v>93</v>
      </c>
      <c r="C417" s="13" t="s">
        <v>41</v>
      </c>
      <c r="D417" s="13" t="s">
        <v>94</v>
      </c>
      <c r="E417" s="13" t="s">
        <v>95</v>
      </c>
      <c r="F417" s="13" t="s">
        <v>96</v>
      </c>
      <c r="G417" s="9">
        <v>0</v>
      </c>
      <c r="H417" s="9">
        <v>0</v>
      </c>
      <c r="I417" s="9">
        <v>0</v>
      </c>
      <c r="J417" s="9">
        <v>0</v>
      </c>
    </row>
    <row r="418" spans="1:10" x14ac:dyDescent="0.25">
      <c r="A418" s="13" t="s">
        <v>233</v>
      </c>
      <c r="B418" s="13" t="s">
        <v>93</v>
      </c>
      <c r="C418" s="13" t="s">
        <v>41</v>
      </c>
      <c r="D418" s="13" t="s">
        <v>94</v>
      </c>
      <c r="E418" s="13" t="s">
        <v>95</v>
      </c>
      <c r="F418" s="13" t="s">
        <v>52</v>
      </c>
      <c r="G418" s="9">
        <v>22124</v>
      </c>
      <c r="H418" s="9">
        <v>10795.79</v>
      </c>
      <c r="I418" s="9">
        <v>6400</v>
      </c>
      <c r="J418" s="9">
        <v>26519.79</v>
      </c>
    </row>
    <row r="419" spans="1:10" x14ac:dyDescent="0.25">
      <c r="A419" s="13" t="s">
        <v>233</v>
      </c>
      <c r="B419" s="13" t="s">
        <v>93</v>
      </c>
      <c r="C419" s="13" t="s">
        <v>41</v>
      </c>
      <c r="D419" s="13" t="s">
        <v>94</v>
      </c>
      <c r="E419" s="13" t="s">
        <v>95</v>
      </c>
      <c r="F419" s="13" t="s">
        <v>45</v>
      </c>
      <c r="G419" s="9">
        <v>40529.477303999978</v>
      </c>
      <c r="H419" s="9">
        <v>2557.86</v>
      </c>
      <c r="I419" s="9">
        <v>11726.846268098225</v>
      </c>
      <c r="J419" s="9">
        <v>31360.491035901752</v>
      </c>
    </row>
    <row r="420" spans="1:10" x14ac:dyDescent="0.25">
      <c r="A420" s="13" t="s">
        <v>233</v>
      </c>
      <c r="B420" s="13" t="s">
        <v>93</v>
      </c>
      <c r="C420" s="13" t="s">
        <v>41</v>
      </c>
      <c r="D420" s="13" t="s">
        <v>94</v>
      </c>
      <c r="E420" s="13" t="s">
        <v>95</v>
      </c>
      <c r="F420" s="13" t="s">
        <v>95</v>
      </c>
      <c r="G420" s="9">
        <v>2091</v>
      </c>
      <c r="H420" s="9">
        <v>0</v>
      </c>
      <c r="I420" s="9">
        <v>1491</v>
      </c>
      <c r="J420" s="9">
        <v>600</v>
      </c>
    </row>
    <row r="421" spans="1:10" x14ac:dyDescent="0.25">
      <c r="A421" s="13" t="s">
        <v>233</v>
      </c>
      <c r="B421" s="13" t="s">
        <v>89</v>
      </c>
      <c r="C421" s="13" t="s">
        <v>41</v>
      </c>
      <c r="D421" s="13" t="s">
        <v>90</v>
      </c>
      <c r="E421" s="13" t="s">
        <v>16</v>
      </c>
      <c r="F421" s="13" t="s">
        <v>92</v>
      </c>
      <c r="G421" s="9">
        <v>0</v>
      </c>
      <c r="H421" s="9">
        <v>0</v>
      </c>
      <c r="I421" s="9">
        <v>43.44</v>
      </c>
      <c r="J421" s="9">
        <v>-43.44</v>
      </c>
    </row>
    <row r="422" spans="1:10" x14ac:dyDescent="0.25">
      <c r="A422" s="13" t="s">
        <v>233</v>
      </c>
      <c r="B422" s="13" t="s">
        <v>89</v>
      </c>
      <c r="C422" s="13" t="s">
        <v>41</v>
      </c>
      <c r="D422" s="13" t="s">
        <v>90</v>
      </c>
      <c r="E422" s="13" t="s">
        <v>16</v>
      </c>
      <c r="F422" s="13" t="s">
        <v>45</v>
      </c>
      <c r="G422" s="9">
        <v>17256.331955999955</v>
      </c>
      <c r="H422" s="9">
        <v>479.32999999999993</v>
      </c>
      <c r="I422" s="9">
        <v>3419.3374808560543</v>
      </c>
      <c r="J422" s="9">
        <v>14316.3244751439</v>
      </c>
    </row>
    <row r="423" spans="1:10" x14ac:dyDescent="0.25">
      <c r="A423" s="13" t="s">
        <v>233</v>
      </c>
      <c r="B423" s="13" t="s">
        <v>89</v>
      </c>
      <c r="C423" s="13" t="s">
        <v>41</v>
      </c>
      <c r="D423" s="13" t="s">
        <v>90</v>
      </c>
      <c r="E423" s="13" t="s">
        <v>16</v>
      </c>
      <c r="F423" s="13" t="s">
        <v>52</v>
      </c>
      <c r="G423" s="9">
        <v>16121</v>
      </c>
      <c r="H423" s="9">
        <v>0</v>
      </c>
      <c r="I423" s="9">
        <v>2867.8199999999997</v>
      </c>
      <c r="J423" s="9">
        <v>13253.18</v>
      </c>
    </row>
    <row r="424" spans="1:10" x14ac:dyDescent="0.25">
      <c r="A424" s="13" t="s">
        <v>233</v>
      </c>
      <c r="B424" s="13" t="s">
        <v>89</v>
      </c>
      <c r="C424" s="13" t="s">
        <v>41</v>
      </c>
      <c r="D424" s="13" t="s">
        <v>90</v>
      </c>
      <c r="E424" s="13" t="s">
        <v>16</v>
      </c>
      <c r="F424" s="13" t="s">
        <v>44</v>
      </c>
      <c r="G424" s="9">
        <v>10999.81</v>
      </c>
      <c r="H424" s="9">
        <v>6564.4099999999971</v>
      </c>
      <c r="I424" s="9">
        <v>0</v>
      </c>
      <c r="J424" s="9">
        <v>17564.219999999998</v>
      </c>
    </row>
    <row r="425" spans="1:10" hidden="1" x14ac:dyDescent="0.25">
      <c r="A425" s="13" t="s">
        <v>234</v>
      </c>
      <c r="B425" s="13" t="s">
        <v>127</v>
      </c>
      <c r="C425" s="13" t="s">
        <v>98</v>
      </c>
      <c r="D425" s="13" t="s">
        <v>128</v>
      </c>
      <c r="E425" s="13" t="s">
        <v>16</v>
      </c>
      <c r="F425" s="13" t="s">
        <v>129</v>
      </c>
      <c r="G425" s="9">
        <v>36164</v>
      </c>
      <c r="H425" s="9">
        <v>0</v>
      </c>
      <c r="I425" s="9">
        <v>0</v>
      </c>
      <c r="J425" s="9">
        <v>36164</v>
      </c>
    </row>
    <row r="426" spans="1:10" hidden="1" x14ac:dyDescent="0.25">
      <c r="A426" s="13" t="s">
        <v>234</v>
      </c>
      <c r="B426" s="13" t="s">
        <v>130</v>
      </c>
      <c r="C426" s="13" t="s">
        <v>98</v>
      </c>
      <c r="D426" s="13" t="s">
        <v>131</v>
      </c>
      <c r="E426" s="13" t="s">
        <v>16</v>
      </c>
      <c r="F426" s="13" t="s">
        <v>133</v>
      </c>
      <c r="G426" s="9">
        <v>1314289.1818679997</v>
      </c>
      <c r="H426" s="9">
        <v>102569.88999999996</v>
      </c>
      <c r="I426" s="9">
        <v>340145.645362838</v>
      </c>
      <c r="J426" s="9">
        <v>1076713.4265051617</v>
      </c>
    </row>
    <row r="427" spans="1:10" hidden="1" x14ac:dyDescent="0.25">
      <c r="A427" s="13" t="s">
        <v>234</v>
      </c>
      <c r="B427" s="13" t="s">
        <v>130</v>
      </c>
      <c r="C427" s="13" t="s">
        <v>98</v>
      </c>
      <c r="D427" s="13" t="s">
        <v>131</v>
      </c>
      <c r="E427" s="13" t="s">
        <v>16</v>
      </c>
      <c r="F427" s="13" t="s">
        <v>132</v>
      </c>
      <c r="G427" s="9">
        <v>1605558.0201760011</v>
      </c>
      <c r="H427" s="9">
        <v>580282.73</v>
      </c>
      <c r="I427" s="9">
        <v>502649.9702968839</v>
      </c>
      <c r="J427" s="9">
        <v>1683190.7798791172</v>
      </c>
    </row>
    <row r="428" spans="1:10" hidden="1" x14ac:dyDescent="0.25">
      <c r="A428" s="13" t="s">
        <v>233</v>
      </c>
      <c r="B428" s="13" t="s">
        <v>208</v>
      </c>
      <c r="C428" s="13" t="s">
        <v>72</v>
      </c>
      <c r="D428" s="13" t="s">
        <v>73</v>
      </c>
      <c r="E428" s="13" t="s">
        <v>16</v>
      </c>
      <c r="F428" s="13" t="s">
        <v>74</v>
      </c>
      <c r="G428" s="9">
        <v>0</v>
      </c>
      <c r="H428" s="9">
        <v>0</v>
      </c>
      <c r="I428" s="9">
        <v>0</v>
      </c>
      <c r="J428" s="9">
        <v>0</v>
      </c>
    </row>
    <row r="429" spans="1:10" hidden="1" x14ac:dyDescent="0.25">
      <c r="A429" s="13" t="s">
        <v>233</v>
      </c>
      <c r="B429" s="13" t="s">
        <v>235</v>
      </c>
      <c r="C429" s="13" t="s">
        <v>72</v>
      </c>
      <c r="D429" s="13" t="s">
        <v>102</v>
      </c>
      <c r="E429" s="13" t="s">
        <v>109</v>
      </c>
      <c r="F429" s="13" t="s">
        <v>45</v>
      </c>
      <c r="G429" s="9">
        <v>3500</v>
      </c>
      <c r="H429" s="9">
        <v>0</v>
      </c>
      <c r="I429" s="9">
        <v>0</v>
      </c>
      <c r="J429" s="9">
        <v>3500</v>
      </c>
    </row>
    <row r="430" spans="1:10" hidden="1" x14ac:dyDescent="0.25">
      <c r="A430" s="13" t="s">
        <v>233</v>
      </c>
      <c r="B430" s="13" t="s">
        <v>104</v>
      </c>
      <c r="C430" s="13" t="s">
        <v>72</v>
      </c>
      <c r="D430" s="13" t="s">
        <v>102</v>
      </c>
      <c r="E430" s="13" t="s">
        <v>103</v>
      </c>
      <c r="F430" s="13" t="s">
        <v>45</v>
      </c>
      <c r="G430" s="9">
        <v>10784.480000000003</v>
      </c>
      <c r="H430" s="9">
        <v>479.34</v>
      </c>
      <c r="I430" s="9">
        <v>4975.4155079794537</v>
      </c>
      <c r="J430" s="9">
        <v>6288.4044920205497</v>
      </c>
    </row>
    <row r="431" spans="1:10" hidden="1" x14ac:dyDescent="0.25">
      <c r="A431" s="13" t="s">
        <v>233</v>
      </c>
      <c r="B431" s="13" t="s">
        <v>118</v>
      </c>
      <c r="C431" s="13" t="s">
        <v>72</v>
      </c>
      <c r="D431" s="13" t="s">
        <v>73</v>
      </c>
      <c r="E431" s="13" t="s">
        <v>16</v>
      </c>
      <c r="F431" s="13" t="s">
        <v>74</v>
      </c>
      <c r="G431" s="9">
        <v>49612.5</v>
      </c>
      <c r="H431" s="9">
        <v>6002.5499999999993</v>
      </c>
      <c r="I431" s="9">
        <v>14151</v>
      </c>
      <c r="J431" s="9">
        <v>41464.050000000003</v>
      </c>
    </row>
    <row r="432" spans="1:10" hidden="1" x14ac:dyDescent="0.25">
      <c r="A432" s="13" t="s">
        <v>233</v>
      </c>
      <c r="B432" s="13" t="s">
        <v>118</v>
      </c>
      <c r="C432" s="13" t="s">
        <v>72</v>
      </c>
      <c r="D432" s="13" t="s">
        <v>205</v>
      </c>
      <c r="E432" s="13" t="s">
        <v>16</v>
      </c>
      <c r="F432" s="13" t="s">
        <v>74</v>
      </c>
      <c r="G432" s="9">
        <v>11600</v>
      </c>
      <c r="H432" s="9">
        <v>0</v>
      </c>
      <c r="I432" s="9">
        <v>0</v>
      </c>
      <c r="J432" s="9">
        <v>11600</v>
      </c>
    </row>
    <row r="433" spans="1:10" hidden="1" x14ac:dyDescent="0.25">
      <c r="A433" s="13" t="s">
        <v>233</v>
      </c>
      <c r="B433" s="13" t="s">
        <v>118</v>
      </c>
      <c r="C433" s="13" t="s">
        <v>72</v>
      </c>
      <c r="D433" s="13" t="s">
        <v>102</v>
      </c>
      <c r="E433" s="13" t="s">
        <v>109</v>
      </c>
      <c r="F433" s="13" t="s">
        <v>74</v>
      </c>
      <c r="G433" s="9">
        <v>11600</v>
      </c>
      <c r="H433" s="9">
        <v>0</v>
      </c>
      <c r="I433" s="9">
        <v>50</v>
      </c>
      <c r="J433" s="9">
        <v>11550</v>
      </c>
    </row>
    <row r="434" spans="1:10" hidden="1" x14ac:dyDescent="0.25">
      <c r="A434" s="13" t="s">
        <v>233</v>
      </c>
      <c r="B434" s="13" t="s">
        <v>118</v>
      </c>
      <c r="C434" s="13" t="s">
        <v>72</v>
      </c>
      <c r="D434" s="13" t="s">
        <v>102</v>
      </c>
      <c r="E434" s="13" t="s">
        <v>103</v>
      </c>
      <c r="F434" s="13" t="s">
        <v>74</v>
      </c>
      <c r="G434" s="9">
        <v>10600</v>
      </c>
      <c r="H434" s="9">
        <v>0</v>
      </c>
      <c r="I434" s="9">
        <v>0</v>
      </c>
      <c r="J434" s="9">
        <v>10600</v>
      </c>
    </row>
    <row r="435" spans="1:10" hidden="1" x14ac:dyDescent="0.25">
      <c r="A435" s="13" t="s">
        <v>233</v>
      </c>
      <c r="B435" s="13" t="s">
        <v>118</v>
      </c>
      <c r="C435" s="13" t="s">
        <v>72</v>
      </c>
      <c r="D435" s="13" t="s">
        <v>102</v>
      </c>
      <c r="E435" s="13" t="s">
        <v>191</v>
      </c>
      <c r="F435" s="13" t="s">
        <v>74</v>
      </c>
      <c r="G435" s="9">
        <v>13600</v>
      </c>
      <c r="H435" s="9">
        <v>20.170000000000002</v>
      </c>
      <c r="I435" s="9">
        <v>6051</v>
      </c>
      <c r="J435" s="9">
        <v>7569.17</v>
      </c>
    </row>
    <row r="436" spans="1:10" hidden="1" x14ac:dyDescent="0.25">
      <c r="A436" s="13" t="s">
        <v>233</v>
      </c>
      <c r="B436" s="13" t="s">
        <v>101</v>
      </c>
      <c r="C436" s="13" t="s">
        <v>72</v>
      </c>
      <c r="D436" s="13" t="s">
        <v>73</v>
      </c>
      <c r="E436" s="13" t="s">
        <v>16</v>
      </c>
      <c r="F436" s="13" t="s">
        <v>74</v>
      </c>
      <c r="G436" s="9">
        <v>700</v>
      </c>
      <c r="H436" s="9">
        <v>0</v>
      </c>
      <c r="I436" s="9">
        <v>0</v>
      </c>
      <c r="J436" s="9">
        <v>700</v>
      </c>
    </row>
    <row r="437" spans="1:10" hidden="1" x14ac:dyDescent="0.25">
      <c r="A437" s="13" t="s">
        <v>233</v>
      </c>
      <c r="B437" s="13" t="s">
        <v>101</v>
      </c>
      <c r="C437" s="13" t="s">
        <v>72</v>
      </c>
      <c r="D437" s="13" t="s">
        <v>102</v>
      </c>
      <c r="E437" s="13" t="s">
        <v>109</v>
      </c>
      <c r="F437" s="13" t="s">
        <v>74</v>
      </c>
      <c r="G437" s="9">
        <v>9200</v>
      </c>
      <c r="H437" s="9">
        <v>1372.9</v>
      </c>
      <c r="I437" s="9">
        <v>0</v>
      </c>
      <c r="J437" s="9">
        <v>10572.9</v>
      </c>
    </row>
    <row r="438" spans="1:10" hidden="1" x14ac:dyDescent="0.25">
      <c r="A438" s="13" t="s">
        <v>233</v>
      </c>
      <c r="B438" s="13" t="s">
        <v>101</v>
      </c>
      <c r="C438" s="13" t="s">
        <v>72</v>
      </c>
      <c r="D438" s="13" t="s">
        <v>73</v>
      </c>
      <c r="E438" s="13" t="s">
        <v>16</v>
      </c>
      <c r="F438" s="13" t="s">
        <v>44</v>
      </c>
      <c r="G438" s="9">
        <v>70779.77662199999</v>
      </c>
      <c r="H438" s="9">
        <v>18679.420000000006</v>
      </c>
      <c r="I438" s="9">
        <v>23422.020765918362</v>
      </c>
      <c r="J438" s="9">
        <v>66037.175856081623</v>
      </c>
    </row>
    <row r="439" spans="1:10" hidden="1" x14ac:dyDescent="0.25">
      <c r="A439" s="13" t="s">
        <v>233</v>
      </c>
      <c r="B439" s="13" t="s">
        <v>101</v>
      </c>
      <c r="C439" s="13" t="s">
        <v>72</v>
      </c>
      <c r="D439" s="13" t="s">
        <v>102</v>
      </c>
      <c r="E439" s="13" t="s">
        <v>109</v>
      </c>
      <c r="F439" s="13" t="s">
        <v>44</v>
      </c>
      <c r="G439" s="9">
        <v>57774.90804599999</v>
      </c>
      <c r="H439" s="9">
        <v>16048.76</v>
      </c>
      <c r="I439" s="9">
        <v>17772.100094612244</v>
      </c>
      <c r="J439" s="9">
        <v>56051.567951387748</v>
      </c>
    </row>
    <row r="440" spans="1:10" hidden="1" x14ac:dyDescent="0.25">
      <c r="A440" s="13" t="s">
        <v>233</v>
      </c>
      <c r="B440" s="13" t="s">
        <v>101</v>
      </c>
      <c r="C440" s="13" t="s">
        <v>72</v>
      </c>
      <c r="D440" s="13" t="s">
        <v>102</v>
      </c>
      <c r="E440" s="13" t="s">
        <v>103</v>
      </c>
      <c r="F440" s="13" t="s">
        <v>44</v>
      </c>
      <c r="G440" s="9">
        <v>192566.9200880001</v>
      </c>
      <c r="H440" s="9">
        <v>34167.999999999993</v>
      </c>
      <c r="I440" s="9">
        <v>47653.004094506847</v>
      </c>
      <c r="J440" s="9">
        <v>179081.91599349325</v>
      </c>
    </row>
    <row r="441" spans="1:10" hidden="1" x14ac:dyDescent="0.25">
      <c r="A441" s="13" t="s">
        <v>233</v>
      </c>
      <c r="B441" s="13" t="s">
        <v>101</v>
      </c>
      <c r="C441" s="13" t="s">
        <v>72</v>
      </c>
      <c r="D441" s="13" t="s">
        <v>102</v>
      </c>
      <c r="E441" s="13" t="s">
        <v>103</v>
      </c>
      <c r="F441" s="13" t="s">
        <v>74</v>
      </c>
      <c r="G441" s="9">
        <v>16300</v>
      </c>
      <c r="H441" s="9">
        <v>0</v>
      </c>
      <c r="I441" s="9">
        <v>0</v>
      </c>
      <c r="J441" s="9">
        <v>16300</v>
      </c>
    </row>
    <row r="442" spans="1:10" hidden="1" x14ac:dyDescent="0.25">
      <c r="A442" s="13" t="s">
        <v>233</v>
      </c>
      <c r="B442" s="13" t="s">
        <v>104</v>
      </c>
      <c r="C442" s="13" t="s">
        <v>72</v>
      </c>
      <c r="D442" s="13" t="s">
        <v>105</v>
      </c>
      <c r="E442" s="13" t="s">
        <v>16</v>
      </c>
      <c r="F442" s="13" t="s">
        <v>106</v>
      </c>
      <c r="G442" s="9">
        <v>2200</v>
      </c>
      <c r="H442" s="9">
        <v>0</v>
      </c>
      <c r="I442" s="9">
        <v>0</v>
      </c>
      <c r="J442" s="9">
        <v>2200</v>
      </c>
    </row>
    <row r="443" spans="1:10" hidden="1" x14ac:dyDescent="0.25">
      <c r="A443" s="13" t="s">
        <v>233</v>
      </c>
      <c r="B443" s="13" t="s">
        <v>104</v>
      </c>
      <c r="C443" s="13" t="s">
        <v>72</v>
      </c>
      <c r="D443" s="13" t="s">
        <v>105</v>
      </c>
      <c r="E443" s="13" t="s">
        <v>16</v>
      </c>
      <c r="F443" s="13" t="s">
        <v>45</v>
      </c>
      <c r="G443" s="9">
        <v>2500</v>
      </c>
      <c r="H443" s="9">
        <v>0</v>
      </c>
      <c r="I443" s="9">
        <v>0</v>
      </c>
      <c r="J443" s="9">
        <v>2500</v>
      </c>
    </row>
    <row r="444" spans="1:10" hidden="1" x14ac:dyDescent="0.25">
      <c r="A444" s="13" t="s">
        <v>233</v>
      </c>
      <c r="B444" s="13" t="s">
        <v>235</v>
      </c>
      <c r="C444" s="13" t="s">
        <v>72</v>
      </c>
      <c r="D444" s="13" t="s">
        <v>102</v>
      </c>
      <c r="E444" s="13" t="s">
        <v>103</v>
      </c>
      <c r="F444" s="13" t="s">
        <v>45</v>
      </c>
      <c r="G444" s="9">
        <v>3500</v>
      </c>
      <c r="H444" s="9">
        <v>0</v>
      </c>
      <c r="I444" s="9">
        <v>0</v>
      </c>
      <c r="J444" s="9">
        <v>3500</v>
      </c>
    </row>
    <row r="445" spans="1:10" hidden="1" x14ac:dyDescent="0.25">
      <c r="A445" s="13" t="s">
        <v>233</v>
      </c>
      <c r="B445" s="13" t="s">
        <v>236</v>
      </c>
      <c r="C445" s="13" t="s">
        <v>72</v>
      </c>
      <c r="D445" s="13" t="s">
        <v>107</v>
      </c>
      <c r="E445" s="13" t="s">
        <v>16</v>
      </c>
      <c r="F445" s="13" t="s">
        <v>106</v>
      </c>
      <c r="G445" s="9">
        <v>2000</v>
      </c>
      <c r="H445" s="9">
        <v>0</v>
      </c>
      <c r="I445" s="9">
        <v>0</v>
      </c>
      <c r="J445" s="9">
        <v>2000</v>
      </c>
    </row>
    <row r="446" spans="1:10" hidden="1" x14ac:dyDescent="0.25">
      <c r="A446" s="13" t="s">
        <v>233</v>
      </c>
      <c r="B446" s="13" t="s">
        <v>236</v>
      </c>
      <c r="C446" s="13" t="s">
        <v>72</v>
      </c>
      <c r="D446" s="13" t="s">
        <v>107</v>
      </c>
      <c r="E446" s="13" t="s">
        <v>16</v>
      </c>
      <c r="F446" s="13" t="s">
        <v>209</v>
      </c>
      <c r="G446" s="9">
        <v>4000</v>
      </c>
      <c r="H446" s="9">
        <v>0</v>
      </c>
      <c r="I446" s="9">
        <v>0</v>
      </c>
      <c r="J446" s="9">
        <v>4000</v>
      </c>
    </row>
    <row r="447" spans="1:10" hidden="1" x14ac:dyDescent="0.25">
      <c r="A447" s="13" t="s">
        <v>233</v>
      </c>
      <c r="B447" s="13" t="s">
        <v>108</v>
      </c>
      <c r="C447" s="13" t="s">
        <v>72</v>
      </c>
      <c r="D447" s="13" t="s">
        <v>102</v>
      </c>
      <c r="E447" s="13" t="s">
        <v>191</v>
      </c>
      <c r="F447" s="13" t="s">
        <v>74</v>
      </c>
      <c r="G447" s="9">
        <v>7400</v>
      </c>
      <c r="H447" s="9">
        <v>0</v>
      </c>
      <c r="I447" s="9">
        <v>0</v>
      </c>
      <c r="J447" s="9">
        <v>7400</v>
      </c>
    </row>
    <row r="448" spans="1:10" hidden="1" x14ac:dyDescent="0.25">
      <c r="A448" s="13" t="s">
        <v>233</v>
      </c>
      <c r="B448" s="13" t="s">
        <v>108</v>
      </c>
      <c r="C448" s="13" t="s">
        <v>72</v>
      </c>
      <c r="D448" s="13" t="s">
        <v>102</v>
      </c>
      <c r="E448" s="13" t="s">
        <v>191</v>
      </c>
      <c r="F448" s="13" t="s">
        <v>106</v>
      </c>
      <c r="G448" s="9">
        <v>2400</v>
      </c>
      <c r="H448" s="9">
        <v>0</v>
      </c>
      <c r="I448" s="9">
        <v>0</v>
      </c>
      <c r="J448" s="9">
        <v>2400</v>
      </c>
    </row>
    <row r="449" spans="1:10" hidden="1" x14ac:dyDescent="0.25">
      <c r="A449" s="13" t="s">
        <v>233</v>
      </c>
      <c r="B449" s="13" t="s">
        <v>108</v>
      </c>
      <c r="C449" s="13" t="s">
        <v>72</v>
      </c>
      <c r="D449" s="13" t="s">
        <v>102</v>
      </c>
      <c r="E449" s="13" t="s">
        <v>191</v>
      </c>
      <c r="F449" s="13" t="s">
        <v>119</v>
      </c>
      <c r="G449" s="9">
        <v>2400</v>
      </c>
      <c r="H449" s="9">
        <v>0</v>
      </c>
      <c r="I449" s="9">
        <v>0</v>
      </c>
      <c r="J449" s="9">
        <v>2400</v>
      </c>
    </row>
    <row r="450" spans="1:10" hidden="1" x14ac:dyDescent="0.25">
      <c r="A450" s="13" t="s">
        <v>233</v>
      </c>
      <c r="B450" s="13" t="s">
        <v>237</v>
      </c>
      <c r="C450" s="13" t="s">
        <v>72</v>
      </c>
      <c r="D450" s="13" t="s">
        <v>107</v>
      </c>
      <c r="E450" s="13" t="s">
        <v>16</v>
      </c>
      <c r="F450" s="13" t="s">
        <v>209</v>
      </c>
      <c r="G450" s="9">
        <v>100000</v>
      </c>
      <c r="H450" s="9">
        <v>0</v>
      </c>
      <c r="I450" s="9">
        <v>0</v>
      </c>
      <c r="J450" s="9">
        <v>100000</v>
      </c>
    </row>
    <row r="451" spans="1:10" hidden="1" x14ac:dyDescent="0.25">
      <c r="A451" s="13" t="s">
        <v>233</v>
      </c>
      <c r="B451" s="13" t="s">
        <v>211</v>
      </c>
      <c r="C451" s="13" t="s">
        <v>72</v>
      </c>
      <c r="D451" s="13" t="s">
        <v>105</v>
      </c>
      <c r="E451" s="13" t="s">
        <v>16</v>
      </c>
      <c r="F451" s="13" t="s">
        <v>210</v>
      </c>
      <c r="G451" s="9">
        <v>8000</v>
      </c>
      <c r="H451" s="9">
        <v>0</v>
      </c>
      <c r="I451" s="9">
        <v>2</v>
      </c>
      <c r="J451" s="9">
        <v>7998</v>
      </c>
    </row>
    <row r="452" spans="1:10" hidden="1" x14ac:dyDescent="0.25">
      <c r="A452" s="13" t="s">
        <v>233</v>
      </c>
      <c r="B452" s="13" t="s">
        <v>104</v>
      </c>
      <c r="C452" s="13" t="s">
        <v>72</v>
      </c>
      <c r="D452" s="13" t="s">
        <v>102</v>
      </c>
      <c r="E452" s="13" t="s">
        <v>109</v>
      </c>
      <c r="F452" s="13" t="s">
        <v>45</v>
      </c>
      <c r="G452" s="9">
        <v>8018.5374559999964</v>
      </c>
      <c r="H452" s="9">
        <v>408.86999999999995</v>
      </c>
      <c r="I452" s="9">
        <v>1906.4555660680271</v>
      </c>
      <c r="J452" s="9">
        <v>6520.9518899319692</v>
      </c>
    </row>
    <row r="453" spans="1:10" hidden="1" x14ac:dyDescent="0.25">
      <c r="A453" s="13" t="s">
        <v>233</v>
      </c>
      <c r="B453" s="13" t="s">
        <v>238</v>
      </c>
      <c r="C453" s="13" t="s">
        <v>72</v>
      </c>
      <c r="D453" s="13" t="s">
        <v>205</v>
      </c>
      <c r="E453" s="13" t="s">
        <v>16</v>
      </c>
      <c r="F453" s="13" t="s">
        <v>74</v>
      </c>
      <c r="G453" s="9">
        <v>1800</v>
      </c>
      <c r="H453" s="9">
        <v>0</v>
      </c>
      <c r="I453" s="9">
        <v>0</v>
      </c>
      <c r="J453" s="9">
        <v>1800</v>
      </c>
    </row>
    <row r="454" spans="1:10" hidden="1" x14ac:dyDescent="0.25">
      <c r="A454" s="13" t="s">
        <v>233</v>
      </c>
      <c r="B454" s="13" t="s">
        <v>238</v>
      </c>
      <c r="C454" s="13" t="s">
        <v>72</v>
      </c>
      <c r="D454" s="13" t="s">
        <v>205</v>
      </c>
      <c r="E454" s="13" t="s">
        <v>16</v>
      </c>
      <c r="F454" s="13" t="s">
        <v>106</v>
      </c>
      <c r="G454" s="9">
        <v>4600</v>
      </c>
      <c r="H454" s="9">
        <v>0</v>
      </c>
      <c r="I454" s="9">
        <v>0</v>
      </c>
      <c r="J454" s="9">
        <v>4600</v>
      </c>
    </row>
    <row r="455" spans="1:10" hidden="1" x14ac:dyDescent="0.25">
      <c r="A455" s="13" t="s">
        <v>233</v>
      </c>
      <c r="B455" s="13" t="s">
        <v>238</v>
      </c>
      <c r="C455" s="13" t="s">
        <v>72</v>
      </c>
      <c r="D455" s="13" t="s">
        <v>205</v>
      </c>
      <c r="E455" s="13" t="s">
        <v>16</v>
      </c>
      <c r="F455" s="13" t="s">
        <v>45</v>
      </c>
      <c r="G455" s="9">
        <v>4600</v>
      </c>
      <c r="H455" s="9">
        <v>0</v>
      </c>
      <c r="I455" s="9">
        <v>0</v>
      </c>
      <c r="J455" s="9">
        <v>4600</v>
      </c>
    </row>
    <row r="456" spans="1:10" hidden="1" x14ac:dyDescent="0.25">
      <c r="A456" s="13" t="s">
        <v>233</v>
      </c>
      <c r="B456" s="13" t="s">
        <v>239</v>
      </c>
      <c r="C456" s="13" t="s">
        <v>72</v>
      </c>
      <c r="D456" s="13" t="s">
        <v>73</v>
      </c>
      <c r="E456" s="13" t="s">
        <v>16</v>
      </c>
      <c r="F456" s="13" t="s">
        <v>45</v>
      </c>
      <c r="G456" s="9">
        <v>0</v>
      </c>
      <c r="H456" s="9">
        <v>0</v>
      </c>
      <c r="I456" s="9">
        <v>0</v>
      </c>
      <c r="J456" s="9">
        <v>0</v>
      </c>
    </row>
    <row r="457" spans="1:10" hidden="1" x14ac:dyDescent="0.25">
      <c r="A457" s="13" t="s">
        <v>233</v>
      </c>
      <c r="B457" s="13" t="s">
        <v>204</v>
      </c>
      <c r="C457" s="13" t="s">
        <v>72</v>
      </c>
      <c r="D457" s="13" t="s">
        <v>205</v>
      </c>
      <c r="E457" s="13" t="s">
        <v>16</v>
      </c>
      <c r="F457" s="13" t="s">
        <v>106</v>
      </c>
      <c r="G457" s="9">
        <v>1500</v>
      </c>
      <c r="H457" s="9">
        <v>0</v>
      </c>
      <c r="I457" s="9">
        <v>0</v>
      </c>
      <c r="J457" s="9">
        <v>1500</v>
      </c>
    </row>
    <row r="458" spans="1:10" hidden="1" x14ac:dyDescent="0.25">
      <c r="A458" s="13" t="s">
        <v>233</v>
      </c>
      <c r="B458" s="13" t="s">
        <v>213</v>
      </c>
      <c r="C458" s="13" t="s">
        <v>72</v>
      </c>
      <c r="D458" s="13" t="s">
        <v>73</v>
      </c>
      <c r="E458" s="13" t="s">
        <v>16</v>
      </c>
      <c r="F458" s="13" t="s">
        <v>74</v>
      </c>
      <c r="G458" s="9">
        <v>3000</v>
      </c>
      <c r="H458" s="9">
        <v>0</v>
      </c>
      <c r="I458" s="9">
        <v>0</v>
      </c>
      <c r="J458" s="9">
        <v>3000</v>
      </c>
    </row>
    <row r="459" spans="1:10" hidden="1" x14ac:dyDescent="0.25">
      <c r="A459" s="13" t="s">
        <v>233</v>
      </c>
      <c r="B459" s="13" t="s">
        <v>213</v>
      </c>
      <c r="C459" s="13" t="s">
        <v>72</v>
      </c>
      <c r="D459" s="13" t="s">
        <v>102</v>
      </c>
      <c r="E459" s="13" t="s">
        <v>103</v>
      </c>
      <c r="F459" s="13" t="s">
        <v>74</v>
      </c>
      <c r="G459" s="9">
        <v>7500</v>
      </c>
      <c r="H459" s="9">
        <v>0</v>
      </c>
      <c r="I459" s="9">
        <v>0</v>
      </c>
      <c r="J459" s="9">
        <v>7500</v>
      </c>
    </row>
    <row r="460" spans="1:10" hidden="1" x14ac:dyDescent="0.25">
      <c r="A460" s="13" t="s">
        <v>233</v>
      </c>
      <c r="B460" s="13" t="s">
        <v>110</v>
      </c>
      <c r="C460" s="13" t="s">
        <v>14</v>
      </c>
      <c r="D460" s="13" t="s">
        <v>29</v>
      </c>
      <c r="E460" s="13" t="s">
        <v>112</v>
      </c>
      <c r="F460" s="13" t="s">
        <v>113</v>
      </c>
      <c r="G460" s="9">
        <v>212898.02438400016</v>
      </c>
      <c r="H460" s="9">
        <v>44720.26999999999</v>
      </c>
      <c r="I460" s="9">
        <v>40740.363429893012</v>
      </c>
      <c r="J460" s="9">
        <v>216877.93095410714</v>
      </c>
    </row>
    <row r="461" spans="1:10" hidden="1" x14ac:dyDescent="0.25">
      <c r="A461" s="13" t="s">
        <v>233</v>
      </c>
      <c r="B461" s="13" t="s">
        <v>140</v>
      </c>
      <c r="C461" s="13" t="s">
        <v>14</v>
      </c>
      <c r="D461" s="13" t="s">
        <v>29</v>
      </c>
      <c r="E461" s="13" t="s">
        <v>112</v>
      </c>
      <c r="F461" s="13" t="s">
        <v>153</v>
      </c>
      <c r="G461" s="9">
        <v>44402.045869000023</v>
      </c>
      <c r="H461" s="9">
        <v>238.17</v>
      </c>
      <c r="I461" s="9">
        <v>24267.641414406815</v>
      </c>
      <c r="J461" s="9">
        <v>20372.574454593207</v>
      </c>
    </row>
    <row r="462" spans="1:10" hidden="1" x14ac:dyDescent="0.25">
      <c r="A462" s="13" t="s">
        <v>233</v>
      </c>
      <c r="B462" s="13" t="s">
        <v>138</v>
      </c>
      <c r="C462" s="13" t="s">
        <v>14</v>
      </c>
      <c r="D462" s="13" t="s">
        <v>29</v>
      </c>
      <c r="E462" s="13" t="s">
        <v>112</v>
      </c>
      <c r="F462" s="13" t="s">
        <v>139</v>
      </c>
      <c r="G462" s="9">
        <v>194532.68036599996</v>
      </c>
      <c r="H462" s="9">
        <v>66533.130000000019</v>
      </c>
      <c r="I462" s="9">
        <v>52327.67225066229</v>
      </c>
      <c r="J462" s="9">
        <v>208738.1381153377</v>
      </c>
    </row>
    <row r="463" spans="1:10" hidden="1" x14ac:dyDescent="0.25">
      <c r="A463" s="13" t="s">
        <v>233</v>
      </c>
      <c r="B463" s="13" t="s">
        <v>160</v>
      </c>
      <c r="C463" s="13" t="s">
        <v>14</v>
      </c>
      <c r="D463" s="13" t="s">
        <v>29</v>
      </c>
      <c r="E463" s="13" t="s">
        <v>144</v>
      </c>
      <c r="F463" s="13" t="s">
        <v>150</v>
      </c>
      <c r="G463" s="9">
        <v>35761.856519999987</v>
      </c>
      <c r="H463" s="9">
        <v>5771.7900000000018</v>
      </c>
      <c r="I463" s="9">
        <v>8459.0607658199951</v>
      </c>
      <c r="J463" s="9">
        <v>33074.585754179992</v>
      </c>
    </row>
    <row r="464" spans="1:10" hidden="1" x14ac:dyDescent="0.25">
      <c r="A464" s="13" t="s">
        <v>233</v>
      </c>
      <c r="B464" s="13" t="s">
        <v>221</v>
      </c>
      <c r="C464" s="13" t="s">
        <v>14</v>
      </c>
      <c r="D464" s="13" t="s">
        <v>29</v>
      </c>
      <c r="E464" s="13" t="s">
        <v>144</v>
      </c>
      <c r="F464" s="13" t="s">
        <v>150</v>
      </c>
      <c r="G464" s="9">
        <v>3697.6501919999996</v>
      </c>
      <c r="H464" s="9">
        <v>13028.539999999997</v>
      </c>
      <c r="I464" s="9">
        <v>12790.299739101996</v>
      </c>
      <c r="J464" s="9">
        <v>3935.8904528980001</v>
      </c>
    </row>
    <row r="465" spans="1:10" hidden="1" x14ac:dyDescent="0.25">
      <c r="A465" s="13" t="s">
        <v>233</v>
      </c>
      <c r="B465" s="13" t="s">
        <v>149</v>
      </c>
      <c r="C465" s="13" t="s">
        <v>14</v>
      </c>
      <c r="D465" s="13" t="s">
        <v>29</v>
      </c>
      <c r="E465" s="13" t="s">
        <v>144</v>
      </c>
      <c r="F465" s="13" t="s">
        <v>150</v>
      </c>
      <c r="G465" s="9">
        <v>49399.600234000012</v>
      </c>
      <c r="H465" s="9">
        <v>14364.319999999998</v>
      </c>
      <c r="I465" s="9">
        <v>12398.8506164684</v>
      </c>
      <c r="J465" s="9">
        <v>51365.069617531612</v>
      </c>
    </row>
    <row r="466" spans="1:10" hidden="1" x14ac:dyDescent="0.25">
      <c r="A466" s="13" t="s">
        <v>233</v>
      </c>
      <c r="B466" s="13" t="s">
        <v>79</v>
      </c>
      <c r="C466" s="13" t="s">
        <v>14</v>
      </c>
      <c r="D466" s="13" t="s">
        <v>77</v>
      </c>
      <c r="E466" s="13" t="s">
        <v>79</v>
      </c>
      <c r="F466" s="13" t="s">
        <v>80</v>
      </c>
      <c r="G466" s="9">
        <v>461472.25999999995</v>
      </c>
      <c r="H466" s="9">
        <v>168786.77000000002</v>
      </c>
      <c r="I466" s="9">
        <v>253802.59</v>
      </c>
      <c r="J466" s="9">
        <v>376456.43999999994</v>
      </c>
    </row>
    <row r="467" spans="1:10" hidden="1" x14ac:dyDescent="0.25">
      <c r="A467" s="13" t="s">
        <v>233</v>
      </c>
      <c r="B467" s="13" t="s">
        <v>110</v>
      </c>
      <c r="C467" s="13" t="s">
        <v>14</v>
      </c>
      <c r="D467" s="13" t="s">
        <v>29</v>
      </c>
      <c r="E467" s="13" t="s">
        <v>30</v>
      </c>
      <c r="F467" s="13" t="s">
        <v>111</v>
      </c>
      <c r="G467" s="9">
        <v>13690</v>
      </c>
      <c r="H467" s="9">
        <v>0</v>
      </c>
      <c r="I467" s="9">
        <v>0</v>
      </c>
      <c r="J467" s="9">
        <v>13690</v>
      </c>
    </row>
    <row r="468" spans="1:10" hidden="1" x14ac:dyDescent="0.25">
      <c r="A468" s="13" t="s">
        <v>233</v>
      </c>
      <c r="B468" s="13" t="s">
        <v>147</v>
      </c>
      <c r="C468" s="13" t="s">
        <v>14</v>
      </c>
      <c r="D468" s="13" t="s">
        <v>29</v>
      </c>
      <c r="E468" s="13" t="s">
        <v>112</v>
      </c>
      <c r="F468" s="13" t="s">
        <v>148</v>
      </c>
      <c r="G468" s="9">
        <v>11305.110559999992</v>
      </c>
      <c r="H468" s="9">
        <v>543.96</v>
      </c>
      <c r="I468" s="9">
        <v>2109.6276907453989</v>
      </c>
      <c r="J468" s="9">
        <v>9739.4428692545916</v>
      </c>
    </row>
    <row r="469" spans="1:10" hidden="1" x14ac:dyDescent="0.25">
      <c r="A469" s="13" t="s">
        <v>233</v>
      </c>
      <c r="B469" s="13" t="s">
        <v>125</v>
      </c>
      <c r="C469" s="13" t="s">
        <v>14</v>
      </c>
      <c r="D469" s="13" t="s">
        <v>122</v>
      </c>
      <c r="E469" s="13" t="s">
        <v>16</v>
      </c>
      <c r="F469" s="13" t="s">
        <v>123</v>
      </c>
      <c r="G469" s="9">
        <v>0</v>
      </c>
      <c r="H469" s="9">
        <v>0</v>
      </c>
      <c r="I469" s="9">
        <v>0</v>
      </c>
      <c r="J469" s="9">
        <v>0</v>
      </c>
    </row>
    <row r="470" spans="1:10" hidden="1" x14ac:dyDescent="0.25">
      <c r="A470" s="13" t="s">
        <v>233</v>
      </c>
      <c r="B470" s="13" t="s">
        <v>137</v>
      </c>
      <c r="C470" s="13" t="s">
        <v>14</v>
      </c>
      <c r="D470" s="13" t="s">
        <v>29</v>
      </c>
      <c r="E470" s="13" t="s">
        <v>30</v>
      </c>
      <c r="F470" s="13" t="s">
        <v>31</v>
      </c>
      <c r="G470" s="9">
        <v>0</v>
      </c>
      <c r="H470" s="9">
        <v>0</v>
      </c>
      <c r="I470" s="9">
        <v>0</v>
      </c>
      <c r="J470" s="9">
        <v>0</v>
      </c>
    </row>
    <row r="471" spans="1:10" hidden="1" x14ac:dyDescent="0.25">
      <c r="A471" s="13" t="s">
        <v>233</v>
      </c>
      <c r="B471" s="13" t="s">
        <v>137</v>
      </c>
      <c r="C471" s="13" t="s">
        <v>14</v>
      </c>
      <c r="D471" s="13" t="s">
        <v>29</v>
      </c>
      <c r="E471" s="13" t="s">
        <v>112</v>
      </c>
      <c r="F471" s="13" t="s">
        <v>139</v>
      </c>
      <c r="G471" s="9">
        <v>22555.3</v>
      </c>
      <c r="H471" s="9">
        <v>0</v>
      </c>
      <c r="I471" s="9">
        <v>22555.3</v>
      </c>
      <c r="J471" s="9">
        <v>0</v>
      </c>
    </row>
    <row r="472" spans="1:10" hidden="1" x14ac:dyDescent="0.25">
      <c r="A472" s="13" t="s">
        <v>233</v>
      </c>
      <c r="B472" s="13" t="s">
        <v>110</v>
      </c>
      <c r="C472" s="13" t="s">
        <v>14</v>
      </c>
      <c r="D472" s="13" t="s">
        <v>29</v>
      </c>
      <c r="E472" s="13" t="s">
        <v>30</v>
      </c>
      <c r="F472" s="13" t="s">
        <v>31</v>
      </c>
      <c r="G472" s="9">
        <v>0</v>
      </c>
      <c r="H472" s="9">
        <v>7770.92</v>
      </c>
      <c r="I472" s="9">
        <v>0</v>
      </c>
      <c r="J472" s="9">
        <v>7770.92</v>
      </c>
    </row>
    <row r="473" spans="1:10" hidden="1" x14ac:dyDescent="0.25">
      <c r="A473" s="13" t="s">
        <v>233</v>
      </c>
      <c r="B473" s="13" t="s">
        <v>140</v>
      </c>
      <c r="C473" s="13" t="s">
        <v>14</v>
      </c>
      <c r="D473" s="13" t="s">
        <v>29</v>
      </c>
      <c r="E473" s="13" t="s">
        <v>30</v>
      </c>
      <c r="F473" s="13" t="s">
        <v>31</v>
      </c>
      <c r="G473" s="9">
        <v>0</v>
      </c>
      <c r="H473" s="9">
        <v>0</v>
      </c>
      <c r="I473" s="9">
        <v>0</v>
      </c>
      <c r="J473" s="9">
        <v>0</v>
      </c>
    </row>
    <row r="474" spans="1:10" hidden="1" x14ac:dyDescent="0.25">
      <c r="A474" s="13" t="s">
        <v>233</v>
      </c>
      <c r="B474" s="13" t="s">
        <v>138</v>
      </c>
      <c r="C474" s="13" t="s">
        <v>14</v>
      </c>
      <c r="D474" s="13" t="s">
        <v>29</v>
      </c>
      <c r="E474" s="13" t="s">
        <v>30</v>
      </c>
      <c r="F474" s="13" t="s">
        <v>31</v>
      </c>
      <c r="G474" s="9">
        <v>0</v>
      </c>
      <c r="H474" s="9">
        <v>1860</v>
      </c>
      <c r="I474" s="9">
        <v>0</v>
      </c>
      <c r="J474" s="9">
        <v>1860</v>
      </c>
    </row>
    <row r="475" spans="1:10" hidden="1" x14ac:dyDescent="0.25">
      <c r="A475" s="13" t="s">
        <v>233</v>
      </c>
      <c r="B475" s="13" t="s">
        <v>220</v>
      </c>
      <c r="C475" s="13" t="s">
        <v>14</v>
      </c>
      <c r="D475" s="13" t="s">
        <v>29</v>
      </c>
      <c r="E475" s="13" t="s">
        <v>30</v>
      </c>
      <c r="F475" s="13" t="s">
        <v>31</v>
      </c>
      <c r="G475" s="9">
        <v>0</v>
      </c>
      <c r="H475" s="9">
        <v>0</v>
      </c>
      <c r="I475" s="9">
        <v>0</v>
      </c>
      <c r="J475" s="9">
        <v>0</v>
      </c>
    </row>
    <row r="476" spans="1:10" hidden="1" x14ac:dyDescent="0.25">
      <c r="A476" s="13" t="s">
        <v>233</v>
      </c>
      <c r="B476" s="13" t="s">
        <v>151</v>
      </c>
      <c r="C476" s="13" t="s">
        <v>14</v>
      </c>
      <c r="D476" s="13" t="s">
        <v>15</v>
      </c>
      <c r="E476" s="13" t="s">
        <v>16</v>
      </c>
      <c r="F476" s="13" t="s">
        <v>152</v>
      </c>
      <c r="G476" s="9">
        <v>43560</v>
      </c>
      <c r="H476" s="9">
        <v>24297.940000000002</v>
      </c>
      <c r="I476" s="9">
        <v>29500</v>
      </c>
      <c r="J476" s="9">
        <v>38357.94</v>
      </c>
    </row>
    <row r="477" spans="1:10" hidden="1" x14ac:dyDescent="0.25">
      <c r="A477" s="13" t="s">
        <v>233</v>
      </c>
      <c r="B477" s="13" t="s">
        <v>220</v>
      </c>
      <c r="C477" s="13" t="s">
        <v>14</v>
      </c>
      <c r="D477" s="13" t="s">
        <v>29</v>
      </c>
      <c r="E477" s="13" t="s">
        <v>112</v>
      </c>
      <c r="F477" s="13" t="s">
        <v>153</v>
      </c>
      <c r="G477" s="9">
        <v>46932.169056000006</v>
      </c>
      <c r="H477" s="9">
        <v>7159.1399999999985</v>
      </c>
      <c r="I477" s="9">
        <v>11107.975382305998</v>
      </c>
      <c r="J477" s="9">
        <v>42983.333673694011</v>
      </c>
    </row>
    <row r="478" spans="1:10" hidden="1" x14ac:dyDescent="0.25">
      <c r="A478" s="13" t="s">
        <v>233</v>
      </c>
      <c r="B478" s="13" t="s">
        <v>146</v>
      </c>
      <c r="C478" s="13" t="s">
        <v>14</v>
      </c>
      <c r="D478" s="13" t="s">
        <v>29</v>
      </c>
      <c r="E478" s="13" t="s">
        <v>144</v>
      </c>
      <c r="F478" s="13" t="s">
        <v>145</v>
      </c>
      <c r="G478" s="9">
        <v>76850.499270000146</v>
      </c>
      <c r="H478" s="9">
        <v>10150.989999999996</v>
      </c>
      <c r="I478" s="9">
        <v>24847.151115192901</v>
      </c>
      <c r="J478" s="9">
        <v>62154.338154807243</v>
      </c>
    </row>
    <row r="479" spans="1:10" hidden="1" x14ac:dyDescent="0.25">
      <c r="A479" s="13" t="s">
        <v>233</v>
      </c>
      <c r="B479" s="13" t="s">
        <v>63</v>
      </c>
      <c r="C479" s="13" t="s">
        <v>22</v>
      </c>
      <c r="D479" s="13" t="s">
        <v>63</v>
      </c>
      <c r="E479" s="13" t="s">
        <v>16</v>
      </c>
      <c r="F479" s="13" t="s">
        <v>34</v>
      </c>
      <c r="G479" s="9">
        <v>410689.23022599984</v>
      </c>
      <c r="H479" s="9">
        <v>118980.68000000002</v>
      </c>
      <c r="I479" s="9">
        <v>134293.49065689996</v>
      </c>
      <c r="J479" s="9">
        <v>395376.4195690999</v>
      </c>
    </row>
    <row r="480" spans="1:10" hidden="1" x14ac:dyDescent="0.25">
      <c r="A480" s="13" t="s">
        <v>233</v>
      </c>
      <c r="B480" s="13" t="s">
        <v>121</v>
      </c>
      <c r="C480" s="13" t="s">
        <v>22</v>
      </c>
      <c r="D480" s="13" t="s">
        <v>122</v>
      </c>
      <c r="E480" s="13" t="s">
        <v>16</v>
      </c>
      <c r="F480" s="13" t="s">
        <v>123</v>
      </c>
      <c r="G480" s="9">
        <v>0</v>
      </c>
      <c r="H480" s="9">
        <v>0</v>
      </c>
      <c r="I480" s="9">
        <v>0</v>
      </c>
      <c r="J480" s="9">
        <v>0</v>
      </c>
    </row>
    <row r="481" spans="1:10" hidden="1" x14ac:dyDescent="0.25">
      <c r="A481" s="13" t="s">
        <v>240</v>
      </c>
      <c r="B481" s="13" t="s">
        <v>121</v>
      </c>
      <c r="C481" s="13" t="s">
        <v>22</v>
      </c>
      <c r="D481" s="13" t="s">
        <v>122</v>
      </c>
      <c r="E481" s="13" t="s">
        <v>16</v>
      </c>
      <c r="F481" s="13" t="s">
        <v>123</v>
      </c>
      <c r="G481" s="9">
        <v>0</v>
      </c>
      <c r="H481" s="9">
        <v>0</v>
      </c>
      <c r="I481" s="9">
        <v>0</v>
      </c>
      <c r="J481" s="9">
        <v>0</v>
      </c>
    </row>
    <row r="482" spans="1:10" hidden="1" x14ac:dyDescent="0.25">
      <c r="A482" s="13" t="s">
        <v>240</v>
      </c>
      <c r="B482" s="13" t="s">
        <v>125</v>
      </c>
      <c r="C482" s="13" t="s">
        <v>14</v>
      </c>
      <c r="D482" s="13" t="s">
        <v>122</v>
      </c>
      <c r="E482" s="13" t="s">
        <v>16</v>
      </c>
      <c r="F482" s="13" t="s">
        <v>123</v>
      </c>
      <c r="G482" s="9">
        <v>0</v>
      </c>
      <c r="H482" s="9">
        <v>0</v>
      </c>
      <c r="I482" s="9">
        <v>0</v>
      </c>
      <c r="J482" s="9">
        <v>0</v>
      </c>
    </row>
    <row r="483" spans="1:10" hidden="1" x14ac:dyDescent="0.25">
      <c r="A483" s="13" t="s">
        <v>240</v>
      </c>
      <c r="B483" s="13" t="s">
        <v>135</v>
      </c>
      <c r="C483" s="13" t="s">
        <v>14</v>
      </c>
      <c r="D483" s="13" t="s">
        <v>15</v>
      </c>
      <c r="E483" s="13" t="s">
        <v>16</v>
      </c>
      <c r="F483" s="13" t="s">
        <v>136</v>
      </c>
      <c r="G483" s="9">
        <v>757650.21991799981</v>
      </c>
      <c r="H483" s="9">
        <v>168755.68000000005</v>
      </c>
      <c r="I483" s="9">
        <v>277265.50353379996</v>
      </c>
      <c r="J483" s="9">
        <v>649140.39638419985</v>
      </c>
    </row>
    <row r="484" spans="1:10" hidden="1" x14ac:dyDescent="0.25">
      <c r="A484" s="13" t="s">
        <v>240</v>
      </c>
      <c r="B484" s="13" t="s">
        <v>124</v>
      </c>
      <c r="C484" s="13" t="s">
        <v>14</v>
      </c>
      <c r="D484" s="13" t="s">
        <v>77</v>
      </c>
      <c r="E484" s="13" t="s">
        <v>76</v>
      </c>
      <c r="F484" s="13" t="s">
        <v>241</v>
      </c>
      <c r="G484" s="9">
        <v>0</v>
      </c>
      <c r="H484" s="9">
        <v>0</v>
      </c>
      <c r="I484" s="9">
        <v>0</v>
      </c>
      <c r="J484" s="9">
        <v>0</v>
      </c>
    </row>
    <row r="485" spans="1:10" hidden="1" x14ac:dyDescent="0.25">
      <c r="A485" s="13" t="s">
        <v>240</v>
      </c>
      <c r="B485" s="13" t="s">
        <v>124</v>
      </c>
      <c r="C485" s="13" t="s">
        <v>14</v>
      </c>
      <c r="D485" s="13" t="s">
        <v>77</v>
      </c>
      <c r="E485" s="13" t="s">
        <v>76</v>
      </c>
      <c r="F485" s="13" t="s">
        <v>124</v>
      </c>
      <c r="G485" s="9">
        <v>5500204.6996880015</v>
      </c>
      <c r="H485" s="9">
        <v>1492517.4600000004</v>
      </c>
      <c r="I485" s="9">
        <v>1706735.6405085973</v>
      </c>
      <c r="J485" s="9">
        <v>5285986.5191794047</v>
      </c>
    </row>
    <row r="486" spans="1:10" hidden="1" x14ac:dyDescent="0.25">
      <c r="A486" s="13" t="s">
        <v>242</v>
      </c>
      <c r="B486" s="13" t="s">
        <v>104</v>
      </c>
      <c r="C486" s="13" t="s">
        <v>72</v>
      </c>
      <c r="D486" s="13" t="s">
        <v>73</v>
      </c>
      <c r="E486" s="13" t="s">
        <v>16</v>
      </c>
      <c r="F486" s="13" t="s">
        <v>119</v>
      </c>
      <c r="G486" s="9">
        <v>0</v>
      </c>
      <c r="H486" s="9">
        <v>0</v>
      </c>
      <c r="I486" s="9">
        <v>0</v>
      </c>
      <c r="J486" s="9">
        <v>0</v>
      </c>
    </row>
    <row r="487" spans="1:10" hidden="1" x14ac:dyDescent="0.25">
      <c r="A487" s="13" t="s">
        <v>242</v>
      </c>
      <c r="B487" s="13" t="s">
        <v>104</v>
      </c>
      <c r="C487" s="13" t="s">
        <v>72</v>
      </c>
      <c r="D487" s="13" t="s">
        <v>102</v>
      </c>
      <c r="E487" s="13" t="s">
        <v>191</v>
      </c>
      <c r="F487" s="13" t="s">
        <v>106</v>
      </c>
      <c r="G487" s="9">
        <v>0</v>
      </c>
      <c r="H487" s="9">
        <v>0</v>
      </c>
      <c r="I487" s="9">
        <v>0</v>
      </c>
      <c r="J487" s="9">
        <v>0</v>
      </c>
    </row>
    <row r="488" spans="1:10" hidden="1" x14ac:dyDescent="0.25">
      <c r="A488" s="13" t="s">
        <v>242</v>
      </c>
      <c r="B488" s="13" t="s">
        <v>104</v>
      </c>
      <c r="C488" s="13" t="s">
        <v>72</v>
      </c>
      <c r="D488" s="13" t="s">
        <v>102</v>
      </c>
      <c r="E488" s="13" t="s">
        <v>103</v>
      </c>
      <c r="F488" s="13" t="s">
        <v>106</v>
      </c>
      <c r="G488" s="9">
        <v>0</v>
      </c>
      <c r="H488" s="9">
        <v>0</v>
      </c>
      <c r="I488" s="9">
        <v>0</v>
      </c>
      <c r="J488" s="9">
        <v>0</v>
      </c>
    </row>
    <row r="489" spans="1:10" hidden="1" x14ac:dyDescent="0.25">
      <c r="A489" s="13" t="s">
        <v>242</v>
      </c>
      <c r="B489" s="13" t="s">
        <v>104</v>
      </c>
      <c r="C489" s="13" t="s">
        <v>72</v>
      </c>
      <c r="D489" s="13" t="s">
        <v>102</v>
      </c>
      <c r="E489" s="13" t="s">
        <v>109</v>
      </c>
      <c r="F489" s="13" t="s">
        <v>106</v>
      </c>
      <c r="G489" s="9">
        <v>0</v>
      </c>
      <c r="H489" s="9">
        <v>0</v>
      </c>
      <c r="I489" s="9">
        <v>0</v>
      </c>
      <c r="J489" s="9">
        <v>0</v>
      </c>
    </row>
    <row r="490" spans="1:10" hidden="1" x14ac:dyDescent="0.25">
      <c r="A490" s="13" t="s">
        <v>242</v>
      </c>
      <c r="B490" s="13" t="s">
        <v>243</v>
      </c>
      <c r="C490" s="13" t="s">
        <v>98</v>
      </c>
      <c r="D490" s="13" t="s">
        <v>116</v>
      </c>
      <c r="E490" s="13" t="s">
        <v>207</v>
      </c>
      <c r="F490" s="13" t="s">
        <v>46</v>
      </c>
      <c r="G490" s="9">
        <v>223111.51749000058</v>
      </c>
      <c r="H490" s="9">
        <v>1981.48</v>
      </c>
      <c r="I490" s="9">
        <v>55673.574881305998</v>
      </c>
      <c r="J490" s="9">
        <v>169419.42260869459</v>
      </c>
    </row>
    <row r="491" spans="1:10" hidden="1" x14ac:dyDescent="0.25">
      <c r="A491" s="13" t="s">
        <v>242</v>
      </c>
      <c r="B491" s="13" t="s">
        <v>104</v>
      </c>
      <c r="C491" s="13" t="s">
        <v>72</v>
      </c>
      <c r="D491" s="13" t="s">
        <v>102</v>
      </c>
      <c r="E491" s="13" t="s">
        <v>103</v>
      </c>
      <c r="F491" s="13" t="s">
        <v>45</v>
      </c>
      <c r="G491" s="9">
        <v>2991.4830340000021</v>
      </c>
      <c r="H491" s="9">
        <v>0</v>
      </c>
      <c r="I491" s="9">
        <v>315.19860451699992</v>
      </c>
      <c r="J491" s="9">
        <v>2676.284429483002</v>
      </c>
    </row>
    <row r="492" spans="1:10" hidden="1" x14ac:dyDescent="0.25">
      <c r="A492" s="13" t="s">
        <v>242</v>
      </c>
      <c r="B492" s="13" t="s">
        <v>104</v>
      </c>
      <c r="C492" s="13" t="s">
        <v>72</v>
      </c>
      <c r="D492" s="13" t="s">
        <v>205</v>
      </c>
      <c r="E492" s="13" t="s">
        <v>16</v>
      </c>
      <c r="F492" s="13" t="s">
        <v>106</v>
      </c>
      <c r="G492" s="9">
        <v>1228.4615919999985</v>
      </c>
      <c r="H492" s="9">
        <v>0</v>
      </c>
      <c r="I492" s="9">
        <v>787.99651129250014</v>
      </c>
      <c r="J492" s="9">
        <v>440.46508070749837</v>
      </c>
    </row>
    <row r="493" spans="1:10" hidden="1" x14ac:dyDescent="0.25">
      <c r="A493" s="13" t="s">
        <v>242</v>
      </c>
      <c r="B493" s="13" t="s">
        <v>104</v>
      </c>
      <c r="C493" s="13" t="s">
        <v>72</v>
      </c>
      <c r="D493" s="13" t="s">
        <v>105</v>
      </c>
      <c r="E493" s="13" t="s">
        <v>16</v>
      </c>
      <c r="F493" s="13" t="s">
        <v>106</v>
      </c>
      <c r="G493" s="9">
        <v>7646.7630340000051</v>
      </c>
      <c r="H493" s="9">
        <v>715.7</v>
      </c>
      <c r="I493" s="9">
        <v>315.19860451699992</v>
      </c>
      <c r="J493" s="9">
        <v>8047.2644294830052</v>
      </c>
    </row>
    <row r="494" spans="1:10" hidden="1" x14ac:dyDescent="0.25">
      <c r="A494" s="13" t="s">
        <v>242</v>
      </c>
      <c r="B494" s="13" t="s">
        <v>104</v>
      </c>
      <c r="C494" s="13" t="s">
        <v>72</v>
      </c>
      <c r="D494" s="13" t="s">
        <v>105</v>
      </c>
      <c r="E494" s="13" t="s">
        <v>16</v>
      </c>
      <c r="F494" s="13" t="s">
        <v>45</v>
      </c>
      <c r="G494" s="9">
        <v>2500</v>
      </c>
      <c r="H494" s="9">
        <v>0</v>
      </c>
      <c r="I494" s="9">
        <v>0</v>
      </c>
      <c r="J494" s="9">
        <v>2500</v>
      </c>
    </row>
    <row r="495" spans="1:10" hidden="1" x14ac:dyDescent="0.25">
      <c r="A495" s="13" t="s">
        <v>242</v>
      </c>
      <c r="B495" s="13" t="s">
        <v>101</v>
      </c>
      <c r="C495" s="13" t="s">
        <v>72</v>
      </c>
      <c r="D495" s="13" t="s">
        <v>102</v>
      </c>
      <c r="E495" s="13" t="s">
        <v>103</v>
      </c>
      <c r="F495" s="13" t="s">
        <v>74</v>
      </c>
      <c r="G495" s="9">
        <v>0</v>
      </c>
      <c r="H495" s="9">
        <v>0</v>
      </c>
      <c r="I495" s="9">
        <v>0</v>
      </c>
      <c r="J495" s="9">
        <v>0</v>
      </c>
    </row>
    <row r="496" spans="1:10" hidden="1" x14ac:dyDescent="0.25">
      <c r="A496" s="13" t="s">
        <v>242</v>
      </c>
      <c r="B496" s="13" t="s">
        <v>101</v>
      </c>
      <c r="C496" s="13" t="s">
        <v>72</v>
      </c>
      <c r="D496" s="13" t="s">
        <v>102</v>
      </c>
      <c r="E496" s="13" t="s">
        <v>109</v>
      </c>
      <c r="F496" s="13" t="s">
        <v>44</v>
      </c>
      <c r="G496" s="9">
        <v>96133.295982000011</v>
      </c>
      <c r="H496" s="9">
        <v>13471.660000000002</v>
      </c>
      <c r="I496" s="9">
        <v>19416.105360949994</v>
      </c>
      <c r="J496" s="9">
        <v>90188.85062105002</v>
      </c>
    </row>
    <row r="497" spans="1:10" hidden="1" x14ac:dyDescent="0.25">
      <c r="A497" s="13" t="s">
        <v>242</v>
      </c>
      <c r="B497" s="13" t="s">
        <v>104</v>
      </c>
      <c r="C497" s="13" t="s">
        <v>72</v>
      </c>
      <c r="D497" s="13" t="s">
        <v>102</v>
      </c>
      <c r="E497" s="13" t="s">
        <v>109</v>
      </c>
      <c r="F497" s="13" t="s">
        <v>45</v>
      </c>
      <c r="G497" s="9">
        <v>5994.5631879999955</v>
      </c>
      <c r="H497" s="9">
        <v>952.25000000000011</v>
      </c>
      <c r="I497" s="9">
        <v>1575.9917193332635</v>
      </c>
      <c r="J497" s="9">
        <v>5370.8214686667325</v>
      </c>
    </row>
    <row r="498" spans="1:10" hidden="1" x14ac:dyDescent="0.25">
      <c r="A498" s="13" t="s">
        <v>242</v>
      </c>
      <c r="B498" s="13" t="s">
        <v>104</v>
      </c>
      <c r="C498" s="13" t="s">
        <v>72</v>
      </c>
      <c r="D498" s="13" t="s">
        <v>107</v>
      </c>
      <c r="E498" s="13" t="s">
        <v>16</v>
      </c>
      <c r="F498" s="13" t="s">
        <v>45</v>
      </c>
      <c r="G498" s="9">
        <v>4983.8631879999966</v>
      </c>
      <c r="H498" s="9">
        <v>952.25</v>
      </c>
      <c r="I498" s="9">
        <v>1575.9917193332635</v>
      </c>
      <c r="J498" s="9">
        <v>4360.1214686667336</v>
      </c>
    </row>
    <row r="499" spans="1:10" hidden="1" x14ac:dyDescent="0.25">
      <c r="A499" s="13" t="s">
        <v>242</v>
      </c>
      <c r="B499" s="13" t="s">
        <v>104</v>
      </c>
      <c r="C499" s="13" t="s">
        <v>72</v>
      </c>
      <c r="D499" s="13" t="s">
        <v>73</v>
      </c>
      <c r="E499" s="13" t="s">
        <v>16</v>
      </c>
      <c r="F499" s="13" t="s">
        <v>45</v>
      </c>
      <c r="G499" s="9">
        <v>42000</v>
      </c>
      <c r="H499" s="9">
        <v>14000</v>
      </c>
      <c r="I499" s="9">
        <v>0</v>
      </c>
      <c r="J499" s="9">
        <v>56000</v>
      </c>
    </row>
    <row r="500" spans="1:10" hidden="1" x14ac:dyDescent="0.25">
      <c r="A500" s="13" t="s">
        <v>242</v>
      </c>
      <c r="B500" s="13" t="s">
        <v>211</v>
      </c>
      <c r="C500" s="13" t="s">
        <v>72</v>
      </c>
      <c r="D500" s="13" t="s">
        <v>105</v>
      </c>
      <c r="E500" s="13" t="s">
        <v>16</v>
      </c>
      <c r="F500" s="13" t="s">
        <v>212</v>
      </c>
      <c r="G500" s="9">
        <v>178972.95003400027</v>
      </c>
      <c r="H500" s="9">
        <v>13119.489999999998</v>
      </c>
      <c r="I500" s="9">
        <v>59138.876636243003</v>
      </c>
      <c r="J500" s="9">
        <v>132953.56339775727</v>
      </c>
    </row>
    <row r="501" spans="1:10" hidden="1" x14ac:dyDescent="0.25">
      <c r="A501" s="13" t="s">
        <v>242</v>
      </c>
      <c r="B501" s="13" t="s">
        <v>118</v>
      </c>
      <c r="C501" s="13" t="s">
        <v>72</v>
      </c>
      <c r="D501" s="13" t="s">
        <v>73</v>
      </c>
      <c r="E501" s="13" t="s">
        <v>16</v>
      </c>
      <c r="F501" s="13" t="s">
        <v>74</v>
      </c>
      <c r="G501" s="9">
        <v>1882049.0271559963</v>
      </c>
      <c r="H501" s="9">
        <v>151325.23000000001</v>
      </c>
      <c r="I501" s="9">
        <v>259028.6330739547</v>
      </c>
      <c r="J501" s="9">
        <v>1774345.6240820417</v>
      </c>
    </row>
    <row r="502" spans="1:10" hidden="1" x14ac:dyDescent="0.25">
      <c r="A502" s="13" t="s">
        <v>242</v>
      </c>
      <c r="B502" s="13" t="s">
        <v>118</v>
      </c>
      <c r="C502" s="13" t="s">
        <v>72</v>
      </c>
      <c r="D502" s="13" t="s">
        <v>102</v>
      </c>
      <c r="E502" s="13" t="s">
        <v>109</v>
      </c>
      <c r="F502" s="13" t="s">
        <v>74</v>
      </c>
      <c r="G502" s="9">
        <v>761604.23808200029</v>
      </c>
      <c r="H502" s="9">
        <v>131133.84999999992</v>
      </c>
      <c r="I502" s="9">
        <v>181523.9403290975</v>
      </c>
      <c r="J502" s="9">
        <v>711214.1477529027</v>
      </c>
    </row>
    <row r="503" spans="1:10" hidden="1" x14ac:dyDescent="0.25">
      <c r="A503" s="13" t="s">
        <v>242</v>
      </c>
      <c r="B503" s="13" t="s">
        <v>118</v>
      </c>
      <c r="C503" s="13" t="s">
        <v>72</v>
      </c>
      <c r="D503" s="13" t="s">
        <v>102</v>
      </c>
      <c r="E503" s="13" t="s">
        <v>103</v>
      </c>
      <c r="F503" s="13" t="s">
        <v>74</v>
      </c>
      <c r="G503" s="9">
        <v>257838.54102000009</v>
      </c>
      <c r="H503" s="9">
        <v>112143.19000000005</v>
      </c>
      <c r="I503" s="9">
        <v>49075.494348646607</v>
      </c>
      <c r="J503" s="9">
        <v>320906.23667135352</v>
      </c>
    </row>
    <row r="504" spans="1:10" hidden="1" x14ac:dyDescent="0.25">
      <c r="A504" s="13" t="s">
        <v>242</v>
      </c>
      <c r="B504" s="13" t="s">
        <v>118</v>
      </c>
      <c r="C504" s="13" t="s">
        <v>72</v>
      </c>
      <c r="D504" s="13" t="s">
        <v>102</v>
      </c>
      <c r="E504" s="13" t="s">
        <v>191</v>
      </c>
      <c r="F504" s="13" t="s">
        <v>74</v>
      </c>
      <c r="G504" s="9">
        <v>54612.499839999946</v>
      </c>
      <c r="H504" s="9">
        <v>9367.2599999999984</v>
      </c>
      <c r="I504" s="9">
        <v>9662.3479536414015</v>
      </c>
      <c r="J504" s="9">
        <v>54317.411886358546</v>
      </c>
    </row>
    <row r="505" spans="1:10" hidden="1" x14ac:dyDescent="0.25">
      <c r="A505" s="13" t="s">
        <v>242</v>
      </c>
      <c r="B505" s="13" t="s">
        <v>101</v>
      </c>
      <c r="C505" s="13" t="s">
        <v>72</v>
      </c>
      <c r="D505" s="13" t="s">
        <v>105</v>
      </c>
      <c r="E505" s="13" t="s">
        <v>16</v>
      </c>
      <c r="F505" s="13" t="s">
        <v>44</v>
      </c>
      <c r="G505" s="9">
        <v>129584.07796400005</v>
      </c>
      <c r="H505" s="9">
        <v>16748.22</v>
      </c>
      <c r="I505" s="9">
        <v>39832.2489059</v>
      </c>
      <c r="J505" s="9">
        <v>106500.04905810006</v>
      </c>
    </row>
    <row r="506" spans="1:10" hidden="1" x14ac:dyDescent="0.25">
      <c r="A506" s="13" t="s">
        <v>242</v>
      </c>
      <c r="B506" s="13" t="s">
        <v>237</v>
      </c>
      <c r="C506" s="13" t="s">
        <v>72</v>
      </c>
      <c r="D506" s="13" t="s">
        <v>107</v>
      </c>
      <c r="E506" s="13" t="s">
        <v>16</v>
      </c>
      <c r="F506" s="13" t="s">
        <v>209</v>
      </c>
      <c r="G506" s="9">
        <v>396815.69141600031</v>
      </c>
      <c r="H506" s="9">
        <v>39884.540000000015</v>
      </c>
      <c r="I506" s="9">
        <v>76788.993751868547</v>
      </c>
      <c r="J506" s="9">
        <v>359911.2376641318</v>
      </c>
    </row>
    <row r="507" spans="1:10" hidden="1" x14ac:dyDescent="0.25">
      <c r="A507" s="13" t="s">
        <v>242</v>
      </c>
      <c r="B507" s="13" t="s">
        <v>104</v>
      </c>
      <c r="C507" s="13" t="s">
        <v>72</v>
      </c>
      <c r="D507" s="13" t="s">
        <v>105</v>
      </c>
      <c r="E507" s="13" t="s">
        <v>16</v>
      </c>
      <c r="F507" s="13" t="s">
        <v>244</v>
      </c>
      <c r="G507" s="9">
        <v>47775.830192000016</v>
      </c>
      <c r="H507" s="9">
        <v>30118.540000000008</v>
      </c>
      <c r="I507" s="9">
        <v>12594.2387604</v>
      </c>
      <c r="J507" s="9">
        <v>65300.131431600021</v>
      </c>
    </row>
    <row r="508" spans="1:10" hidden="1" x14ac:dyDescent="0.25">
      <c r="A508" s="13" t="s">
        <v>242</v>
      </c>
      <c r="B508" s="13" t="s">
        <v>104</v>
      </c>
      <c r="C508" s="13" t="s">
        <v>72</v>
      </c>
      <c r="D508" s="13" t="s">
        <v>105</v>
      </c>
      <c r="E508" s="13" t="s">
        <v>16</v>
      </c>
      <c r="F508" s="13" t="s">
        <v>119</v>
      </c>
      <c r="G508" s="9">
        <v>29832.259269999984</v>
      </c>
      <c r="H508" s="9">
        <v>1893.2599999999998</v>
      </c>
      <c r="I508" s="9">
        <v>8871.3992252499993</v>
      </c>
      <c r="J508" s="9">
        <v>22854.120044749983</v>
      </c>
    </row>
    <row r="509" spans="1:10" hidden="1" x14ac:dyDescent="0.25">
      <c r="A509" s="13" t="s">
        <v>242</v>
      </c>
      <c r="B509" s="13" t="s">
        <v>118</v>
      </c>
      <c r="C509" s="13" t="s">
        <v>72</v>
      </c>
      <c r="D509" s="13" t="s">
        <v>205</v>
      </c>
      <c r="E509" s="13" t="s">
        <v>16</v>
      </c>
      <c r="F509" s="13" t="s">
        <v>74</v>
      </c>
      <c r="G509" s="9">
        <v>103668.35905599996</v>
      </c>
      <c r="H509" s="9">
        <v>29119.669999999991</v>
      </c>
      <c r="I509" s="9">
        <v>9810.5064985268018</v>
      </c>
      <c r="J509" s="9">
        <v>122977.52255747316</v>
      </c>
    </row>
    <row r="510" spans="1:10" hidden="1" x14ac:dyDescent="0.25">
      <c r="A510" s="13" t="s">
        <v>242</v>
      </c>
      <c r="B510" s="13" t="s">
        <v>224</v>
      </c>
      <c r="C510" s="13" t="s">
        <v>14</v>
      </c>
      <c r="D510" s="13" t="s">
        <v>15</v>
      </c>
      <c r="E510" s="13" t="s">
        <v>16</v>
      </c>
      <c r="F510" s="13" t="s">
        <v>215</v>
      </c>
      <c r="G510" s="9">
        <v>299443.53887599945</v>
      </c>
      <c r="H510" s="9">
        <v>11299.16</v>
      </c>
      <c r="I510" s="9">
        <v>69606.706969764782</v>
      </c>
      <c r="J510" s="9">
        <v>241135.99190623467</v>
      </c>
    </row>
    <row r="511" spans="1:10" hidden="1" x14ac:dyDescent="0.25">
      <c r="A511" s="13" t="s">
        <v>242</v>
      </c>
      <c r="B511" s="13" t="s">
        <v>121</v>
      </c>
      <c r="C511" s="13" t="s">
        <v>22</v>
      </c>
      <c r="D511" s="13" t="s">
        <v>122</v>
      </c>
      <c r="E511" s="13" t="s">
        <v>16</v>
      </c>
      <c r="F511" s="13" t="s">
        <v>123</v>
      </c>
      <c r="G511" s="9">
        <v>0</v>
      </c>
      <c r="H511" s="9">
        <v>0</v>
      </c>
      <c r="I511" s="9">
        <v>0</v>
      </c>
      <c r="J511" s="9">
        <v>0</v>
      </c>
    </row>
    <row r="512" spans="1:10" hidden="1" x14ac:dyDescent="0.25">
      <c r="A512" s="13" t="s">
        <v>242</v>
      </c>
      <c r="B512" s="13" t="s">
        <v>224</v>
      </c>
      <c r="C512" s="13" t="s">
        <v>98</v>
      </c>
      <c r="D512" s="13" t="s">
        <v>116</v>
      </c>
      <c r="E512" s="13" t="s">
        <v>207</v>
      </c>
      <c r="F512" s="13" t="s">
        <v>45</v>
      </c>
      <c r="G512" s="9">
        <v>30953.168299999936</v>
      </c>
      <c r="H512" s="9">
        <v>0</v>
      </c>
      <c r="I512" s="9">
        <v>7097.5818587209988</v>
      </c>
      <c r="J512" s="9">
        <v>23855.586441278938</v>
      </c>
    </row>
    <row r="513" spans="1:10" hidden="1" x14ac:dyDescent="0.25">
      <c r="A513" s="13" t="s">
        <v>242</v>
      </c>
      <c r="B513" s="13" t="s">
        <v>101</v>
      </c>
      <c r="C513" s="13" t="s">
        <v>72</v>
      </c>
      <c r="D513" s="13" t="s">
        <v>102</v>
      </c>
      <c r="E513" s="13" t="s">
        <v>103</v>
      </c>
      <c r="F513" s="13" t="s">
        <v>44</v>
      </c>
      <c r="G513" s="9">
        <v>0</v>
      </c>
      <c r="H513" s="9">
        <v>0</v>
      </c>
      <c r="I513" s="9">
        <v>0</v>
      </c>
      <c r="J513" s="9">
        <v>0</v>
      </c>
    </row>
    <row r="514" spans="1:10" hidden="1" x14ac:dyDescent="0.25">
      <c r="A514" s="13" t="s">
        <v>242</v>
      </c>
      <c r="B514" s="13" t="s">
        <v>245</v>
      </c>
      <c r="C514" s="13" t="s">
        <v>98</v>
      </c>
      <c r="D514" s="13" t="s">
        <v>116</v>
      </c>
      <c r="E514" s="13" t="s">
        <v>207</v>
      </c>
      <c r="F514" s="13" t="s">
        <v>246</v>
      </c>
      <c r="G514" s="9">
        <v>586941.60650399991</v>
      </c>
      <c r="H514" s="9">
        <v>63917.720000000008</v>
      </c>
      <c r="I514" s="9">
        <v>4774.8774208223049</v>
      </c>
      <c r="J514" s="9">
        <v>646084.44908317761</v>
      </c>
    </row>
    <row r="515" spans="1:10" hidden="1" x14ac:dyDescent="0.25">
      <c r="A515" s="13" t="s">
        <v>242</v>
      </c>
      <c r="B515" s="13" t="s">
        <v>71</v>
      </c>
      <c r="C515" s="13" t="s">
        <v>72</v>
      </c>
      <c r="D515" s="13" t="s">
        <v>107</v>
      </c>
      <c r="E515" s="13" t="s">
        <v>16</v>
      </c>
      <c r="F515" s="13" t="s">
        <v>44</v>
      </c>
      <c r="G515" s="9">
        <v>81555.315198999888</v>
      </c>
      <c r="H515" s="9">
        <v>0</v>
      </c>
      <c r="I515" s="9">
        <v>43243.500857300009</v>
      </c>
      <c r="J515" s="9">
        <v>38311.814341699879</v>
      </c>
    </row>
    <row r="516" spans="1:10" hidden="1" x14ac:dyDescent="0.25">
      <c r="A516" s="13" t="s">
        <v>242</v>
      </c>
      <c r="B516" s="13" t="s">
        <v>243</v>
      </c>
      <c r="C516" s="13" t="s">
        <v>98</v>
      </c>
      <c r="D516" s="13" t="s">
        <v>116</v>
      </c>
      <c r="E516" s="13" t="s">
        <v>207</v>
      </c>
      <c r="F516" s="13" t="s">
        <v>44</v>
      </c>
      <c r="G516" s="9">
        <v>8540.75</v>
      </c>
      <c r="H516" s="9">
        <v>6944.1899999999987</v>
      </c>
      <c r="I516" s="9">
        <v>4528</v>
      </c>
      <c r="J516" s="9">
        <v>10956.939999999999</v>
      </c>
    </row>
    <row r="517" spans="1:10" hidden="1" x14ac:dyDescent="0.25">
      <c r="A517" s="13" t="s">
        <v>242</v>
      </c>
      <c r="B517" s="13" t="s">
        <v>108</v>
      </c>
      <c r="C517" s="13" t="s">
        <v>72</v>
      </c>
      <c r="D517" s="13" t="s">
        <v>102</v>
      </c>
      <c r="E517" s="13" t="s">
        <v>103</v>
      </c>
      <c r="F517" s="13" t="s">
        <v>106</v>
      </c>
      <c r="G517" s="9">
        <v>2400</v>
      </c>
      <c r="H517" s="9">
        <v>0</v>
      </c>
      <c r="I517" s="9">
        <v>0</v>
      </c>
      <c r="J517" s="9">
        <v>2400</v>
      </c>
    </row>
    <row r="518" spans="1:10" hidden="1" x14ac:dyDescent="0.25">
      <c r="A518" s="13" t="s">
        <v>242</v>
      </c>
      <c r="B518" s="13" t="s">
        <v>108</v>
      </c>
      <c r="C518" s="13" t="s">
        <v>72</v>
      </c>
      <c r="D518" s="13" t="s">
        <v>102</v>
      </c>
      <c r="E518" s="13" t="s">
        <v>103</v>
      </c>
      <c r="F518" s="13" t="s">
        <v>119</v>
      </c>
      <c r="G518" s="9">
        <v>2400</v>
      </c>
      <c r="H518" s="9">
        <v>0</v>
      </c>
      <c r="I518" s="9">
        <v>0</v>
      </c>
      <c r="J518" s="9">
        <v>2400</v>
      </c>
    </row>
    <row r="519" spans="1:10" hidden="1" x14ac:dyDescent="0.25">
      <c r="A519" s="13" t="s">
        <v>242</v>
      </c>
      <c r="B519" s="13" t="s">
        <v>108</v>
      </c>
      <c r="C519" s="13" t="s">
        <v>72</v>
      </c>
      <c r="D519" s="13" t="s">
        <v>102</v>
      </c>
      <c r="E519" s="13" t="s">
        <v>103</v>
      </c>
      <c r="F519" s="13" t="s">
        <v>74</v>
      </c>
      <c r="G519" s="9">
        <v>14700</v>
      </c>
      <c r="H519" s="9">
        <v>0</v>
      </c>
      <c r="I519" s="9">
        <v>0</v>
      </c>
      <c r="J519" s="9">
        <v>14700</v>
      </c>
    </row>
    <row r="520" spans="1:10" hidden="1" x14ac:dyDescent="0.25">
      <c r="A520" s="13" t="s">
        <v>247</v>
      </c>
      <c r="B520" s="13" t="s">
        <v>104</v>
      </c>
      <c r="C520" s="13" t="s">
        <v>72</v>
      </c>
      <c r="D520" s="13" t="s">
        <v>105</v>
      </c>
      <c r="E520" s="13" t="s">
        <v>16</v>
      </c>
      <c r="F520" s="13" t="s">
        <v>106</v>
      </c>
      <c r="G520" s="9">
        <v>2200</v>
      </c>
      <c r="H520" s="9">
        <v>0</v>
      </c>
      <c r="I520" s="9">
        <v>0</v>
      </c>
      <c r="J520" s="9">
        <v>2200</v>
      </c>
    </row>
    <row r="521" spans="1:10" hidden="1" x14ac:dyDescent="0.25">
      <c r="A521" s="13" t="s">
        <v>247</v>
      </c>
      <c r="B521" s="13" t="s">
        <v>104</v>
      </c>
      <c r="C521" s="13" t="s">
        <v>72</v>
      </c>
      <c r="D521" s="13" t="s">
        <v>105</v>
      </c>
      <c r="E521" s="13" t="s">
        <v>16</v>
      </c>
      <c r="F521" s="13" t="s">
        <v>45</v>
      </c>
      <c r="G521" s="9">
        <v>2500</v>
      </c>
      <c r="H521" s="9">
        <v>0</v>
      </c>
      <c r="I521" s="9">
        <v>0</v>
      </c>
      <c r="J521" s="9">
        <v>2500</v>
      </c>
    </row>
    <row r="522" spans="1:10" hidden="1" x14ac:dyDescent="0.25">
      <c r="A522" s="13" t="s">
        <v>247</v>
      </c>
      <c r="B522" s="13" t="s">
        <v>101</v>
      </c>
      <c r="C522" s="13" t="s">
        <v>72</v>
      </c>
      <c r="D522" s="13" t="s">
        <v>73</v>
      </c>
      <c r="E522" s="13" t="s">
        <v>16</v>
      </c>
      <c r="F522" s="13" t="s">
        <v>74</v>
      </c>
      <c r="G522" s="9">
        <v>0</v>
      </c>
      <c r="H522" s="9">
        <v>0</v>
      </c>
      <c r="I522" s="9">
        <v>0</v>
      </c>
      <c r="J522" s="9">
        <v>0</v>
      </c>
    </row>
    <row r="523" spans="1:10" hidden="1" x14ac:dyDescent="0.25">
      <c r="A523" s="13" t="s">
        <v>247</v>
      </c>
      <c r="B523" s="13" t="s">
        <v>140</v>
      </c>
      <c r="C523" s="13" t="s">
        <v>14</v>
      </c>
      <c r="D523" s="13" t="s">
        <v>29</v>
      </c>
      <c r="E523" s="13" t="s">
        <v>30</v>
      </c>
      <c r="F523" s="13" t="s">
        <v>31</v>
      </c>
      <c r="G523" s="9">
        <v>0</v>
      </c>
      <c r="H523" s="9">
        <v>0</v>
      </c>
      <c r="I523" s="9">
        <v>0</v>
      </c>
      <c r="J523" s="9">
        <v>0</v>
      </c>
    </row>
    <row r="524" spans="1:10" hidden="1" x14ac:dyDescent="0.25">
      <c r="A524" s="13" t="s">
        <v>247</v>
      </c>
      <c r="B524" s="13" t="s">
        <v>220</v>
      </c>
      <c r="C524" s="13" t="s">
        <v>14</v>
      </c>
      <c r="D524" s="13" t="s">
        <v>29</v>
      </c>
      <c r="E524" s="13" t="s">
        <v>30</v>
      </c>
      <c r="F524" s="13" t="s">
        <v>31</v>
      </c>
      <c r="G524" s="9">
        <v>13739.698964000003</v>
      </c>
      <c r="H524" s="9">
        <v>1028.78</v>
      </c>
      <c r="I524" s="9">
        <v>4348.1512320999991</v>
      </c>
      <c r="J524" s="9">
        <v>10420.327731900004</v>
      </c>
    </row>
    <row r="525" spans="1:10" hidden="1" x14ac:dyDescent="0.25">
      <c r="A525" s="13" t="s">
        <v>247</v>
      </c>
      <c r="B525" s="13" t="s">
        <v>138</v>
      </c>
      <c r="C525" s="13" t="s">
        <v>14</v>
      </c>
      <c r="D525" s="13" t="s">
        <v>29</v>
      </c>
      <c r="E525" s="13" t="s">
        <v>30</v>
      </c>
      <c r="F525" s="13" t="s">
        <v>31</v>
      </c>
      <c r="G525" s="9">
        <v>25524.236496000009</v>
      </c>
      <c r="H525" s="9">
        <v>1028.76</v>
      </c>
      <c r="I525" s="9">
        <v>11909.566576300002</v>
      </c>
      <c r="J525" s="9">
        <v>14643.429919700007</v>
      </c>
    </row>
    <row r="526" spans="1:10" hidden="1" x14ac:dyDescent="0.25">
      <c r="A526" s="13" t="s">
        <v>247</v>
      </c>
      <c r="B526" s="13" t="s">
        <v>149</v>
      </c>
      <c r="C526" s="13" t="s">
        <v>14</v>
      </c>
      <c r="D526" s="13" t="s">
        <v>29</v>
      </c>
      <c r="E526" s="13" t="s">
        <v>144</v>
      </c>
      <c r="F526" s="13" t="s">
        <v>150</v>
      </c>
      <c r="G526" s="9">
        <v>32595.375093999999</v>
      </c>
      <c r="H526" s="9">
        <v>5271.5899999999992</v>
      </c>
      <c r="I526" s="9">
        <v>16446.415782820008</v>
      </c>
      <c r="J526" s="9">
        <v>21420.549311179991</v>
      </c>
    </row>
    <row r="527" spans="1:10" hidden="1" x14ac:dyDescent="0.25">
      <c r="A527" s="13" t="s">
        <v>247</v>
      </c>
      <c r="B527" s="13" t="s">
        <v>135</v>
      </c>
      <c r="C527" s="13" t="s">
        <v>14</v>
      </c>
      <c r="D527" s="13" t="s">
        <v>15</v>
      </c>
      <c r="E527" s="13" t="s">
        <v>16</v>
      </c>
      <c r="F527" s="13" t="s">
        <v>136</v>
      </c>
      <c r="G527" s="9">
        <v>380999.71642800019</v>
      </c>
      <c r="H527" s="9">
        <v>81311.130000000019</v>
      </c>
      <c r="I527" s="9">
        <v>117293.47274339999</v>
      </c>
      <c r="J527" s="9">
        <v>345017.37368460023</v>
      </c>
    </row>
    <row r="528" spans="1:10" hidden="1" x14ac:dyDescent="0.25">
      <c r="A528" s="13" t="s">
        <v>247</v>
      </c>
      <c r="B528" s="13" t="s">
        <v>137</v>
      </c>
      <c r="C528" s="13" t="s">
        <v>14</v>
      </c>
      <c r="D528" s="13" t="s">
        <v>29</v>
      </c>
      <c r="E528" s="13" t="s">
        <v>112</v>
      </c>
      <c r="F528" s="13" t="s">
        <v>139</v>
      </c>
      <c r="G528" s="9">
        <v>22555.3</v>
      </c>
      <c r="H528" s="9">
        <v>0</v>
      </c>
      <c r="I528" s="9">
        <v>22555.3</v>
      </c>
      <c r="J528" s="9">
        <v>0</v>
      </c>
    </row>
    <row r="529" spans="1:10" hidden="1" x14ac:dyDescent="0.25">
      <c r="A529" s="13" t="s">
        <v>247</v>
      </c>
      <c r="B529" s="13" t="s">
        <v>160</v>
      </c>
      <c r="C529" s="13" t="s">
        <v>14</v>
      </c>
      <c r="D529" s="13" t="s">
        <v>29</v>
      </c>
      <c r="E529" s="13" t="s">
        <v>144</v>
      </c>
      <c r="F529" s="13" t="s">
        <v>150</v>
      </c>
      <c r="G529" s="9">
        <v>34528.851806000006</v>
      </c>
      <c r="H529" s="9">
        <v>11760.48</v>
      </c>
      <c r="I529" s="9">
        <v>13614.170536794296</v>
      </c>
      <c r="J529" s="9">
        <v>32675.16126920571</v>
      </c>
    </row>
    <row r="530" spans="1:10" hidden="1" x14ac:dyDescent="0.25">
      <c r="A530" s="13" t="s">
        <v>247</v>
      </c>
      <c r="B530" s="13" t="s">
        <v>121</v>
      </c>
      <c r="C530" s="13" t="s">
        <v>22</v>
      </c>
      <c r="D530" s="13" t="s">
        <v>122</v>
      </c>
      <c r="E530" s="13" t="s">
        <v>16</v>
      </c>
      <c r="F530" s="13" t="s">
        <v>123</v>
      </c>
      <c r="G530" s="9">
        <v>0</v>
      </c>
      <c r="H530" s="9">
        <v>0</v>
      </c>
      <c r="I530" s="9">
        <v>0</v>
      </c>
      <c r="J530" s="9">
        <v>0</v>
      </c>
    </row>
    <row r="531" spans="1:10" hidden="1" x14ac:dyDescent="0.25">
      <c r="A531" s="13" t="s">
        <v>247</v>
      </c>
      <c r="B531" s="13" t="s">
        <v>104</v>
      </c>
      <c r="C531" s="13" t="s">
        <v>72</v>
      </c>
      <c r="D531" s="13" t="s">
        <v>73</v>
      </c>
      <c r="E531" s="13" t="s">
        <v>16</v>
      </c>
      <c r="F531" s="13" t="s">
        <v>106</v>
      </c>
      <c r="G531" s="9">
        <v>0</v>
      </c>
      <c r="H531" s="9">
        <v>0</v>
      </c>
      <c r="I531" s="9">
        <v>0</v>
      </c>
      <c r="J531" s="9">
        <v>0</v>
      </c>
    </row>
    <row r="532" spans="1:10" hidden="1" x14ac:dyDescent="0.25">
      <c r="A532" s="13" t="s">
        <v>247</v>
      </c>
      <c r="B532" s="13" t="s">
        <v>137</v>
      </c>
      <c r="C532" s="13" t="s">
        <v>14</v>
      </c>
      <c r="D532" s="13" t="s">
        <v>29</v>
      </c>
      <c r="E532" s="13" t="s">
        <v>30</v>
      </c>
      <c r="F532" s="13" t="s">
        <v>31</v>
      </c>
      <c r="G532" s="9">
        <v>4714.0257300000039</v>
      </c>
      <c r="H532" s="9">
        <v>0</v>
      </c>
      <c r="I532" s="9">
        <v>3024.5661376800003</v>
      </c>
      <c r="J532" s="9">
        <v>1689.4595923200036</v>
      </c>
    </row>
    <row r="533" spans="1:10" hidden="1" x14ac:dyDescent="0.25">
      <c r="A533" s="13" t="s">
        <v>247</v>
      </c>
      <c r="B533" s="13" t="s">
        <v>140</v>
      </c>
      <c r="C533" s="13" t="s">
        <v>14</v>
      </c>
      <c r="D533" s="13" t="s">
        <v>29</v>
      </c>
      <c r="E533" s="13" t="s">
        <v>112</v>
      </c>
      <c r="F533" s="13" t="s">
        <v>153</v>
      </c>
      <c r="G533" s="9">
        <v>44639.577208000046</v>
      </c>
      <c r="H533" s="9">
        <v>7614.0000000000018</v>
      </c>
      <c r="I533" s="9">
        <v>7551.2626449846721</v>
      </c>
      <c r="J533" s="9">
        <v>44702.314563015374</v>
      </c>
    </row>
    <row r="534" spans="1:10" hidden="1" x14ac:dyDescent="0.25">
      <c r="A534" s="13" t="s">
        <v>247</v>
      </c>
      <c r="B534" s="13" t="s">
        <v>220</v>
      </c>
      <c r="C534" s="13" t="s">
        <v>14</v>
      </c>
      <c r="D534" s="13" t="s">
        <v>29</v>
      </c>
      <c r="E534" s="13" t="s">
        <v>112</v>
      </c>
      <c r="F534" s="13" t="s">
        <v>153</v>
      </c>
      <c r="G534" s="9">
        <v>33902.34540800003</v>
      </c>
      <c r="H534" s="9">
        <v>8012.1899999999978</v>
      </c>
      <c r="I534" s="9">
        <v>7219.4365383524992</v>
      </c>
      <c r="J534" s="9">
        <v>34695.098869647525</v>
      </c>
    </row>
    <row r="535" spans="1:10" hidden="1" x14ac:dyDescent="0.25">
      <c r="A535" s="13" t="s">
        <v>247</v>
      </c>
      <c r="B535" s="13" t="s">
        <v>151</v>
      </c>
      <c r="C535" s="13" t="s">
        <v>14</v>
      </c>
      <c r="D535" s="13" t="s">
        <v>15</v>
      </c>
      <c r="E535" s="13" t="s">
        <v>16</v>
      </c>
      <c r="F535" s="13" t="s">
        <v>152</v>
      </c>
      <c r="G535" s="9">
        <v>13230</v>
      </c>
      <c r="H535" s="9">
        <v>0</v>
      </c>
      <c r="I535" s="9">
        <v>0</v>
      </c>
      <c r="J535" s="9">
        <v>13230</v>
      </c>
    </row>
    <row r="536" spans="1:10" hidden="1" x14ac:dyDescent="0.25">
      <c r="A536" s="13" t="s">
        <v>247</v>
      </c>
      <c r="B536" s="13" t="s">
        <v>201</v>
      </c>
      <c r="C536" s="13" t="s">
        <v>14</v>
      </c>
      <c r="D536" s="13" t="s">
        <v>29</v>
      </c>
      <c r="E536" s="13" t="s">
        <v>144</v>
      </c>
      <c r="F536" s="13" t="s">
        <v>150</v>
      </c>
      <c r="G536" s="9">
        <v>149581.39903399989</v>
      </c>
      <c r="H536" s="9">
        <v>6221.13</v>
      </c>
      <c r="I536" s="9">
        <v>25532.794406180048</v>
      </c>
      <c r="J536" s="9">
        <v>130269.73462781984</v>
      </c>
    </row>
    <row r="537" spans="1:10" hidden="1" x14ac:dyDescent="0.25">
      <c r="A537" s="13" t="s">
        <v>247</v>
      </c>
      <c r="B537" s="13" t="s">
        <v>101</v>
      </c>
      <c r="C537" s="13" t="s">
        <v>72</v>
      </c>
      <c r="D537" s="13" t="s">
        <v>73</v>
      </c>
      <c r="E537" s="13" t="s">
        <v>16</v>
      </c>
      <c r="F537" s="13" t="s">
        <v>44</v>
      </c>
      <c r="G537" s="9">
        <v>123491.35991399996</v>
      </c>
      <c r="H537" s="9">
        <v>23005.359999999993</v>
      </c>
      <c r="I537" s="9">
        <v>39237.313162261002</v>
      </c>
      <c r="J537" s="9">
        <v>107259.40675173895</v>
      </c>
    </row>
    <row r="538" spans="1:10" hidden="1" x14ac:dyDescent="0.25">
      <c r="A538" s="13" t="s">
        <v>247</v>
      </c>
      <c r="B538" s="13" t="s">
        <v>138</v>
      </c>
      <c r="C538" s="13" t="s">
        <v>14</v>
      </c>
      <c r="D538" s="13" t="s">
        <v>29</v>
      </c>
      <c r="E538" s="13" t="s">
        <v>112</v>
      </c>
      <c r="F538" s="13" t="s">
        <v>139</v>
      </c>
      <c r="G538" s="9">
        <v>77410.67552199999</v>
      </c>
      <c r="H538" s="9">
        <v>17637.440000000006</v>
      </c>
      <c r="I538" s="9">
        <v>13618.69918333717</v>
      </c>
      <c r="J538" s="9">
        <v>81429.416338662821</v>
      </c>
    </row>
    <row r="539" spans="1:10" hidden="1" x14ac:dyDescent="0.25">
      <c r="A539" s="13" t="s">
        <v>247</v>
      </c>
      <c r="B539" s="13" t="s">
        <v>115</v>
      </c>
      <c r="C539" s="13" t="s">
        <v>98</v>
      </c>
      <c r="D539" s="13" t="s">
        <v>116</v>
      </c>
      <c r="E539" s="13" t="s">
        <v>117</v>
      </c>
      <c r="F539" s="13" t="s">
        <v>44</v>
      </c>
      <c r="G539" s="9">
        <v>888403.61021600012</v>
      </c>
      <c r="H539" s="9">
        <v>200314.47000000006</v>
      </c>
      <c r="I539" s="9">
        <v>310722.72400369419</v>
      </c>
      <c r="J539" s="9">
        <v>777995.35621230595</v>
      </c>
    </row>
    <row r="540" spans="1:10" hidden="1" x14ac:dyDescent="0.25">
      <c r="A540" s="13" t="s">
        <v>247</v>
      </c>
      <c r="B540" s="13" t="s">
        <v>125</v>
      </c>
      <c r="C540" s="13" t="s">
        <v>14</v>
      </c>
      <c r="D540" s="13" t="s">
        <v>122</v>
      </c>
      <c r="E540" s="13" t="s">
        <v>16</v>
      </c>
      <c r="F540" s="13" t="s">
        <v>123</v>
      </c>
      <c r="G540" s="9">
        <v>0</v>
      </c>
      <c r="H540" s="9">
        <v>0</v>
      </c>
      <c r="I540" s="9">
        <v>0</v>
      </c>
      <c r="J540" s="9">
        <v>0</v>
      </c>
    </row>
    <row r="541" spans="1:10" hidden="1" x14ac:dyDescent="0.25">
      <c r="A541" s="13" t="s">
        <v>248</v>
      </c>
      <c r="B541" s="13" t="s">
        <v>79</v>
      </c>
      <c r="C541" s="13" t="s">
        <v>14</v>
      </c>
      <c r="D541" s="13" t="s">
        <v>77</v>
      </c>
      <c r="E541" s="13" t="s">
        <v>79</v>
      </c>
      <c r="F541" s="13" t="s">
        <v>80</v>
      </c>
      <c r="G541" s="9">
        <v>65236.999999999993</v>
      </c>
      <c r="H541" s="9">
        <v>117.6</v>
      </c>
      <c r="I541" s="9">
        <v>0</v>
      </c>
      <c r="J541" s="9">
        <v>65354.599999999991</v>
      </c>
    </row>
    <row r="542" spans="1:10" hidden="1" x14ac:dyDescent="0.25">
      <c r="A542" s="13" t="s">
        <v>248</v>
      </c>
      <c r="B542" s="13" t="s">
        <v>104</v>
      </c>
      <c r="C542" s="13" t="s">
        <v>72</v>
      </c>
      <c r="D542" s="13" t="s">
        <v>105</v>
      </c>
      <c r="E542" s="13" t="s">
        <v>16</v>
      </c>
      <c r="F542" s="13" t="s">
        <v>45</v>
      </c>
      <c r="G542" s="9">
        <v>2500</v>
      </c>
      <c r="H542" s="9">
        <v>0</v>
      </c>
      <c r="I542" s="9">
        <v>0</v>
      </c>
      <c r="J542" s="9">
        <v>2500</v>
      </c>
    </row>
    <row r="543" spans="1:10" hidden="1" x14ac:dyDescent="0.25">
      <c r="A543" s="13" t="s">
        <v>248</v>
      </c>
      <c r="B543" s="13" t="s">
        <v>101</v>
      </c>
      <c r="C543" s="13" t="s">
        <v>72</v>
      </c>
      <c r="D543" s="13" t="s">
        <v>73</v>
      </c>
      <c r="E543" s="13" t="s">
        <v>16</v>
      </c>
      <c r="F543" s="13" t="s">
        <v>74</v>
      </c>
      <c r="G543" s="9">
        <v>0</v>
      </c>
      <c r="H543" s="9">
        <v>0</v>
      </c>
      <c r="I543" s="9">
        <v>0</v>
      </c>
      <c r="J543" s="9">
        <v>0</v>
      </c>
    </row>
    <row r="544" spans="1:10" hidden="1" x14ac:dyDescent="0.25">
      <c r="A544" s="13" t="s">
        <v>248</v>
      </c>
      <c r="B544" s="13" t="s">
        <v>104</v>
      </c>
      <c r="C544" s="13" t="s">
        <v>72</v>
      </c>
      <c r="D544" s="13" t="s">
        <v>105</v>
      </c>
      <c r="E544" s="13" t="s">
        <v>16</v>
      </c>
      <c r="F544" s="13" t="s">
        <v>106</v>
      </c>
      <c r="G544" s="9">
        <v>2200</v>
      </c>
      <c r="H544" s="9">
        <v>0</v>
      </c>
      <c r="I544" s="9">
        <v>0</v>
      </c>
      <c r="J544" s="9">
        <v>2200</v>
      </c>
    </row>
    <row r="545" spans="1:10" hidden="1" x14ac:dyDescent="0.25">
      <c r="A545" s="13" t="s">
        <v>248</v>
      </c>
      <c r="B545" s="13" t="s">
        <v>104</v>
      </c>
      <c r="C545" s="13" t="s">
        <v>72</v>
      </c>
      <c r="D545" s="13" t="s">
        <v>73</v>
      </c>
      <c r="E545" s="13" t="s">
        <v>16</v>
      </c>
      <c r="F545" s="13" t="s">
        <v>45</v>
      </c>
      <c r="G545" s="9">
        <v>4819.446980000007</v>
      </c>
      <c r="H545" s="9">
        <v>215.23999999999998</v>
      </c>
      <c r="I545" s="9">
        <v>893.27988556360526</v>
      </c>
      <c r="J545" s="9">
        <v>4141.4070944364021</v>
      </c>
    </row>
    <row r="546" spans="1:10" hidden="1" x14ac:dyDescent="0.25">
      <c r="A546" s="13" t="s">
        <v>248</v>
      </c>
      <c r="B546" s="13" t="s">
        <v>104</v>
      </c>
      <c r="C546" s="13" t="s">
        <v>72</v>
      </c>
      <c r="D546" s="13" t="s">
        <v>73</v>
      </c>
      <c r="E546" s="13" t="s">
        <v>16</v>
      </c>
      <c r="F546" s="13" t="s">
        <v>106</v>
      </c>
      <c r="G546" s="9">
        <v>0</v>
      </c>
      <c r="H546" s="9">
        <v>0</v>
      </c>
      <c r="I546" s="9">
        <v>0</v>
      </c>
      <c r="J546" s="9">
        <v>0</v>
      </c>
    </row>
    <row r="547" spans="1:10" hidden="1" x14ac:dyDescent="0.25">
      <c r="A547" s="13" t="s">
        <v>248</v>
      </c>
      <c r="B547" s="13" t="s">
        <v>104</v>
      </c>
      <c r="C547" s="13" t="s">
        <v>72</v>
      </c>
      <c r="D547" s="13" t="s">
        <v>102</v>
      </c>
      <c r="E547" s="13" t="s">
        <v>191</v>
      </c>
      <c r="F547" s="13" t="s">
        <v>45</v>
      </c>
      <c r="G547" s="9">
        <v>10000</v>
      </c>
      <c r="H547" s="9">
        <v>0</v>
      </c>
      <c r="I547" s="9">
        <v>0</v>
      </c>
      <c r="J547" s="9">
        <v>10000</v>
      </c>
    </row>
    <row r="548" spans="1:10" hidden="1" x14ac:dyDescent="0.25">
      <c r="A548" s="13" t="s">
        <v>248</v>
      </c>
      <c r="B548" s="13" t="s">
        <v>101</v>
      </c>
      <c r="C548" s="13" t="s">
        <v>72</v>
      </c>
      <c r="D548" s="13" t="s">
        <v>102</v>
      </c>
      <c r="E548" s="13" t="s">
        <v>191</v>
      </c>
      <c r="F548" s="13" t="s">
        <v>74</v>
      </c>
      <c r="G548" s="9">
        <v>0</v>
      </c>
      <c r="H548" s="9">
        <v>0</v>
      </c>
      <c r="I548" s="9">
        <v>0</v>
      </c>
      <c r="J548" s="9">
        <v>0</v>
      </c>
    </row>
    <row r="549" spans="1:10" hidden="1" x14ac:dyDescent="0.25">
      <c r="A549" s="13" t="s">
        <v>248</v>
      </c>
      <c r="B549" s="13" t="s">
        <v>101</v>
      </c>
      <c r="C549" s="13" t="s">
        <v>72</v>
      </c>
      <c r="D549" s="13" t="s">
        <v>102</v>
      </c>
      <c r="E549" s="13" t="s">
        <v>191</v>
      </c>
      <c r="F549" s="13" t="s">
        <v>44</v>
      </c>
      <c r="G549" s="9">
        <v>0</v>
      </c>
      <c r="H549" s="9">
        <v>0</v>
      </c>
      <c r="I549" s="9">
        <v>0</v>
      </c>
      <c r="J549" s="9">
        <v>0</v>
      </c>
    </row>
    <row r="550" spans="1:10" hidden="1" x14ac:dyDescent="0.25">
      <c r="A550" s="13" t="s">
        <v>248</v>
      </c>
      <c r="B550" s="13" t="s">
        <v>115</v>
      </c>
      <c r="C550" s="13" t="s">
        <v>98</v>
      </c>
      <c r="D550" s="13" t="s">
        <v>116</v>
      </c>
      <c r="E550" s="13" t="s">
        <v>117</v>
      </c>
      <c r="F550" s="13" t="s">
        <v>44</v>
      </c>
      <c r="G550" s="9">
        <v>614019.14680000034</v>
      </c>
      <c r="H550" s="9">
        <v>148819.25000000006</v>
      </c>
      <c r="I550" s="9">
        <v>258238.13216435406</v>
      </c>
      <c r="J550" s="9">
        <v>504600.26463564631</v>
      </c>
    </row>
    <row r="551" spans="1:10" hidden="1" x14ac:dyDescent="0.25">
      <c r="A551" s="13" t="s">
        <v>248</v>
      </c>
      <c r="B551" s="13" t="s">
        <v>101</v>
      </c>
      <c r="C551" s="13" t="s">
        <v>72</v>
      </c>
      <c r="D551" s="13" t="s">
        <v>73</v>
      </c>
      <c r="E551" s="13" t="s">
        <v>16</v>
      </c>
      <c r="F551" s="13" t="s">
        <v>44</v>
      </c>
      <c r="G551" s="9">
        <v>52369.696532000016</v>
      </c>
      <c r="H551" s="9">
        <v>12403.160000000003</v>
      </c>
      <c r="I551" s="9">
        <v>18461.657849262581</v>
      </c>
      <c r="J551" s="9">
        <v>46311.198682737435</v>
      </c>
    </row>
    <row r="552" spans="1:10" hidden="1" x14ac:dyDescent="0.25">
      <c r="A552" s="13" t="s">
        <v>249</v>
      </c>
      <c r="B552" s="13" t="s">
        <v>79</v>
      </c>
      <c r="C552" s="13" t="s">
        <v>14</v>
      </c>
      <c r="D552" s="13" t="s">
        <v>77</v>
      </c>
      <c r="E552" s="13" t="s">
        <v>79</v>
      </c>
      <c r="F552" s="13" t="s">
        <v>80</v>
      </c>
      <c r="G552" s="9">
        <v>140391.33230000001</v>
      </c>
      <c r="H552" s="9">
        <v>108616.64000000001</v>
      </c>
      <c r="I552" s="9">
        <v>90168.3174</v>
      </c>
      <c r="J552" s="9">
        <v>158839.65490000002</v>
      </c>
    </row>
    <row r="553" spans="1:10" hidden="1" x14ac:dyDescent="0.25">
      <c r="A553" s="13" t="s">
        <v>249</v>
      </c>
      <c r="B553" s="13" t="s">
        <v>79</v>
      </c>
      <c r="C553" s="13" t="s">
        <v>14</v>
      </c>
      <c r="D553" s="13" t="s">
        <v>77</v>
      </c>
      <c r="E553" s="13" t="s">
        <v>79</v>
      </c>
      <c r="F553" s="13" t="s">
        <v>81</v>
      </c>
      <c r="G553" s="9">
        <v>10433.7649</v>
      </c>
      <c r="H553" s="9">
        <v>0</v>
      </c>
      <c r="I553" s="9">
        <v>0</v>
      </c>
      <c r="J553" s="9">
        <v>10433.7649</v>
      </c>
    </row>
    <row r="554" spans="1:10" hidden="1" x14ac:dyDescent="0.25">
      <c r="A554" s="13" t="s">
        <v>249</v>
      </c>
      <c r="B554" s="13" t="s">
        <v>101</v>
      </c>
      <c r="C554" s="13" t="s">
        <v>72</v>
      </c>
      <c r="D554" s="13" t="s">
        <v>107</v>
      </c>
      <c r="E554" s="13" t="s">
        <v>16</v>
      </c>
      <c r="F554" s="13" t="s">
        <v>209</v>
      </c>
      <c r="G554" s="9">
        <v>0</v>
      </c>
      <c r="H554" s="9">
        <v>0</v>
      </c>
      <c r="I554" s="9">
        <v>0</v>
      </c>
      <c r="J554" s="9">
        <v>0</v>
      </c>
    </row>
    <row r="555" spans="1:10" hidden="1" x14ac:dyDescent="0.25">
      <c r="A555" s="13" t="s">
        <v>249</v>
      </c>
      <c r="B555" s="13" t="s">
        <v>239</v>
      </c>
      <c r="C555" s="13" t="s">
        <v>72</v>
      </c>
      <c r="D555" s="13" t="s">
        <v>73</v>
      </c>
      <c r="E555" s="13" t="s">
        <v>16</v>
      </c>
      <c r="F555" s="13" t="s">
        <v>45</v>
      </c>
      <c r="G555" s="9">
        <v>1600</v>
      </c>
      <c r="H555" s="9">
        <v>0</v>
      </c>
      <c r="I555" s="9">
        <v>0</v>
      </c>
      <c r="J555" s="9">
        <v>1600</v>
      </c>
    </row>
    <row r="556" spans="1:10" hidden="1" x14ac:dyDescent="0.25">
      <c r="A556" s="13" t="s">
        <v>249</v>
      </c>
      <c r="B556" s="13" t="s">
        <v>211</v>
      </c>
      <c r="C556" s="13" t="s">
        <v>72</v>
      </c>
      <c r="D556" s="13" t="s">
        <v>105</v>
      </c>
      <c r="E556" s="13" t="s">
        <v>16</v>
      </c>
      <c r="F556" s="13" t="s">
        <v>210</v>
      </c>
      <c r="G556" s="9">
        <v>8000</v>
      </c>
      <c r="H556" s="9">
        <v>0</v>
      </c>
      <c r="I556" s="9">
        <v>0</v>
      </c>
      <c r="J556" s="9">
        <v>8000</v>
      </c>
    </row>
    <row r="557" spans="1:10" hidden="1" x14ac:dyDescent="0.25">
      <c r="A557" s="13" t="s">
        <v>249</v>
      </c>
      <c r="B557" s="13" t="s">
        <v>236</v>
      </c>
      <c r="C557" s="13" t="s">
        <v>72</v>
      </c>
      <c r="D557" s="13" t="s">
        <v>107</v>
      </c>
      <c r="E557" s="13" t="s">
        <v>16</v>
      </c>
      <c r="F557" s="13" t="s">
        <v>209</v>
      </c>
      <c r="G557" s="9">
        <v>12000</v>
      </c>
      <c r="H557" s="9">
        <v>0</v>
      </c>
      <c r="I557" s="9">
        <v>6000</v>
      </c>
      <c r="J557" s="9">
        <v>6000</v>
      </c>
    </row>
    <row r="558" spans="1:10" hidden="1" x14ac:dyDescent="0.25">
      <c r="A558" s="13" t="s">
        <v>249</v>
      </c>
      <c r="B558" s="13" t="s">
        <v>236</v>
      </c>
      <c r="C558" s="13" t="s">
        <v>72</v>
      </c>
      <c r="D558" s="13" t="s">
        <v>107</v>
      </c>
      <c r="E558" s="13" t="s">
        <v>16</v>
      </c>
      <c r="F558" s="13" t="s">
        <v>106</v>
      </c>
      <c r="G558" s="9">
        <v>2000</v>
      </c>
      <c r="H558" s="9">
        <v>0</v>
      </c>
      <c r="I558" s="9">
        <v>0</v>
      </c>
      <c r="J558" s="9">
        <v>2000</v>
      </c>
    </row>
    <row r="559" spans="1:10" hidden="1" x14ac:dyDescent="0.25">
      <c r="A559" s="13" t="s">
        <v>249</v>
      </c>
      <c r="B559" s="13" t="s">
        <v>238</v>
      </c>
      <c r="C559" s="13" t="s">
        <v>72</v>
      </c>
      <c r="D559" s="13" t="s">
        <v>205</v>
      </c>
      <c r="E559" s="13" t="s">
        <v>16</v>
      </c>
      <c r="F559" s="13" t="s">
        <v>74</v>
      </c>
      <c r="G559" s="9">
        <v>1800</v>
      </c>
      <c r="H559" s="9">
        <v>0</v>
      </c>
      <c r="I559" s="9">
        <v>0</v>
      </c>
      <c r="J559" s="9">
        <v>1800</v>
      </c>
    </row>
    <row r="560" spans="1:10" hidden="1" x14ac:dyDescent="0.25">
      <c r="A560" s="13" t="s">
        <v>249</v>
      </c>
      <c r="B560" s="13" t="s">
        <v>108</v>
      </c>
      <c r="C560" s="13" t="s">
        <v>72</v>
      </c>
      <c r="D560" s="13" t="s">
        <v>102</v>
      </c>
      <c r="E560" s="13" t="s">
        <v>109</v>
      </c>
      <c r="F560" s="13" t="s">
        <v>74</v>
      </c>
      <c r="G560" s="9">
        <v>5700</v>
      </c>
      <c r="H560" s="9">
        <v>0</v>
      </c>
      <c r="I560" s="9">
        <v>0</v>
      </c>
      <c r="J560" s="9">
        <v>5700</v>
      </c>
    </row>
    <row r="561" spans="1:10" hidden="1" x14ac:dyDescent="0.25">
      <c r="A561" s="13" t="s">
        <v>249</v>
      </c>
      <c r="B561" s="13" t="s">
        <v>104</v>
      </c>
      <c r="C561" s="13" t="s">
        <v>72</v>
      </c>
      <c r="D561" s="13" t="s">
        <v>107</v>
      </c>
      <c r="E561" s="13" t="s">
        <v>16</v>
      </c>
      <c r="F561" s="13" t="s">
        <v>106</v>
      </c>
      <c r="G561" s="9">
        <v>0</v>
      </c>
      <c r="H561" s="9">
        <v>0</v>
      </c>
      <c r="I561" s="9">
        <v>0</v>
      </c>
      <c r="J561" s="9">
        <v>0</v>
      </c>
    </row>
    <row r="562" spans="1:10" hidden="1" x14ac:dyDescent="0.25">
      <c r="A562" s="13" t="s">
        <v>249</v>
      </c>
      <c r="B562" s="13" t="s">
        <v>104</v>
      </c>
      <c r="C562" s="13" t="s">
        <v>72</v>
      </c>
      <c r="D562" s="13" t="s">
        <v>105</v>
      </c>
      <c r="E562" s="13" t="s">
        <v>16</v>
      </c>
      <c r="F562" s="13" t="s">
        <v>45</v>
      </c>
      <c r="G562" s="9">
        <v>2000</v>
      </c>
      <c r="H562" s="9">
        <v>0</v>
      </c>
      <c r="I562" s="9">
        <v>0</v>
      </c>
      <c r="J562" s="9">
        <v>2000</v>
      </c>
    </row>
    <row r="563" spans="1:10" hidden="1" x14ac:dyDescent="0.25">
      <c r="A563" s="13" t="s">
        <v>249</v>
      </c>
      <c r="B563" s="13" t="s">
        <v>208</v>
      </c>
      <c r="C563" s="13" t="s">
        <v>72</v>
      </c>
      <c r="D563" s="13" t="s">
        <v>73</v>
      </c>
      <c r="E563" s="13" t="s">
        <v>16</v>
      </c>
      <c r="F563" s="13" t="s">
        <v>74</v>
      </c>
      <c r="G563" s="9">
        <v>0</v>
      </c>
      <c r="H563" s="9">
        <v>0</v>
      </c>
      <c r="I563" s="9">
        <v>0</v>
      </c>
      <c r="J563" s="9">
        <v>0</v>
      </c>
    </row>
    <row r="564" spans="1:10" hidden="1" x14ac:dyDescent="0.25">
      <c r="A564" s="13" t="s">
        <v>249</v>
      </c>
      <c r="B564" s="13" t="s">
        <v>118</v>
      </c>
      <c r="C564" s="13" t="s">
        <v>72</v>
      </c>
      <c r="D564" s="13" t="s">
        <v>73</v>
      </c>
      <c r="E564" s="13" t="s">
        <v>16</v>
      </c>
      <c r="F564" s="13" t="s">
        <v>74</v>
      </c>
      <c r="G564" s="9">
        <v>35300</v>
      </c>
      <c r="H564" s="9">
        <v>4095.13</v>
      </c>
      <c r="I564" s="9">
        <v>7151</v>
      </c>
      <c r="J564" s="9">
        <v>32244.13</v>
      </c>
    </row>
    <row r="565" spans="1:10" hidden="1" x14ac:dyDescent="0.25">
      <c r="A565" s="13" t="s">
        <v>249</v>
      </c>
      <c r="B565" s="13" t="s">
        <v>118</v>
      </c>
      <c r="C565" s="13" t="s">
        <v>72</v>
      </c>
      <c r="D565" s="13" t="s">
        <v>102</v>
      </c>
      <c r="E565" s="13" t="s">
        <v>109</v>
      </c>
      <c r="F565" s="13" t="s">
        <v>74</v>
      </c>
      <c r="G565" s="9">
        <v>12100</v>
      </c>
      <c r="H565" s="9">
        <v>0</v>
      </c>
      <c r="I565" s="9">
        <v>50</v>
      </c>
      <c r="J565" s="9">
        <v>12050</v>
      </c>
    </row>
    <row r="566" spans="1:10" hidden="1" x14ac:dyDescent="0.25">
      <c r="A566" s="13" t="s">
        <v>249</v>
      </c>
      <c r="B566" s="13" t="s">
        <v>118</v>
      </c>
      <c r="C566" s="13" t="s">
        <v>72</v>
      </c>
      <c r="D566" s="13" t="s">
        <v>102</v>
      </c>
      <c r="E566" s="13" t="s">
        <v>103</v>
      </c>
      <c r="F566" s="13" t="s">
        <v>74</v>
      </c>
      <c r="G566" s="9">
        <v>12100</v>
      </c>
      <c r="H566" s="9">
        <v>5000</v>
      </c>
      <c r="I566" s="9">
        <v>6000</v>
      </c>
      <c r="J566" s="9">
        <v>11100</v>
      </c>
    </row>
    <row r="567" spans="1:10" hidden="1" x14ac:dyDescent="0.25">
      <c r="A567" s="13" t="s">
        <v>249</v>
      </c>
      <c r="B567" s="13" t="s">
        <v>118</v>
      </c>
      <c r="C567" s="13" t="s">
        <v>72</v>
      </c>
      <c r="D567" s="13" t="s">
        <v>102</v>
      </c>
      <c r="E567" s="13" t="s">
        <v>191</v>
      </c>
      <c r="F567" s="13" t="s">
        <v>74</v>
      </c>
      <c r="G567" s="9">
        <v>12050</v>
      </c>
      <c r="H567" s="9">
        <v>4300</v>
      </c>
      <c r="I567" s="9">
        <v>6050</v>
      </c>
      <c r="J567" s="9">
        <v>10300</v>
      </c>
    </row>
    <row r="568" spans="1:10" hidden="1" x14ac:dyDescent="0.25">
      <c r="A568" s="13" t="s">
        <v>249</v>
      </c>
      <c r="B568" s="13" t="s">
        <v>118</v>
      </c>
      <c r="C568" s="13" t="s">
        <v>72</v>
      </c>
      <c r="D568" s="13" t="s">
        <v>205</v>
      </c>
      <c r="E568" s="13" t="s">
        <v>16</v>
      </c>
      <c r="F568" s="13" t="s">
        <v>74</v>
      </c>
      <c r="G568" s="9">
        <v>12100</v>
      </c>
      <c r="H568" s="9">
        <v>0</v>
      </c>
      <c r="I568" s="9">
        <v>0</v>
      </c>
      <c r="J568" s="9">
        <v>12100</v>
      </c>
    </row>
    <row r="569" spans="1:10" hidden="1" x14ac:dyDescent="0.25">
      <c r="A569" s="13" t="s">
        <v>249</v>
      </c>
      <c r="B569" s="13" t="s">
        <v>101</v>
      </c>
      <c r="C569" s="13" t="s">
        <v>72</v>
      </c>
      <c r="D569" s="13" t="s">
        <v>73</v>
      </c>
      <c r="E569" s="13" t="s">
        <v>16</v>
      </c>
      <c r="F569" s="13" t="s">
        <v>74</v>
      </c>
      <c r="G569" s="9">
        <v>2500</v>
      </c>
      <c r="H569" s="9">
        <v>1000</v>
      </c>
      <c r="I569" s="9">
        <v>1000</v>
      </c>
      <c r="J569" s="9">
        <v>2500</v>
      </c>
    </row>
    <row r="570" spans="1:10" hidden="1" x14ac:dyDescent="0.25">
      <c r="A570" s="13" t="s">
        <v>249</v>
      </c>
      <c r="B570" s="13" t="s">
        <v>101</v>
      </c>
      <c r="C570" s="13" t="s">
        <v>72</v>
      </c>
      <c r="D570" s="13" t="s">
        <v>105</v>
      </c>
      <c r="E570" s="13" t="s">
        <v>16</v>
      </c>
      <c r="F570" s="13" t="s">
        <v>210</v>
      </c>
      <c r="G570" s="9">
        <v>0</v>
      </c>
      <c r="H570" s="9">
        <v>0</v>
      </c>
      <c r="I570" s="9">
        <v>0</v>
      </c>
      <c r="J570" s="9">
        <v>0</v>
      </c>
    </row>
    <row r="571" spans="1:10" hidden="1" x14ac:dyDescent="0.25">
      <c r="A571" s="13" t="s">
        <v>249</v>
      </c>
      <c r="B571" s="13" t="s">
        <v>104</v>
      </c>
      <c r="C571" s="13" t="s">
        <v>72</v>
      </c>
      <c r="D571" s="13" t="s">
        <v>73</v>
      </c>
      <c r="E571" s="13" t="s">
        <v>16</v>
      </c>
      <c r="F571" s="13" t="s">
        <v>45</v>
      </c>
      <c r="G571" s="9">
        <v>2500</v>
      </c>
      <c r="H571" s="9">
        <v>0</v>
      </c>
      <c r="I571" s="9">
        <v>0</v>
      </c>
      <c r="J571" s="9">
        <v>2500</v>
      </c>
    </row>
    <row r="572" spans="1:10" hidden="1" x14ac:dyDescent="0.25">
      <c r="A572" s="13" t="s">
        <v>249</v>
      </c>
      <c r="B572" s="13" t="s">
        <v>104</v>
      </c>
      <c r="C572" s="13" t="s">
        <v>72</v>
      </c>
      <c r="D572" s="13" t="s">
        <v>73</v>
      </c>
      <c r="E572" s="13" t="s">
        <v>16</v>
      </c>
      <c r="F572" s="13" t="s">
        <v>106</v>
      </c>
      <c r="G572" s="9">
        <v>2200</v>
      </c>
      <c r="H572" s="9">
        <v>0</v>
      </c>
      <c r="I572" s="9">
        <v>0</v>
      </c>
      <c r="J572" s="9">
        <v>2200</v>
      </c>
    </row>
    <row r="573" spans="1:10" hidden="1" x14ac:dyDescent="0.25">
      <c r="A573" s="13" t="s">
        <v>249</v>
      </c>
      <c r="B573" s="13" t="s">
        <v>115</v>
      </c>
      <c r="C573" s="13" t="s">
        <v>98</v>
      </c>
      <c r="D573" s="13" t="s">
        <v>116</v>
      </c>
      <c r="E573" s="13" t="s">
        <v>117</v>
      </c>
      <c r="F573" s="13" t="s">
        <v>44</v>
      </c>
      <c r="G573" s="9">
        <v>699775.31001000013</v>
      </c>
      <c r="H573" s="9">
        <v>130503.79000000002</v>
      </c>
      <c r="I573" s="9">
        <v>218321.09467536301</v>
      </c>
      <c r="J573" s="9">
        <v>611958.00533463713</v>
      </c>
    </row>
    <row r="574" spans="1:10" hidden="1" x14ac:dyDescent="0.25">
      <c r="A574" s="13" t="s">
        <v>249</v>
      </c>
      <c r="B574" s="13" t="s">
        <v>141</v>
      </c>
      <c r="C574" s="13" t="s">
        <v>14</v>
      </c>
      <c r="D574" s="13" t="s">
        <v>29</v>
      </c>
      <c r="E574" s="13" t="s">
        <v>142</v>
      </c>
      <c r="F574" s="13" t="s">
        <v>143</v>
      </c>
      <c r="G574" s="9">
        <v>24607.063990000002</v>
      </c>
      <c r="H574" s="9">
        <v>7947.949999999998</v>
      </c>
      <c r="I574" s="9">
        <v>7847.3382934149995</v>
      </c>
      <c r="J574" s="9">
        <v>24707.675696585</v>
      </c>
    </row>
    <row r="575" spans="1:10" hidden="1" x14ac:dyDescent="0.25">
      <c r="A575" s="13" t="s">
        <v>249</v>
      </c>
      <c r="B575" s="13" t="s">
        <v>101</v>
      </c>
      <c r="C575" s="13" t="s">
        <v>72</v>
      </c>
      <c r="D575" s="13" t="s">
        <v>73</v>
      </c>
      <c r="E575" s="13" t="s">
        <v>16</v>
      </c>
      <c r="F575" s="13" t="s">
        <v>44</v>
      </c>
      <c r="G575" s="9">
        <v>40978.278561999985</v>
      </c>
      <c r="H575" s="9">
        <v>9367.1999999999971</v>
      </c>
      <c r="I575" s="9">
        <v>13474.823449880001</v>
      </c>
      <c r="J575" s="9">
        <v>36870.655112119981</v>
      </c>
    </row>
    <row r="576" spans="1:10" hidden="1" x14ac:dyDescent="0.25">
      <c r="A576" s="13" t="s">
        <v>249</v>
      </c>
      <c r="B576" s="13" t="s">
        <v>101</v>
      </c>
      <c r="C576" s="13" t="s">
        <v>72</v>
      </c>
      <c r="D576" s="13" t="s">
        <v>107</v>
      </c>
      <c r="E576" s="13" t="s">
        <v>16</v>
      </c>
      <c r="F576" s="13" t="s">
        <v>44</v>
      </c>
      <c r="G576" s="9">
        <v>7004.8669519999939</v>
      </c>
      <c r="H576" s="9">
        <v>19.559999999999999</v>
      </c>
      <c r="I576" s="9">
        <v>4522.0772813840013</v>
      </c>
      <c r="J576" s="9">
        <v>2502.3496706159926</v>
      </c>
    </row>
    <row r="577" spans="1:10" hidden="1" x14ac:dyDescent="0.25">
      <c r="A577" s="13" t="s">
        <v>249</v>
      </c>
      <c r="B577" s="13" t="s">
        <v>101</v>
      </c>
      <c r="C577" s="13" t="s">
        <v>72</v>
      </c>
      <c r="D577" s="13" t="s">
        <v>105</v>
      </c>
      <c r="E577" s="13" t="s">
        <v>16</v>
      </c>
      <c r="F577" s="13" t="s">
        <v>44</v>
      </c>
      <c r="G577" s="9">
        <v>43080.96710999999</v>
      </c>
      <c r="H577" s="9">
        <v>4740.3599999999997</v>
      </c>
      <c r="I577" s="9">
        <v>10352.746168496</v>
      </c>
      <c r="J577" s="9">
        <v>37468.580941503991</v>
      </c>
    </row>
    <row r="578" spans="1:10" hidden="1" x14ac:dyDescent="0.25">
      <c r="A578" s="13" t="s">
        <v>249</v>
      </c>
      <c r="B578" s="13" t="s">
        <v>149</v>
      </c>
      <c r="C578" s="13" t="s">
        <v>14</v>
      </c>
      <c r="D578" s="13" t="s">
        <v>29</v>
      </c>
      <c r="E578" s="13" t="s">
        <v>144</v>
      </c>
      <c r="F578" s="13" t="s">
        <v>150</v>
      </c>
      <c r="G578" s="9">
        <v>13257.589963999995</v>
      </c>
      <c r="H578" s="9">
        <v>5202.0600000000004</v>
      </c>
      <c r="I578" s="9">
        <v>2807.8710228840009</v>
      </c>
      <c r="J578" s="9">
        <v>15651.778941115994</v>
      </c>
    </row>
    <row r="579" spans="1:10" hidden="1" x14ac:dyDescent="0.25">
      <c r="A579" s="13" t="s">
        <v>249</v>
      </c>
      <c r="B579" s="13" t="s">
        <v>141</v>
      </c>
      <c r="C579" s="13" t="s">
        <v>14</v>
      </c>
      <c r="D579" s="13" t="s">
        <v>29</v>
      </c>
      <c r="E579" s="13" t="s">
        <v>144</v>
      </c>
      <c r="F579" s="13" t="s">
        <v>145</v>
      </c>
      <c r="G579" s="9">
        <v>712468.63983200036</v>
      </c>
      <c r="H579" s="9">
        <v>199536.92999999993</v>
      </c>
      <c r="I579" s="9">
        <v>209392.30700000099</v>
      </c>
      <c r="J579" s="9">
        <v>702613.26283199934</v>
      </c>
    </row>
    <row r="580" spans="1:10" hidden="1" x14ac:dyDescent="0.25">
      <c r="A580" s="13" t="s">
        <v>249</v>
      </c>
      <c r="B580" s="13" t="s">
        <v>237</v>
      </c>
      <c r="C580" s="13" t="s">
        <v>72</v>
      </c>
      <c r="D580" s="13" t="s">
        <v>107</v>
      </c>
      <c r="E580" s="13" t="s">
        <v>16</v>
      </c>
      <c r="F580" s="13" t="s">
        <v>209</v>
      </c>
      <c r="G580" s="9">
        <v>208078.78859600023</v>
      </c>
      <c r="H580" s="9">
        <v>0</v>
      </c>
      <c r="I580" s="9">
        <v>5217.7814785199989</v>
      </c>
      <c r="J580" s="9">
        <v>202861.00711748024</v>
      </c>
    </row>
    <row r="581" spans="1:10" hidden="1" x14ac:dyDescent="0.25">
      <c r="A581" s="13" t="s">
        <v>249</v>
      </c>
      <c r="B581" s="13" t="s">
        <v>235</v>
      </c>
      <c r="C581" s="13" t="s">
        <v>72</v>
      </c>
      <c r="D581" s="13" t="s">
        <v>102</v>
      </c>
      <c r="E581" s="13" t="s">
        <v>109</v>
      </c>
      <c r="F581" s="13" t="s">
        <v>45</v>
      </c>
      <c r="G581" s="9">
        <v>3500</v>
      </c>
      <c r="H581" s="9">
        <v>0</v>
      </c>
      <c r="I581" s="9">
        <v>0</v>
      </c>
      <c r="J581" s="9">
        <v>3500</v>
      </c>
    </row>
    <row r="582" spans="1:10" hidden="1" x14ac:dyDescent="0.25">
      <c r="A582" s="13" t="s">
        <v>250</v>
      </c>
      <c r="B582" s="13" t="s">
        <v>124</v>
      </c>
      <c r="C582" s="13" t="s">
        <v>14</v>
      </c>
      <c r="D582" s="13" t="s">
        <v>77</v>
      </c>
      <c r="E582" s="13" t="s">
        <v>76</v>
      </c>
      <c r="F582" s="13" t="s">
        <v>124</v>
      </c>
      <c r="G582" s="9">
        <v>2738769.3278839989</v>
      </c>
      <c r="H582" s="9">
        <v>620336.0699999996</v>
      </c>
      <c r="I582" s="9">
        <v>817228.26029037766</v>
      </c>
      <c r="J582" s="9">
        <v>2541877.1375936205</v>
      </c>
    </row>
    <row r="583" spans="1:10" hidden="1" x14ac:dyDescent="0.25">
      <c r="A583" s="13" t="s">
        <v>251</v>
      </c>
      <c r="B583" s="13" t="s">
        <v>236</v>
      </c>
      <c r="C583" s="13" t="s">
        <v>72</v>
      </c>
      <c r="D583" s="13" t="s">
        <v>107</v>
      </c>
      <c r="E583" s="13" t="s">
        <v>16</v>
      </c>
      <c r="F583" s="13" t="s">
        <v>106</v>
      </c>
      <c r="G583" s="9">
        <v>2000</v>
      </c>
      <c r="H583" s="9">
        <v>0</v>
      </c>
      <c r="I583" s="9">
        <v>0</v>
      </c>
      <c r="J583" s="9">
        <v>2000</v>
      </c>
    </row>
    <row r="584" spans="1:10" hidden="1" x14ac:dyDescent="0.25">
      <c r="A584" s="13" t="s">
        <v>251</v>
      </c>
      <c r="B584" s="13" t="s">
        <v>236</v>
      </c>
      <c r="C584" s="13" t="s">
        <v>72</v>
      </c>
      <c r="D584" s="13" t="s">
        <v>107</v>
      </c>
      <c r="E584" s="13" t="s">
        <v>16</v>
      </c>
      <c r="F584" s="13" t="s">
        <v>209</v>
      </c>
      <c r="G584" s="9">
        <v>4000</v>
      </c>
      <c r="H584" s="9">
        <v>0</v>
      </c>
      <c r="I584" s="9">
        <v>0</v>
      </c>
      <c r="J584" s="9">
        <v>4000</v>
      </c>
    </row>
    <row r="585" spans="1:10" hidden="1" x14ac:dyDescent="0.25">
      <c r="A585" s="13" t="s">
        <v>251</v>
      </c>
      <c r="B585" s="13" t="s">
        <v>138</v>
      </c>
      <c r="C585" s="13" t="s">
        <v>14</v>
      </c>
      <c r="D585" s="13" t="s">
        <v>29</v>
      </c>
      <c r="E585" s="13" t="s">
        <v>30</v>
      </c>
      <c r="F585" s="13" t="s">
        <v>111</v>
      </c>
      <c r="G585" s="9">
        <v>0</v>
      </c>
      <c r="H585" s="9">
        <v>0</v>
      </c>
      <c r="I585" s="9">
        <v>0</v>
      </c>
      <c r="J585" s="9">
        <v>0</v>
      </c>
    </row>
    <row r="586" spans="1:10" hidden="1" x14ac:dyDescent="0.25">
      <c r="A586" s="13" t="s">
        <v>251</v>
      </c>
      <c r="B586" s="13" t="s">
        <v>140</v>
      </c>
      <c r="C586" s="13" t="s">
        <v>14</v>
      </c>
      <c r="D586" s="13" t="s">
        <v>29</v>
      </c>
      <c r="E586" s="13" t="s">
        <v>30</v>
      </c>
      <c r="F586" s="13" t="s">
        <v>31</v>
      </c>
      <c r="G586" s="9">
        <v>0</v>
      </c>
      <c r="H586" s="9">
        <v>0</v>
      </c>
      <c r="I586" s="9">
        <v>0</v>
      </c>
      <c r="J586" s="9">
        <v>0</v>
      </c>
    </row>
    <row r="587" spans="1:10" hidden="1" x14ac:dyDescent="0.25">
      <c r="A587" s="13" t="s">
        <v>251</v>
      </c>
      <c r="B587" s="13" t="s">
        <v>220</v>
      </c>
      <c r="C587" s="13" t="s">
        <v>14</v>
      </c>
      <c r="D587" s="13" t="s">
        <v>29</v>
      </c>
      <c r="E587" s="13" t="s">
        <v>30</v>
      </c>
      <c r="F587" s="13" t="s">
        <v>31</v>
      </c>
      <c r="G587" s="9">
        <v>0</v>
      </c>
      <c r="H587" s="9">
        <v>0</v>
      </c>
      <c r="I587" s="9">
        <v>0</v>
      </c>
      <c r="J587" s="9">
        <v>0</v>
      </c>
    </row>
    <row r="588" spans="1:10" hidden="1" x14ac:dyDescent="0.25">
      <c r="A588" s="13" t="s">
        <v>251</v>
      </c>
      <c r="B588" s="13" t="s">
        <v>146</v>
      </c>
      <c r="C588" s="13" t="s">
        <v>14</v>
      </c>
      <c r="D588" s="13" t="s">
        <v>29</v>
      </c>
      <c r="E588" s="13" t="s">
        <v>30</v>
      </c>
      <c r="F588" s="13" t="s">
        <v>161</v>
      </c>
      <c r="G588" s="9">
        <v>0</v>
      </c>
      <c r="H588" s="9">
        <v>0</v>
      </c>
      <c r="I588" s="9">
        <v>0</v>
      </c>
      <c r="J588" s="9">
        <v>0</v>
      </c>
    </row>
    <row r="589" spans="1:10" hidden="1" x14ac:dyDescent="0.25">
      <c r="A589" s="13" t="s">
        <v>251</v>
      </c>
      <c r="B589" s="13" t="s">
        <v>160</v>
      </c>
      <c r="C589" s="13" t="s">
        <v>14</v>
      </c>
      <c r="D589" s="13" t="s">
        <v>29</v>
      </c>
      <c r="E589" s="13" t="s">
        <v>30</v>
      </c>
      <c r="F589" s="13" t="s">
        <v>161</v>
      </c>
      <c r="G589" s="9">
        <v>0</v>
      </c>
      <c r="H589" s="9">
        <v>0</v>
      </c>
      <c r="I589" s="9">
        <v>0</v>
      </c>
      <c r="J589" s="9">
        <v>0</v>
      </c>
    </row>
    <row r="590" spans="1:10" hidden="1" x14ac:dyDescent="0.25">
      <c r="A590" s="13" t="s">
        <v>251</v>
      </c>
      <c r="B590" s="13" t="s">
        <v>149</v>
      </c>
      <c r="C590" s="13" t="s">
        <v>14</v>
      </c>
      <c r="D590" s="13" t="s">
        <v>29</v>
      </c>
      <c r="E590" s="13" t="s">
        <v>30</v>
      </c>
      <c r="F590" s="13" t="s">
        <v>161</v>
      </c>
      <c r="G590" s="9">
        <v>0</v>
      </c>
      <c r="H590" s="9">
        <v>0</v>
      </c>
      <c r="I590" s="9">
        <v>0</v>
      </c>
      <c r="J590" s="9">
        <v>0</v>
      </c>
    </row>
    <row r="591" spans="1:10" x14ac:dyDescent="0.25">
      <c r="A591" s="13" t="s">
        <v>251</v>
      </c>
      <c r="B591" s="13" t="s">
        <v>93</v>
      </c>
      <c r="C591" s="13" t="s">
        <v>41</v>
      </c>
      <c r="D591" s="13" t="s">
        <v>94</v>
      </c>
      <c r="E591" s="13" t="s">
        <v>95</v>
      </c>
      <c r="F591" s="13" t="s">
        <v>114</v>
      </c>
      <c r="G591" s="9">
        <v>0</v>
      </c>
      <c r="H591" s="9">
        <v>0</v>
      </c>
      <c r="I591" s="9">
        <v>0</v>
      </c>
      <c r="J591" s="9">
        <v>0</v>
      </c>
    </row>
    <row r="592" spans="1:10" x14ac:dyDescent="0.25">
      <c r="A592" s="13" t="s">
        <v>251</v>
      </c>
      <c r="B592" s="13" t="s">
        <v>93</v>
      </c>
      <c r="C592" s="13" t="s">
        <v>41</v>
      </c>
      <c r="D592" s="13" t="s">
        <v>94</v>
      </c>
      <c r="E592" s="13" t="s">
        <v>95</v>
      </c>
      <c r="F592" s="13" t="s">
        <v>52</v>
      </c>
      <c r="G592" s="9">
        <v>21828.940000000002</v>
      </c>
      <c r="H592" s="9">
        <v>19791.329999999994</v>
      </c>
      <c r="I592" s="9">
        <v>5060</v>
      </c>
      <c r="J592" s="9">
        <v>36560.269999999997</v>
      </c>
    </row>
    <row r="593" spans="1:10" x14ac:dyDescent="0.25">
      <c r="A593" s="13" t="s">
        <v>251</v>
      </c>
      <c r="B593" s="13" t="s">
        <v>93</v>
      </c>
      <c r="C593" s="13" t="s">
        <v>41</v>
      </c>
      <c r="D593" s="13" t="s">
        <v>94</v>
      </c>
      <c r="E593" s="13" t="s">
        <v>95</v>
      </c>
      <c r="F593" s="13" t="s">
        <v>95</v>
      </c>
      <c r="G593" s="9">
        <v>5000</v>
      </c>
      <c r="H593" s="9">
        <v>0</v>
      </c>
      <c r="I593" s="9">
        <v>2800</v>
      </c>
      <c r="J593" s="9">
        <v>2200</v>
      </c>
    </row>
    <row r="594" spans="1:10" x14ac:dyDescent="0.25">
      <c r="A594" s="13" t="s">
        <v>251</v>
      </c>
      <c r="B594" s="13" t="s">
        <v>93</v>
      </c>
      <c r="C594" s="13" t="s">
        <v>41</v>
      </c>
      <c r="D594" s="13" t="s">
        <v>94</v>
      </c>
      <c r="E594" s="13" t="s">
        <v>95</v>
      </c>
      <c r="F594" s="13" t="s">
        <v>96</v>
      </c>
      <c r="G594" s="9">
        <v>0</v>
      </c>
      <c r="H594" s="9">
        <v>0</v>
      </c>
      <c r="I594" s="9">
        <v>0</v>
      </c>
      <c r="J594" s="9">
        <v>0</v>
      </c>
    </row>
    <row r="595" spans="1:10" hidden="1" x14ac:dyDescent="0.25">
      <c r="A595" s="13" t="s">
        <v>251</v>
      </c>
      <c r="B595" s="13" t="s">
        <v>239</v>
      </c>
      <c r="C595" s="13" t="s">
        <v>72</v>
      </c>
      <c r="D595" s="13" t="s">
        <v>73</v>
      </c>
      <c r="E595" s="13" t="s">
        <v>16</v>
      </c>
      <c r="F595" s="13" t="s">
        <v>45</v>
      </c>
      <c r="G595" s="9">
        <v>800</v>
      </c>
      <c r="H595" s="9">
        <v>0</v>
      </c>
      <c r="I595" s="9">
        <v>0</v>
      </c>
      <c r="J595" s="9">
        <v>800</v>
      </c>
    </row>
    <row r="596" spans="1:10" hidden="1" x14ac:dyDescent="0.25">
      <c r="A596" s="13" t="s">
        <v>251</v>
      </c>
      <c r="B596" s="13" t="s">
        <v>160</v>
      </c>
      <c r="C596" s="13" t="s">
        <v>14</v>
      </c>
      <c r="D596" s="13" t="s">
        <v>29</v>
      </c>
      <c r="E596" s="13" t="s">
        <v>144</v>
      </c>
      <c r="F596" s="13" t="s">
        <v>150</v>
      </c>
      <c r="G596" s="9">
        <v>24247.159056</v>
      </c>
      <c r="H596" s="9">
        <v>6282.4900000000034</v>
      </c>
      <c r="I596" s="9">
        <v>7620.3945654729469</v>
      </c>
      <c r="J596" s="9">
        <v>22909.254490527055</v>
      </c>
    </row>
    <row r="597" spans="1:10" hidden="1" x14ac:dyDescent="0.25">
      <c r="A597" s="13" t="s">
        <v>251</v>
      </c>
      <c r="B597" s="13" t="s">
        <v>149</v>
      </c>
      <c r="C597" s="13" t="s">
        <v>14</v>
      </c>
      <c r="D597" s="13" t="s">
        <v>29</v>
      </c>
      <c r="E597" s="13" t="s">
        <v>144</v>
      </c>
      <c r="F597" s="13" t="s">
        <v>150</v>
      </c>
      <c r="G597" s="9">
        <v>19569.565221999994</v>
      </c>
      <c r="H597" s="9">
        <v>8107.2100000000019</v>
      </c>
      <c r="I597" s="9">
        <v>5531.5880742104982</v>
      </c>
      <c r="J597" s="9">
        <v>22145.187147789497</v>
      </c>
    </row>
    <row r="598" spans="1:10" hidden="1" x14ac:dyDescent="0.25">
      <c r="A598" s="13" t="s">
        <v>251</v>
      </c>
      <c r="B598" s="13" t="s">
        <v>146</v>
      </c>
      <c r="C598" s="13" t="s">
        <v>14</v>
      </c>
      <c r="D598" s="13" t="s">
        <v>29</v>
      </c>
      <c r="E598" s="13" t="s">
        <v>144</v>
      </c>
      <c r="F598" s="13" t="s">
        <v>145</v>
      </c>
      <c r="G598" s="9">
        <v>18368.257157999997</v>
      </c>
      <c r="H598" s="9">
        <v>2864.6299999999987</v>
      </c>
      <c r="I598" s="9">
        <v>5674.7953767120007</v>
      </c>
      <c r="J598" s="9">
        <v>15558.091781287994</v>
      </c>
    </row>
    <row r="599" spans="1:10" hidden="1" x14ac:dyDescent="0.25">
      <c r="A599" s="13" t="s">
        <v>251</v>
      </c>
      <c r="B599" s="13" t="s">
        <v>141</v>
      </c>
      <c r="C599" s="13" t="s">
        <v>14</v>
      </c>
      <c r="D599" s="13" t="s">
        <v>29</v>
      </c>
      <c r="E599" s="13" t="s">
        <v>142</v>
      </c>
      <c r="F599" s="13" t="s">
        <v>143</v>
      </c>
      <c r="G599" s="9">
        <v>0</v>
      </c>
      <c r="H599" s="9">
        <v>0</v>
      </c>
      <c r="I599" s="9">
        <v>0</v>
      </c>
      <c r="J599" s="9">
        <v>0</v>
      </c>
    </row>
    <row r="600" spans="1:10" hidden="1" x14ac:dyDescent="0.25">
      <c r="A600" s="13" t="s">
        <v>251</v>
      </c>
      <c r="B600" s="13" t="s">
        <v>141</v>
      </c>
      <c r="C600" s="13" t="s">
        <v>14</v>
      </c>
      <c r="D600" s="13" t="s">
        <v>29</v>
      </c>
      <c r="E600" s="13" t="s">
        <v>144</v>
      </c>
      <c r="F600" s="13" t="s">
        <v>145</v>
      </c>
      <c r="G600" s="9">
        <v>401206.32274799986</v>
      </c>
      <c r="H600" s="9">
        <v>124121.17000000003</v>
      </c>
      <c r="I600" s="9">
        <v>117146.93442953876</v>
      </c>
      <c r="J600" s="9">
        <v>408180.55831846118</v>
      </c>
    </row>
    <row r="601" spans="1:10" hidden="1" x14ac:dyDescent="0.25">
      <c r="A601" s="13" t="s">
        <v>251</v>
      </c>
      <c r="B601" s="13" t="s">
        <v>101</v>
      </c>
      <c r="C601" s="13" t="s">
        <v>72</v>
      </c>
      <c r="D601" s="13" t="s">
        <v>73</v>
      </c>
      <c r="E601" s="13" t="s">
        <v>16</v>
      </c>
      <c r="F601" s="13" t="s">
        <v>44</v>
      </c>
      <c r="G601" s="9">
        <v>128904.68011799997</v>
      </c>
      <c r="H601" s="9">
        <v>31453.31</v>
      </c>
      <c r="I601" s="9">
        <v>40322.330886660522</v>
      </c>
      <c r="J601" s="9">
        <v>120035.65923133945</v>
      </c>
    </row>
    <row r="602" spans="1:10" hidden="1" x14ac:dyDescent="0.25">
      <c r="A602" s="13" t="s">
        <v>251</v>
      </c>
      <c r="B602" s="13" t="s">
        <v>101</v>
      </c>
      <c r="C602" s="13" t="s">
        <v>72</v>
      </c>
      <c r="D602" s="13" t="s">
        <v>102</v>
      </c>
      <c r="E602" s="13" t="s">
        <v>103</v>
      </c>
      <c r="F602" s="13" t="s">
        <v>44</v>
      </c>
      <c r="G602" s="9">
        <v>97505.566768000004</v>
      </c>
      <c r="H602" s="9">
        <v>15480.050000000005</v>
      </c>
      <c r="I602" s="9">
        <v>25924.698391699996</v>
      </c>
      <c r="J602" s="9">
        <v>87060.918376300004</v>
      </c>
    </row>
    <row r="603" spans="1:10" hidden="1" x14ac:dyDescent="0.25">
      <c r="A603" s="13" t="s">
        <v>251</v>
      </c>
      <c r="B603" s="13" t="s">
        <v>108</v>
      </c>
      <c r="C603" s="13" t="s">
        <v>72</v>
      </c>
      <c r="D603" s="13" t="s">
        <v>102</v>
      </c>
      <c r="E603" s="13" t="s">
        <v>103</v>
      </c>
      <c r="F603" s="13" t="s">
        <v>74</v>
      </c>
      <c r="G603" s="9">
        <v>13200</v>
      </c>
      <c r="H603" s="9">
        <v>1723.5</v>
      </c>
      <c r="I603" s="9">
        <v>0</v>
      </c>
      <c r="J603" s="9">
        <v>14923.5</v>
      </c>
    </row>
    <row r="604" spans="1:10" hidden="1" x14ac:dyDescent="0.25">
      <c r="A604" s="13" t="s">
        <v>251</v>
      </c>
      <c r="B604" s="13" t="s">
        <v>108</v>
      </c>
      <c r="C604" s="13" t="s">
        <v>72</v>
      </c>
      <c r="D604" s="13" t="s">
        <v>102</v>
      </c>
      <c r="E604" s="13" t="s">
        <v>103</v>
      </c>
      <c r="F604" s="13" t="s">
        <v>106</v>
      </c>
      <c r="G604" s="9">
        <v>2400</v>
      </c>
      <c r="H604" s="9">
        <v>0</v>
      </c>
      <c r="I604" s="9">
        <v>0</v>
      </c>
      <c r="J604" s="9">
        <v>2400</v>
      </c>
    </row>
    <row r="605" spans="1:10" hidden="1" x14ac:dyDescent="0.25">
      <c r="A605" s="13" t="s">
        <v>251</v>
      </c>
      <c r="B605" s="13" t="s">
        <v>108</v>
      </c>
      <c r="C605" s="13" t="s">
        <v>72</v>
      </c>
      <c r="D605" s="13" t="s">
        <v>102</v>
      </c>
      <c r="E605" s="13" t="s">
        <v>103</v>
      </c>
      <c r="F605" s="13" t="s">
        <v>119</v>
      </c>
      <c r="G605" s="9">
        <v>2400</v>
      </c>
      <c r="H605" s="9">
        <v>0</v>
      </c>
      <c r="I605" s="9">
        <v>0</v>
      </c>
      <c r="J605" s="9">
        <v>2400</v>
      </c>
    </row>
    <row r="606" spans="1:10" hidden="1" x14ac:dyDescent="0.25">
      <c r="A606" s="13" t="s">
        <v>251</v>
      </c>
      <c r="B606" s="13" t="s">
        <v>101</v>
      </c>
      <c r="C606" s="13" t="s">
        <v>72</v>
      </c>
      <c r="D606" s="13" t="s">
        <v>73</v>
      </c>
      <c r="E606" s="13" t="s">
        <v>16</v>
      </c>
      <c r="F606" s="13" t="s">
        <v>74</v>
      </c>
      <c r="G606" s="9">
        <v>1300</v>
      </c>
      <c r="H606" s="9">
        <v>0</v>
      </c>
      <c r="I606" s="9">
        <v>0</v>
      </c>
      <c r="J606" s="9">
        <v>1300</v>
      </c>
    </row>
    <row r="607" spans="1:10" hidden="1" x14ac:dyDescent="0.25">
      <c r="A607" s="13" t="s">
        <v>251</v>
      </c>
      <c r="B607" s="13" t="s">
        <v>101</v>
      </c>
      <c r="C607" s="13" t="s">
        <v>72</v>
      </c>
      <c r="D607" s="13" t="s">
        <v>102</v>
      </c>
      <c r="E607" s="13" t="s">
        <v>109</v>
      </c>
      <c r="F607" s="13" t="s">
        <v>74</v>
      </c>
      <c r="G607" s="9">
        <v>3700</v>
      </c>
      <c r="H607" s="9">
        <v>0</v>
      </c>
      <c r="I607" s="9">
        <v>0</v>
      </c>
      <c r="J607" s="9">
        <v>3700</v>
      </c>
    </row>
    <row r="608" spans="1:10" hidden="1" x14ac:dyDescent="0.25">
      <c r="A608" s="13" t="s">
        <v>251</v>
      </c>
      <c r="B608" s="13" t="s">
        <v>101</v>
      </c>
      <c r="C608" s="13" t="s">
        <v>72</v>
      </c>
      <c r="D608" s="13" t="s">
        <v>102</v>
      </c>
      <c r="E608" s="13" t="s">
        <v>103</v>
      </c>
      <c r="F608" s="13" t="s">
        <v>74</v>
      </c>
      <c r="G608" s="9">
        <v>4250</v>
      </c>
      <c r="H608" s="9">
        <v>0</v>
      </c>
      <c r="I608" s="9">
        <v>0</v>
      </c>
      <c r="J608" s="9">
        <v>4250</v>
      </c>
    </row>
    <row r="609" spans="1:10" hidden="1" x14ac:dyDescent="0.25">
      <c r="A609" s="13" t="s">
        <v>251</v>
      </c>
      <c r="B609" s="13" t="s">
        <v>101</v>
      </c>
      <c r="C609" s="13" t="s">
        <v>72</v>
      </c>
      <c r="D609" s="13" t="s">
        <v>105</v>
      </c>
      <c r="E609" s="13" t="s">
        <v>16</v>
      </c>
      <c r="F609" s="13" t="s">
        <v>210</v>
      </c>
      <c r="G609" s="9">
        <v>1500</v>
      </c>
      <c r="H609" s="9">
        <v>0</v>
      </c>
      <c r="I609" s="9">
        <v>0</v>
      </c>
      <c r="J609" s="9">
        <v>1500</v>
      </c>
    </row>
    <row r="610" spans="1:10" hidden="1" x14ac:dyDescent="0.25">
      <c r="A610" s="13" t="s">
        <v>251</v>
      </c>
      <c r="B610" s="13" t="s">
        <v>208</v>
      </c>
      <c r="C610" s="13" t="s">
        <v>72</v>
      </c>
      <c r="D610" s="13" t="s">
        <v>73</v>
      </c>
      <c r="E610" s="13" t="s">
        <v>16</v>
      </c>
      <c r="F610" s="13" t="s">
        <v>74</v>
      </c>
      <c r="G610" s="9">
        <v>0</v>
      </c>
      <c r="H610" s="9">
        <v>0</v>
      </c>
      <c r="I610" s="9">
        <v>0</v>
      </c>
      <c r="J610" s="9">
        <v>0</v>
      </c>
    </row>
    <row r="611" spans="1:10" hidden="1" x14ac:dyDescent="0.25">
      <c r="A611" s="13" t="s">
        <v>251</v>
      </c>
      <c r="B611" s="13" t="s">
        <v>151</v>
      </c>
      <c r="C611" s="13" t="s">
        <v>14</v>
      </c>
      <c r="D611" s="13" t="s">
        <v>15</v>
      </c>
      <c r="E611" s="13" t="s">
        <v>16</v>
      </c>
      <c r="F611" s="13" t="s">
        <v>152</v>
      </c>
      <c r="G611" s="9">
        <v>7530</v>
      </c>
      <c r="H611" s="9">
        <v>0</v>
      </c>
      <c r="I611" s="9">
        <v>0</v>
      </c>
      <c r="J611" s="9">
        <v>7530</v>
      </c>
    </row>
    <row r="612" spans="1:10" hidden="1" x14ac:dyDescent="0.25">
      <c r="A612" s="13" t="s">
        <v>251</v>
      </c>
      <c r="B612" s="13" t="s">
        <v>118</v>
      </c>
      <c r="C612" s="13" t="s">
        <v>72</v>
      </c>
      <c r="D612" s="13" t="s">
        <v>73</v>
      </c>
      <c r="E612" s="13" t="s">
        <v>16</v>
      </c>
      <c r="F612" s="13" t="s">
        <v>74</v>
      </c>
      <c r="G612" s="9">
        <v>64500</v>
      </c>
      <c r="H612" s="9">
        <v>16642.120000000003</v>
      </c>
      <c r="I612" s="9">
        <v>21153</v>
      </c>
      <c r="J612" s="9">
        <v>59989.120000000003</v>
      </c>
    </row>
    <row r="613" spans="1:10" hidden="1" x14ac:dyDescent="0.25">
      <c r="A613" s="13" t="s">
        <v>251</v>
      </c>
      <c r="B613" s="13" t="s">
        <v>195</v>
      </c>
      <c r="C613" s="13" t="s">
        <v>72</v>
      </c>
      <c r="D613" s="13" t="s">
        <v>196</v>
      </c>
      <c r="E613" s="13" t="s">
        <v>16</v>
      </c>
      <c r="F613" s="13" t="s">
        <v>197</v>
      </c>
      <c r="G613" s="9">
        <v>4166.6666999999998</v>
      </c>
      <c r="H613" s="9">
        <v>0</v>
      </c>
      <c r="I613" s="9">
        <v>200</v>
      </c>
      <c r="J613" s="9">
        <v>3966.6666999999998</v>
      </c>
    </row>
    <row r="614" spans="1:10" hidden="1" x14ac:dyDescent="0.25">
      <c r="A614" s="13" t="s">
        <v>251</v>
      </c>
      <c r="B614" s="13" t="s">
        <v>195</v>
      </c>
      <c r="C614" s="13" t="s">
        <v>72</v>
      </c>
      <c r="D614" s="13" t="s">
        <v>196</v>
      </c>
      <c r="E614" s="13" t="s">
        <v>16</v>
      </c>
      <c r="F614" s="13" t="s">
        <v>202</v>
      </c>
      <c r="G614" s="9">
        <v>0</v>
      </c>
      <c r="H614" s="9">
        <v>0</v>
      </c>
      <c r="I614" s="9">
        <v>0</v>
      </c>
      <c r="J614" s="9">
        <v>0</v>
      </c>
    </row>
    <row r="615" spans="1:10" hidden="1" x14ac:dyDescent="0.25">
      <c r="A615" s="13" t="s">
        <v>251</v>
      </c>
      <c r="B615" s="13" t="s">
        <v>195</v>
      </c>
      <c r="C615" s="13" t="s">
        <v>72</v>
      </c>
      <c r="D615" s="13" t="s">
        <v>196</v>
      </c>
      <c r="E615" s="13" t="s">
        <v>16</v>
      </c>
      <c r="F615" s="13" t="s">
        <v>203</v>
      </c>
      <c r="G615" s="9">
        <v>63840</v>
      </c>
      <c r="H615" s="9">
        <v>0</v>
      </c>
      <c r="I615" s="9">
        <v>0</v>
      </c>
      <c r="J615" s="9">
        <v>63840</v>
      </c>
    </row>
    <row r="616" spans="1:10" hidden="1" x14ac:dyDescent="0.25">
      <c r="A616" s="13" t="s">
        <v>251</v>
      </c>
      <c r="B616" s="13" t="s">
        <v>195</v>
      </c>
      <c r="C616" s="13" t="s">
        <v>72</v>
      </c>
      <c r="D616" s="13" t="s">
        <v>196</v>
      </c>
      <c r="E616" s="13" t="s">
        <v>16</v>
      </c>
      <c r="F616" s="13" t="s">
        <v>45</v>
      </c>
      <c r="G616" s="9">
        <v>5525</v>
      </c>
      <c r="H616" s="9">
        <v>0</v>
      </c>
      <c r="I616" s="9">
        <v>1300</v>
      </c>
      <c r="J616" s="9">
        <v>4225</v>
      </c>
    </row>
    <row r="617" spans="1:10" hidden="1" x14ac:dyDescent="0.25">
      <c r="A617" s="13" t="s">
        <v>251</v>
      </c>
      <c r="B617" s="13" t="s">
        <v>104</v>
      </c>
      <c r="C617" s="13" t="s">
        <v>72</v>
      </c>
      <c r="D617" s="13" t="s">
        <v>73</v>
      </c>
      <c r="E617" s="13" t="s">
        <v>16</v>
      </c>
      <c r="F617" s="13" t="s">
        <v>45</v>
      </c>
      <c r="G617" s="9">
        <v>0</v>
      </c>
      <c r="H617" s="9">
        <v>0</v>
      </c>
      <c r="I617" s="9">
        <v>0</v>
      </c>
      <c r="J617" s="9">
        <v>0</v>
      </c>
    </row>
    <row r="618" spans="1:10" hidden="1" x14ac:dyDescent="0.25">
      <c r="A618" s="13" t="s">
        <v>251</v>
      </c>
      <c r="B618" s="13" t="s">
        <v>104</v>
      </c>
      <c r="C618" s="13" t="s">
        <v>72</v>
      </c>
      <c r="D618" s="13" t="s">
        <v>102</v>
      </c>
      <c r="E618" s="13" t="s">
        <v>103</v>
      </c>
      <c r="F618" s="13" t="s">
        <v>45</v>
      </c>
      <c r="G618" s="9">
        <v>0</v>
      </c>
      <c r="H618" s="9">
        <v>0</v>
      </c>
      <c r="I618" s="9">
        <v>0</v>
      </c>
      <c r="J618" s="9">
        <v>0</v>
      </c>
    </row>
    <row r="619" spans="1:10" hidden="1" x14ac:dyDescent="0.25">
      <c r="A619" s="13" t="s">
        <v>251</v>
      </c>
      <c r="B619" s="13" t="s">
        <v>104</v>
      </c>
      <c r="C619" s="13" t="s">
        <v>72</v>
      </c>
      <c r="D619" s="13" t="s">
        <v>102</v>
      </c>
      <c r="E619" s="13" t="s">
        <v>191</v>
      </c>
      <c r="F619" s="13" t="s">
        <v>45</v>
      </c>
      <c r="G619" s="9">
        <v>2500</v>
      </c>
      <c r="H619" s="9">
        <v>0</v>
      </c>
      <c r="I619" s="9">
        <v>0</v>
      </c>
      <c r="J619" s="9">
        <v>2500</v>
      </c>
    </row>
    <row r="620" spans="1:10" hidden="1" x14ac:dyDescent="0.25">
      <c r="A620" s="13" t="s">
        <v>251</v>
      </c>
      <c r="B620" s="13" t="s">
        <v>104</v>
      </c>
      <c r="C620" s="13" t="s">
        <v>72</v>
      </c>
      <c r="D620" s="13" t="s">
        <v>102</v>
      </c>
      <c r="E620" s="13" t="s">
        <v>109</v>
      </c>
      <c r="F620" s="13" t="s">
        <v>106</v>
      </c>
      <c r="G620" s="9">
        <v>2500</v>
      </c>
      <c r="H620" s="9">
        <v>0</v>
      </c>
      <c r="I620" s="9">
        <v>0</v>
      </c>
      <c r="J620" s="9">
        <v>2500</v>
      </c>
    </row>
    <row r="621" spans="1:10" hidden="1" x14ac:dyDescent="0.25">
      <c r="A621" s="13" t="s">
        <v>251</v>
      </c>
      <c r="B621" s="13" t="s">
        <v>104</v>
      </c>
      <c r="C621" s="13" t="s">
        <v>72</v>
      </c>
      <c r="D621" s="13" t="s">
        <v>102</v>
      </c>
      <c r="E621" s="13" t="s">
        <v>109</v>
      </c>
      <c r="F621" s="13" t="s">
        <v>45</v>
      </c>
      <c r="G621" s="9">
        <v>0</v>
      </c>
      <c r="H621" s="9">
        <v>0</v>
      </c>
      <c r="I621" s="9">
        <v>0</v>
      </c>
      <c r="J621" s="9">
        <v>0</v>
      </c>
    </row>
    <row r="622" spans="1:10" hidden="1" x14ac:dyDescent="0.25">
      <c r="A622" s="13" t="s">
        <v>251</v>
      </c>
      <c r="B622" s="13" t="s">
        <v>104</v>
      </c>
      <c r="C622" s="13" t="s">
        <v>72</v>
      </c>
      <c r="D622" s="13" t="s">
        <v>105</v>
      </c>
      <c r="E622" s="13" t="s">
        <v>16</v>
      </c>
      <c r="F622" s="13" t="s">
        <v>45</v>
      </c>
      <c r="G622" s="9">
        <v>2200</v>
      </c>
      <c r="H622" s="9">
        <v>0</v>
      </c>
      <c r="I622" s="9">
        <v>0</v>
      </c>
      <c r="J622" s="9">
        <v>2200</v>
      </c>
    </row>
    <row r="623" spans="1:10" hidden="1" x14ac:dyDescent="0.25">
      <c r="A623" s="13" t="s">
        <v>251</v>
      </c>
      <c r="B623" s="13" t="s">
        <v>104</v>
      </c>
      <c r="C623" s="13" t="s">
        <v>72</v>
      </c>
      <c r="D623" s="13" t="s">
        <v>107</v>
      </c>
      <c r="E623" s="13" t="s">
        <v>16</v>
      </c>
      <c r="F623" s="13" t="s">
        <v>45</v>
      </c>
      <c r="G623" s="9">
        <v>2200</v>
      </c>
      <c r="H623" s="9">
        <v>0</v>
      </c>
      <c r="I623" s="9">
        <v>0</v>
      </c>
      <c r="J623" s="9">
        <v>2200</v>
      </c>
    </row>
    <row r="624" spans="1:10" x14ac:dyDescent="0.25">
      <c r="A624" s="13" t="s">
        <v>251</v>
      </c>
      <c r="B624" s="13" t="s">
        <v>93</v>
      </c>
      <c r="C624" s="13" t="s">
        <v>41</v>
      </c>
      <c r="D624" s="13" t="s">
        <v>94</v>
      </c>
      <c r="E624" s="13" t="s">
        <v>95</v>
      </c>
      <c r="F624" s="13" t="s">
        <v>45</v>
      </c>
      <c r="G624" s="9">
        <v>19676.480245999974</v>
      </c>
      <c r="H624" s="9">
        <v>169.43999999999997</v>
      </c>
      <c r="I624" s="9">
        <v>6692.9677311890018</v>
      </c>
      <c r="J624" s="9">
        <v>13152.952514810973</v>
      </c>
    </row>
    <row r="625" spans="1:10" x14ac:dyDescent="0.25">
      <c r="A625" s="13" t="s">
        <v>251</v>
      </c>
      <c r="B625" s="13" t="s">
        <v>89</v>
      </c>
      <c r="C625" s="13" t="s">
        <v>41</v>
      </c>
      <c r="D625" s="13" t="s">
        <v>90</v>
      </c>
      <c r="E625" s="13" t="s">
        <v>16</v>
      </c>
      <c r="F625" s="13" t="s">
        <v>44</v>
      </c>
      <c r="G625" s="9">
        <v>5345</v>
      </c>
      <c r="H625" s="9">
        <v>5712.6999999999989</v>
      </c>
      <c r="I625" s="9">
        <v>2930</v>
      </c>
      <c r="J625" s="9">
        <v>8127.6999999999989</v>
      </c>
    </row>
    <row r="626" spans="1:10" x14ac:dyDescent="0.25">
      <c r="A626" s="13" t="s">
        <v>251</v>
      </c>
      <c r="B626" s="13" t="s">
        <v>89</v>
      </c>
      <c r="C626" s="13" t="s">
        <v>41</v>
      </c>
      <c r="D626" s="13" t="s">
        <v>90</v>
      </c>
      <c r="E626" s="13" t="s">
        <v>16</v>
      </c>
      <c r="F626" s="13" t="s">
        <v>91</v>
      </c>
      <c r="G626" s="9">
        <v>0</v>
      </c>
      <c r="H626" s="9">
        <v>0</v>
      </c>
      <c r="I626" s="9">
        <v>0</v>
      </c>
      <c r="J626" s="9">
        <v>0</v>
      </c>
    </row>
    <row r="627" spans="1:10" x14ac:dyDescent="0.25">
      <c r="A627" s="13" t="s">
        <v>251</v>
      </c>
      <c r="B627" s="13" t="s">
        <v>89</v>
      </c>
      <c r="C627" s="13" t="s">
        <v>41</v>
      </c>
      <c r="D627" s="13" t="s">
        <v>90</v>
      </c>
      <c r="E627" s="13" t="s">
        <v>16</v>
      </c>
      <c r="F627" s="13" t="s">
        <v>45</v>
      </c>
      <c r="G627" s="9">
        <v>0</v>
      </c>
      <c r="H627" s="9">
        <v>0</v>
      </c>
      <c r="I627" s="9">
        <v>0</v>
      </c>
      <c r="J627" s="9">
        <v>0</v>
      </c>
    </row>
    <row r="628" spans="1:10" x14ac:dyDescent="0.25">
      <c r="A628" s="13" t="s">
        <v>251</v>
      </c>
      <c r="B628" s="13" t="s">
        <v>89</v>
      </c>
      <c r="C628" s="13" t="s">
        <v>41</v>
      </c>
      <c r="D628" s="13" t="s">
        <v>90</v>
      </c>
      <c r="E628" s="13" t="s">
        <v>16</v>
      </c>
      <c r="F628" s="13" t="s">
        <v>92</v>
      </c>
      <c r="G628" s="9">
        <v>0</v>
      </c>
      <c r="H628" s="9">
        <v>0</v>
      </c>
      <c r="I628" s="9">
        <v>0</v>
      </c>
      <c r="J628" s="9">
        <v>0</v>
      </c>
    </row>
    <row r="629" spans="1:10" hidden="1" x14ac:dyDescent="0.25">
      <c r="A629" s="13" t="s">
        <v>251</v>
      </c>
      <c r="B629" s="13" t="s">
        <v>101</v>
      </c>
      <c r="C629" s="13" t="s">
        <v>72</v>
      </c>
      <c r="D629" s="13" t="s">
        <v>102</v>
      </c>
      <c r="E629" s="13" t="s">
        <v>109</v>
      </c>
      <c r="F629" s="13" t="s">
        <v>44</v>
      </c>
      <c r="G629" s="9">
        <v>39319.332462000042</v>
      </c>
      <c r="H629" s="9">
        <v>2836.49</v>
      </c>
      <c r="I629" s="9">
        <v>12290.676403199997</v>
      </c>
      <c r="J629" s="9">
        <v>29865.146058800041</v>
      </c>
    </row>
    <row r="630" spans="1:10" hidden="1" x14ac:dyDescent="0.25">
      <c r="A630" s="13" t="s">
        <v>251</v>
      </c>
      <c r="B630" s="13" t="s">
        <v>101</v>
      </c>
      <c r="C630" s="13" t="s">
        <v>72</v>
      </c>
      <c r="D630" s="13" t="s">
        <v>105</v>
      </c>
      <c r="E630" s="13" t="s">
        <v>16</v>
      </c>
      <c r="F630" s="13" t="s">
        <v>44</v>
      </c>
      <c r="G630" s="9">
        <v>116301.98593400005</v>
      </c>
      <c r="H630" s="9">
        <v>35027.299999999996</v>
      </c>
      <c r="I630" s="9">
        <v>38453.012569671439</v>
      </c>
      <c r="J630" s="9">
        <v>112876.2733643286</v>
      </c>
    </row>
    <row r="631" spans="1:10" hidden="1" x14ac:dyDescent="0.25">
      <c r="A631" s="13" t="s">
        <v>251</v>
      </c>
      <c r="B631" s="13" t="s">
        <v>238</v>
      </c>
      <c r="C631" s="13" t="s">
        <v>72</v>
      </c>
      <c r="D631" s="13" t="s">
        <v>205</v>
      </c>
      <c r="E631" s="13" t="s">
        <v>16</v>
      </c>
      <c r="F631" s="13" t="s">
        <v>106</v>
      </c>
      <c r="G631" s="9">
        <v>4600</v>
      </c>
      <c r="H631" s="9">
        <v>0</v>
      </c>
      <c r="I631" s="9">
        <v>7400</v>
      </c>
      <c r="J631" s="9">
        <v>-2800</v>
      </c>
    </row>
    <row r="632" spans="1:10" hidden="1" x14ac:dyDescent="0.25">
      <c r="A632" s="13" t="s">
        <v>251</v>
      </c>
      <c r="B632" s="13" t="s">
        <v>238</v>
      </c>
      <c r="C632" s="13" t="s">
        <v>72</v>
      </c>
      <c r="D632" s="13" t="s">
        <v>205</v>
      </c>
      <c r="E632" s="13" t="s">
        <v>16</v>
      </c>
      <c r="F632" s="13" t="s">
        <v>45</v>
      </c>
      <c r="G632" s="9">
        <v>4600</v>
      </c>
      <c r="H632" s="9">
        <v>0</v>
      </c>
      <c r="I632" s="9">
        <v>6600</v>
      </c>
      <c r="J632" s="9">
        <v>-2000</v>
      </c>
    </row>
    <row r="633" spans="1:10" hidden="1" x14ac:dyDescent="0.25">
      <c r="A633" s="13" t="s">
        <v>251</v>
      </c>
      <c r="B633" s="13" t="s">
        <v>238</v>
      </c>
      <c r="C633" s="13" t="s">
        <v>72</v>
      </c>
      <c r="D633" s="13" t="s">
        <v>205</v>
      </c>
      <c r="E633" s="13" t="s">
        <v>16</v>
      </c>
      <c r="F633" s="13" t="s">
        <v>74</v>
      </c>
      <c r="G633" s="9">
        <v>0</v>
      </c>
      <c r="H633" s="9">
        <v>0</v>
      </c>
      <c r="I633" s="9">
        <v>0</v>
      </c>
      <c r="J633" s="9">
        <v>0</v>
      </c>
    </row>
    <row r="634" spans="1:10" hidden="1" x14ac:dyDescent="0.25">
      <c r="A634" s="13" t="s">
        <v>251</v>
      </c>
      <c r="B634" s="13" t="s">
        <v>125</v>
      </c>
      <c r="C634" s="13" t="s">
        <v>14</v>
      </c>
      <c r="D634" s="13" t="s">
        <v>122</v>
      </c>
      <c r="E634" s="13" t="s">
        <v>16</v>
      </c>
      <c r="F634" s="13" t="s">
        <v>123</v>
      </c>
      <c r="G634" s="9">
        <v>0</v>
      </c>
      <c r="H634" s="9">
        <v>0</v>
      </c>
      <c r="I634" s="9">
        <v>0</v>
      </c>
      <c r="J634" s="9">
        <v>0</v>
      </c>
    </row>
    <row r="635" spans="1:10" hidden="1" x14ac:dyDescent="0.25">
      <c r="A635" s="13" t="s">
        <v>251</v>
      </c>
      <c r="B635" s="13" t="s">
        <v>135</v>
      </c>
      <c r="C635" s="13" t="s">
        <v>14</v>
      </c>
      <c r="D635" s="13" t="s">
        <v>15</v>
      </c>
      <c r="E635" s="13" t="s">
        <v>16</v>
      </c>
      <c r="F635" s="13" t="s">
        <v>136</v>
      </c>
      <c r="G635" s="9">
        <v>181020.52017000009</v>
      </c>
      <c r="H635" s="9">
        <v>41176.010000000009</v>
      </c>
      <c r="I635" s="9">
        <v>55516.905472199585</v>
      </c>
      <c r="J635" s="9">
        <v>166679.62469780052</v>
      </c>
    </row>
    <row r="636" spans="1:10" hidden="1" x14ac:dyDescent="0.25">
      <c r="A636" s="13" t="s">
        <v>251</v>
      </c>
      <c r="B636" s="13" t="s">
        <v>79</v>
      </c>
      <c r="C636" s="13" t="s">
        <v>14</v>
      </c>
      <c r="D636" s="13" t="s">
        <v>77</v>
      </c>
      <c r="E636" s="13" t="s">
        <v>79</v>
      </c>
      <c r="F636" s="13" t="s">
        <v>80</v>
      </c>
      <c r="G636" s="9">
        <v>346625.212</v>
      </c>
      <c r="H636" s="9">
        <v>49529.69</v>
      </c>
      <c r="I636" s="9">
        <v>130963.04</v>
      </c>
      <c r="J636" s="9">
        <v>265191.86200000002</v>
      </c>
    </row>
    <row r="637" spans="1:10" hidden="1" x14ac:dyDescent="0.25">
      <c r="A637" s="13" t="s">
        <v>251</v>
      </c>
      <c r="B637" s="13" t="s">
        <v>79</v>
      </c>
      <c r="C637" s="13" t="s">
        <v>14</v>
      </c>
      <c r="D637" s="13" t="s">
        <v>77</v>
      </c>
      <c r="E637" s="13" t="s">
        <v>79</v>
      </c>
      <c r="F637" s="13" t="s">
        <v>81</v>
      </c>
      <c r="G637" s="9">
        <v>5157.92</v>
      </c>
      <c r="H637" s="9">
        <v>0</v>
      </c>
      <c r="I637" s="9">
        <v>0</v>
      </c>
      <c r="J637" s="9">
        <v>5157.92</v>
      </c>
    </row>
    <row r="638" spans="1:10" hidden="1" x14ac:dyDescent="0.25">
      <c r="A638" s="13" t="s">
        <v>251</v>
      </c>
      <c r="B638" s="13" t="s">
        <v>138</v>
      </c>
      <c r="C638" s="13" t="s">
        <v>14</v>
      </c>
      <c r="D638" s="13" t="s">
        <v>29</v>
      </c>
      <c r="E638" s="13" t="s">
        <v>112</v>
      </c>
      <c r="F638" s="13" t="s">
        <v>139</v>
      </c>
      <c r="G638" s="9">
        <v>163406.57621999996</v>
      </c>
      <c r="H638" s="9">
        <v>58187.200000000012</v>
      </c>
      <c r="I638" s="9">
        <v>45957.300653327067</v>
      </c>
      <c r="J638" s="9">
        <v>175636.47556667292</v>
      </c>
    </row>
    <row r="639" spans="1:10" hidden="1" x14ac:dyDescent="0.25">
      <c r="A639" s="13" t="s">
        <v>251</v>
      </c>
      <c r="B639" s="13" t="s">
        <v>140</v>
      </c>
      <c r="C639" s="13" t="s">
        <v>14</v>
      </c>
      <c r="D639" s="13" t="s">
        <v>29</v>
      </c>
      <c r="E639" s="13" t="s">
        <v>112</v>
      </c>
      <c r="F639" s="13" t="s">
        <v>153</v>
      </c>
      <c r="G639" s="9">
        <v>49972.439190000048</v>
      </c>
      <c r="H639" s="9">
        <v>10895.970000000003</v>
      </c>
      <c r="I639" s="9">
        <v>10240.978704447998</v>
      </c>
      <c r="J639" s="9">
        <v>50627.430485552053</v>
      </c>
    </row>
    <row r="640" spans="1:10" hidden="1" x14ac:dyDescent="0.25">
      <c r="A640" s="13" t="s">
        <v>251</v>
      </c>
      <c r="B640" s="13" t="s">
        <v>220</v>
      </c>
      <c r="C640" s="13" t="s">
        <v>14</v>
      </c>
      <c r="D640" s="13" t="s">
        <v>29</v>
      </c>
      <c r="E640" s="13" t="s">
        <v>112</v>
      </c>
      <c r="F640" s="13" t="s">
        <v>153</v>
      </c>
      <c r="G640" s="9">
        <v>28691.219675999993</v>
      </c>
      <c r="H640" s="9">
        <v>3134.5</v>
      </c>
      <c r="I640" s="9">
        <v>4659.3749185070301</v>
      </c>
      <c r="J640" s="9">
        <v>27166.344757492963</v>
      </c>
    </row>
    <row r="641" spans="1:10" hidden="1" x14ac:dyDescent="0.25">
      <c r="A641" s="13" t="s">
        <v>251</v>
      </c>
      <c r="B641" s="13" t="s">
        <v>115</v>
      </c>
      <c r="C641" s="13" t="s">
        <v>98</v>
      </c>
      <c r="D641" s="13" t="s">
        <v>116</v>
      </c>
      <c r="E641" s="13" t="s">
        <v>117</v>
      </c>
      <c r="F641" s="13" t="s">
        <v>44</v>
      </c>
      <c r="G641" s="9">
        <v>1680279.9599459996</v>
      </c>
      <c r="H641" s="9">
        <v>328692.5199999999</v>
      </c>
      <c r="I641" s="9">
        <v>527016.63206808618</v>
      </c>
      <c r="J641" s="9">
        <v>1481955.8478779132</v>
      </c>
    </row>
    <row r="642" spans="1:10" x14ac:dyDescent="0.25">
      <c r="A642" s="13" t="s">
        <v>251</v>
      </c>
      <c r="B642" s="13" t="s">
        <v>89</v>
      </c>
      <c r="C642" s="13" t="s">
        <v>41</v>
      </c>
      <c r="D642" s="13" t="s">
        <v>90</v>
      </c>
      <c r="E642" s="13" t="s">
        <v>16</v>
      </c>
      <c r="F642" s="13" t="s">
        <v>52</v>
      </c>
      <c r="G642" s="9">
        <v>18675</v>
      </c>
      <c r="H642" s="9">
        <v>0</v>
      </c>
      <c r="I642" s="9">
        <v>5345</v>
      </c>
      <c r="J642" s="9">
        <v>13330</v>
      </c>
    </row>
    <row r="643" spans="1:10" hidden="1" x14ac:dyDescent="0.25">
      <c r="A643" s="13" t="s">
        <v>251</v>
      </c>
      <c r="B643" s="13" t="s">
        <v>118</v>
      </c>
      <c r="C643" s="13" t="s">
        <v>72</v>
      </c>
      <c r="D643" s="13" t="s">
        <v>102</v>
      </c>
      <c r="E643" s="13" t="s">
        <v>109</v>
      </c>
      <c r="F643" s="13" t="s">
        <v>74</v>
      </c>
      <c r="G643" s="9">
        <v>13100</v>
      </c>
      <c r="H643" s="9">
        <v>2500</v>
      </c>
      <c r="I643" s="9">
        <v>6550</v>
      </c>
      <c r="J643" s="9">
        <v>9050</v>
      </c>
    </row>
    <row r="644" spans="1:10" hidden="1" x14ac:dyDescent="0.25">
      <c r="A644" s="13" t="s">
        <v>251</v>
      </c>
      <c r="B644" s="13" t="s">
        <v>118</v>
      </c>
      <c r="C644" s="13" t="s">
        <v>72</v>
      </c>
      <c r="D644" s="13" t="s">
        <v>102</v>
      </c>
      <c r="E644" s="13" t="s">
        <v>103</v>
      </c>
      <c r="F644" s="13" t="s">
        <v>74</v>
      </c>
      <c r="G644" s="9">
        <v>13100</v>
      </c>
      <c r="H644" s="9">
        <v>0</v>
      </c>
      <c r="I644" s="9">
        <v>0</v>
      </c>
      <c r="J644" s="9">
        <v>13100</v>
      </c>
    </row>
    <row r="645" spans="1:10" hidden="1" x14ac:dyDescent="0.25">
      <c r="A645" s="13" t="s">
        <v>251</v>
      </c>
      <c r="B645" s="13" t="s">
        <v>118</v>
      </c>
      <c r="C645" s="13" t="s">
        <v>72</v>
      </c>
      <c r="D645" s="13" t="s">
        <v>102</v>
      </c>
      <c r="E645" s="13" t="s">
        <v>191</v>
      </c>
      <c r="F645" s="13" t="s">
        <v>74</v>
      </c>
      <c r="G645" s="9">
        <v>13100</v>
      </c>
      <c r="H645" s="9">
        <v>2800</v>
      </c>
      <c r="I645" s="9">
        <v>6550</v>
      </c>
      <c r="J645" s="9">
        <v>9350</v>
      </c>
    </row>
    <row r="646" spans="1:10" hidden="1" x14ac:dyDescent="0.25">
      <c r="A646" s="13" t="s">
        <v>251</v>
      </c>
      <c r="B646" s="13" t="s">
        <v>118</v>
      </c>
      <c r="C646" s="13" t="s">
        <v>72</v>
      </c>
      <c r="D646" s="13" t="s">
        <v>205</v>
      </c>
      <c r="E646" s="13" t="s">
        <v>16</v>
      </c>
      <c r="F646" s="13" t="s">
        <v>74</v>
      </c>
      <c r="G646" s="9">
        <v>13100</v>
      </c>
      <c r="H646" s="9">
        <v>0</v>
      </c>
      <c r="I646" s="9">
        <v>0</v>
      </c>
      <c r="J646" s="9">
        <v>13100</v>
      </c>
    </row>
    <row r="647" spans="1:10" hidden="1" x14ac:dyDescent="0.25">
      <c r="A647" s="13" t="s">
        <v>251</v>
      </c>
      <c r="B647" s="13" t="s">
        <v>237</v>
      </c>
      <c r="C647" s="13" t="s">
        <v>72</v>
      </c>
      <c r="D647" s="13" t="s">
        <v>107</v>
      </c>
      <c r="E647" s="13" t="s">
        <v>16</v>
      </c>
      <c r="F647" s="13" t="s">
        <v>209</v>
      </c>
      <c r="G647" s="9">
        <v>200000</v>
      </c>
      <c r="H647" s="9">
        <v>0</v>
      </c>
      <c r="I647" s="9">
        <v>0</v>
      </c>
      <c r="J647" s="9">
        <v>200000</v>
      </c>
    </row>
    <row r="648" spans="1:10" hidden="1" x14ac:dyDescent="0.25">
      <c r="A648" s="13" t="s">
        <v>251</v>
      </c>
      <c r="B648" s="13" t="s">
        <v>211</v>
      </c>
      <c r="C648" s="13" t="s">
        <v>72</v>
      </c>
      <c r="D648" s="13" t="s">
        <v>105</v>
      </c>
      <c r="E648" s="13" t="s">
        <v>16</v>
      </c>
      <c r="F648" s="13" t="s">
        <v>210</v>
      </c>
      <c r="G648" s="9">
        <v>8000</v>
      </c>
      <c r="H648" s="9">
        <v>0</v>
      </c>
      <c r="I648" s="9">
        <v>1</v>
      </c>
      <c r="J648" s="9">
        <v>7999</v>
      </c>
    </row>
    <row r="649" spans="1:10" hidden="1" x14ac:dyDescent="0.25">
      <c r="A649" s="13" t="s">
        <v>251</v>
      </c>
      <c r="B649" s="13" t="s">
        <v>239</v>
      </c>
      <c r="C649" s="13" t="s">
        <v>72</v>
      </c>
      <c r="D649" s="13" t="s">
        <v>73</v>
      </c>
      <c r="E649" s="13" t="s">
        <v>16</v>
      </c>
      <c r="F649" s="13" t="s">
        <v>74</v>
      </c>
      <c r="G649" s="9">
        <v>7500</v>
      </c>
      <c r="H649" s="9">
        <v>0</v>
      </c>
      <c r="I649" s="9">
        <v>0</v>
      </c>
      <c r="J649" s="9">
        <v>7500</v>
      </c>
    </row>
    <row r="650" spans="1:10" hidden="1" x14ac:dyDescent="0.25">
      <c r="A650" s="13" t="s">
        <v>251</v>
      </c>
      <c r="B650" s="13" t="s">
        <v>235</v>
      </c>
      <c r="C650" s="13" t="s">
        <v>72</v>
      </c>
      <c r="D650" s="13" t="s">
        <v>102</v>
      </c>
      <c r="E650" s="13" t="s">
        <v>191</v>
      </c>
      <c r="F650" s="13" t="s">
        <v>45</v>
      </c>
      <c r="G650" s="9">
        <v>7000</v>
      </c>
      <c r="H650" s="9">
        <v>0</v>
      </c>
      <c r="I650" s="9">
        <v>5967.5</v>
      </c>
      <c r="J650" s="9">
        <v>1032.5</v>
      </c>
    </row>
    <row r="651" spans="1:10" hidden="1" x14ac:dyDescent="0.25">
      <c r="A651" s="13" t="s">
        <v>252</v>
      </c>
      <c r="B651" s="13" t="s">
        <v>159</v>
      </c>
      <c r="C651" s="13" t="s">
        <v>14</v>
      </c>
      <c r="D651" s="13" t="s">
        <v>29</v>
      </c>
      <c r="E651" s="13" t="s">
        <v>30</v>
      </c>
      <c r="F651" s="13" t="s">
        <v>31</v>
      </c>
      <c r="G651" s="9">
        <v>0</v>
      </c>
      <c r="H651" s="9">
        <v>0</v>
      </c>
      <c r="I651" s="9">
        <v>0</v>
      </c>
      <c r="J651" s="9">
        <v>0</v>
      </c>
    </row>
    <row r="652" spans="1:10" hidden="1" x14ac:dyDescent="0.25">
      <c r="A652" s="13" t="s">
        <v>252</v>
      </c>
      <c r="B652" s="13" t="s">
        <v>138</v>
      </c>
      <c r="C652" s="13" t="s">
        <v>14</v>
      </c>
      <c r="D652" s="13" t="s">
        <v>29</v>
      </c>
      <c r="E652" s="13" t="s">
        <v>30</v>
      </c>
      <c r="F652" s="13" t="s">
        <v>111</v>
      </c>
      <c r="G652" s="9">
        <v>0</v>
      </c>
      <c r="H652" s="9">
        <v>0</v>
      </c>
      <c r="I652" s="9">
        <v>0</v>
      </c>
      <c r="J652" s="9">
        <v>0</v>
      </c>
    </row>
    <row r="653" spans="1:10" hidden="1" x14ac:dyDescent="0.25">
      <c r="A653" s="13" t="s">
        <v>252</v>
      </c>
      <c r="B653" s="13" t="s">
        <v>138</v>
      </c>
      <c r="C653" s="13" t="s">
        <v>14</v>
      </c>
      <c r="D653" s="13" t="s">
        <v>29</v>
      </c>
      <c r="E653" s="13" t="s">
        <v>30</v>
      </c>
      <c r="F653" s="13" t="s">
        <v>31</v>
      </c>
      <c r="G653" s="9">
        <v>0</v>
      </c>
      <c r="H653" s="9">
        <v>0</v>
      </c>
      <c r="I653" s="9">
        <v>0</v>
      </c>
      <c r="J653" s="9">
        <v>0</v>
      </c>
    </row>
    <row r="654" spans="1:10" hidden="1" x14ac:dyDescent="0.25">
      <c r="A654" s="13" t="s">
        <v>252</v>
      </c>
      <c r="B654" s="13" t="s">
        <v>138</v>
      </c>
      <c r="C654" s="13" t="s">
        <v>14</v>
      </c>
      <c r="D654" s="13" t="s">
        <v>29</v>
      </c>
      <c r="E654" s="13" t="s">
        <v>112</v>
      </c>
      <c r="F654" s="13" t="s">
        <v>139</v>
      </c>
      <c r="G654" s="9">
        <v>239030.93999000019</v>
      </c>
      <c r="H654" s="9">
        <v>68467.95</v>
      </c>
      <c r="I654" s="9">
        <v>73411.79896983155</v>
      </c>
      <c r="J654" s="9">
        <v>234087.09102016862</v>
      </c>
    </row>
    <row r="655" spans="1:10" hidden="1" x14ac:dyDescent="0.25">
      <c r="A655" s="13" t="s">
        <v>252</v>
      </c>
      <c r="B655" s="13" t="s">
        <v>135</v>
      </c>
      <c r="C655" s="13" t="s">
        <v>14</v>
      </c>
      <c r="D655" s="13" t="s">
        <v>15</v>
      </c>
      <c r="E655" s="13" t="s">
        <v>16</v>
      </c>
      <c r="F655" s="13" t="s">
        <v>136</v>
      </c>
      <c r="G655" s="9">
        <v>469131.25991399976</v>
      </c>
      <c r="H655" s="9">
        <v>131073.15999999995</v>
      </c>
      <c r="I655" s="9">
        <v>121408.89925567003</v>
      </c>
      <c r="J655" s="9">
        <v>478795.52065832971</v>
      </c>
    </row>
    <row r="656" spans="1:10" hidden="1" x14ac:dyDescent="0.25">
      <c r="A656" s="13" t="s">
        <v>252</v>
      </c>
      <c r="B656" s="13" t="s">
        <v>141</v>
      </c>
      <c r="C656" s="13" t="s">
        <v>14</v>
      </c>
      <c r="D656" s="13" t="s">
        <v>29</v>
      </c>
      <c r="E656" s="13" t="s">
        <v>142</v>
      </c>
      <c r="F656" s="13" t="s">
        <v>143</v>
      </c>
      <c r="G656" s="9">
        <v>102479.22169799999</v>
      </c>
      <c r="H656" s="9">
        <v>14238.300000000003</v>
      </c>
      <c r="I656" s="9">
        <v>33729.600886688851</v>
      </c>
      <c r="J656" s="9">
        <v>82987.920811311153</v>
      </c>
    </row>
    <row r="657" spans="1:10" hidden="1" x14ac:dyDescent="0.25">
      <c r="A657" s="13" t="s">
        <v>252</v>
      </c>
      <c r="B657" s="13" t="s">
        <v>160</v>
      </c>
      <c r="C657" s="13" t="s">
        <v>14</v>
      </c>
      <c r="D657" s="13" t="s">
        <v>29</v>
      </c>
      <c r="E657" s="13" t="s">
        <v>144</v>
      </c>
      <c r="F657" s="13" t="s">
        <v>150</v>
      </c>
      <c r="G657" s="9">
        <v>64367.82764199996</v>
      </c>
      <c r="H657" s="9">
        <v>18688.109999999997</v>
      </c>
      <c r="I657" s="9">
        <v>20432.939219682557</v>
      </c>
      <c r="J657" s="9">
        <v>62622.998422317396</v>
      </c>
    </row>
    <row r="658" spans="1:10" hidden="1" x14ac:dyDescent="0.25">
      <c r="A658" s="13" t="s">
        <v>252</v>
      </c>
      <c r="B658" s="13" t="s">
        <v>141</v>
      </c>
      <c r="C658" s="13" t="s">
        <v>14</v>
      </c>
      <c r="D658" s="13" t="s">
        <v>29</v>
      </c>
      <c r="E658" s="13" t="s">
        <v>144</v>
      </c>
      <c r="F658" s="13" t="s">
        <v>145</v>
      </c>
      <c r="G658" s="9">
        <v>614398.83120999997</v>
      </c>
      <c r="H658" s="9">
        <v>190091.84999999998</v>
      </c>
      <c r="I658" s="9">
        <v>176156.67872662016</v>
      </c>
      <c r="J658" s="9">
        <v>628334.00248337979</v>
      </c>
    </row>
    <row r="659" spans="1:10" hidden="1" x14ac:dyDescent="0.25">
      <c r="A659" s="13" t="s">
        <v>252</v>
      </c>
      <c r="B659" s="13" t="s">
        <v>160</v>
      </c>
      <c r="C659" s="13" t="s">
        <v>14</v>
      </c>
      <c r="D659" s="13" t="s">
        <v>29</v>
      </c>
      <c r="E659" s="13" t="s">
        <v>30</v>
      </c>
      <c r="F659" s="13" t="s">
        <v>161</v>
      </c>
      <c r="G659" s="9">
        <v>0</v>
      </c>
      <c r="H659" s="9">
        <v>0</v>
      </c>
      <c r="I659" s="9">
        <v>0</v>
      </c>
      <c r="J659" s="9">
        <v>0</v>
      </c>
    </row>
    <row r="660" spans="1:10" hidden="1" x14ac:dyDescent="0.25">
      <c r="A660" s="13" t="s">
        <v>252</v>
      </c>
      <c r="B660" s="13" t="s">
        <v>149</v>
      </c>
      <c r="C660" s="13" t="s">
        <v>14</v>
      </c>
      <c r="D660" s="13" t="s">
        <v>29</v>
      </c>
      <c r="E660" s="13" t="s">
        <v>144</v>
      </c>
      <c r="F660" s="13" t="s">
        <v>150</v>
      </c>
      <c r="G660" s="9">
        <v>8066.8598319999983</v>
      </c>
      <c r="H660" s="9">
        <v>4940.2800000000016</v>
      </c>
      <c r="I660" s="9">
        <v>1649.0681335924266</v>
      </c>
      <c r="J660" s="9">
        <v>11358.071698407573</v>
      </c>
    </row>
    <row r="661" spans="1:10" hidden="1" x14ac:dyDescent="0.25">
      <c r="A661" s="13" t="s">
        <v>252</v>
      </c>
      <c r="B661" s="13" t="s">
        <v>149</v>
      </c>
      <c r="C661" s="13" t="s">
        <v>14</v>
      </c>
      <c r="D661" s="13" t="s">
        <v>29</v>
      </c>
      <c r="E661" s="13" t="s">
        <v>30</v>
      </c>
      <c r="F661" s="13" t="s">
        <v>161</v>
      </c>
      <c r="G661" s="9">
        <v>0</v>
      </c>
      <c r="H661" s="9">
        <v>0</v>
      </c>
      <c r="I661" s="9">
        <v>0</v>
      </c>
      <c r="J661" s="9">
        <v>0</v>
      </c>
    </row>
    <row r="662" spans="1:10" hidden="1" x14ac:dyDescent="0.25">
      <c r="A662" s="13" t="s">
        <v>252</v>
      </c>
      <c r="B662" s="13" t="s">
        <v>147</v>
      </c>
      <c r="C662" s="13" t="s">
        <v>14</v>
      </c>
      <c r="D662" s="13" t="s">
        <v>29</v>
      </c>
      <c r="E662" s="13" t="s">
        <v>112</v>
      </c>
      <c r="F662" s="13" t="s">
        <v>148</v>
      </c>
      <c r="G662" s="9">
        <v>4866</v>
      </c>
      <c r="H662" s="9">
        <v>1245.5999999999999</v>
      </c>
      <c r="I662" s="9">
        <v>2400</v>
      </c>
      <c r="J662" s="9">
        <v>3711.6</v>
      </c>
    </row>
    <row r="663" spans="1:10" hidden="1" x14ac:dyDescent="0.25">
      <c r="A663" s="13" t="s">
        <v>252</v>
      </c>
      <c r="B663" s="13" t="s">
        <v>151</v>
      </c>
      <c r="C663" s="13" t="s">
        <v>14</v>
      </c>
      <c r="D663" s="13" t="s">
        <v>15</v>
      </c>
      <c r="E663" s="13" t="s">
        <v>16</v>
      </c>
      <c r="F663" s="13" t="s">
        <v>152</v>
      </c>
      <c r="G663" s="9">
        <v>13230</v>
      </c>
      <c r="H663" s="9">
        <v>0</v>
      </c>
      <c r="I663" s="9">
        <v>0</v>
      </c>
      <c r="J663" s="9">
        <v>13230</v>
      </c>
    </row>
    <row r="664" spans="1:10" x14ac:dyDescent="0.25">
      <c r="A664" s="13" t="s">
        <v>252</v>
      </c>
      <c r="B664" s="13" t="s">
        <v>93</v>
      </c>
      <c r="C664" s="13" t="s">
        <v>41</v>
      </c>
      <c r="D664" s="13" t="s">
        <v>94</v>
      </c>
      <c r="E664" s="13" t="s">
        <v>95</v>
      </c>
      <c r="F664" s="13" t="s">
        <v>95</v>
      </c>
      <c r="G664" s="9">
        <v>23330.623864000001</v>
      </c>
      <c r="H664" s="9">
        <v>0</v>
      </c>
      <c r="I664" s="9">
        <v>13643.153600369378</v>
      </c>
      <c r="J664" s="9">
        <v>9687.4702636306229</v>
      </c>
    </row>
    <row r="665" spans="1:10" x14ac:dyDescent="0.25">
      <c r="A665" s="13" t="s">
        <v>252</v>
      </c>
      <c r="B665" s="13" t="s">
        <v>93</v>
      </c>
      <c r="C665" s="13" t="s">
        <v>41</v>
      </c>
      <c r="D665" s="13" t="s">
        <v>94</v>
      </c>
      <c r="E665" s="13" t="s">
        <v>95</v>
      </c>
      <c r="F665" s="13" t="s">
        <v>96</v>
      </c>
      <c r="G665" s="9">
        <v>14039.359863999985</v>
      </c>
      <c r="H665" s="9">
        <v>0</v>
      </c>
      <c r="I665" s="9">
        <v>8993.1536003693745</v>
      </c>
      <c r="J665" s="9">
        <v>5046.2062636306109</v>
      </c>
    </row>
    <row r="666" spans="1:10" x14ac:dyDescent="0.25">
      <c r="A666" s="13" t="s">
        <v>252</v>
      </c>
      <c r="B666" s="13" t="s">
        <v>93</v>
      </c>
      <c r="C666" s="13" t="s">
        <v>41</v>
      </c>
      <c r="D666" s="13" t="s">
        <v>94</v>
      </c>
      <c r="E666" s="13" t="s">
        <v>95</v>
      </c>
      <c r="F666" s="13" t="s">
        <v>52</v>
      </c>
      <c r="G666" s="9">
        <v>36518.520129999939</v>
      </c>
      <c r="H666" s="9">
        <v>32989.64</v>
      </c>
      <c r="I666" s="9">
        <v>14287.598044813822</v>
      </c>
      <c r="J666" s="9">
        <v>55220.562085186117</v>
      </c>
    </row>
    <row r="667" spans="1:10" x14ac:dyDescent="0.25">
      <c r="A667" s="13" t="s">
        <v>252</v>
      </c>
      <c r="B667" s="13" t="s">
        <v>93</v>
      </c>
      <c r="C667" s="13" t="s">
        <v>41</v>
      </c>
      <c r="D667" s="13" t="s">
        <v>94</v>
      </c>
      <c r="E667" s="13" t="s">
        <v>95</v>
      </c>
      <c r="F667" s="13" t="s">
        <v>45</v>
      </c>
      <c r="G667" s="9">
        <v>32637.824363999993</v>
      </c>
      <c r="H667" s="9">
        <v>0.53</v>
      </c>
      <c r="I667" s="9">
        <v>13993.153600369376</v>
      </c>
      <c r="J667" s="9">
        <v>18645.200763630615</v>
      </c>
    </row>
    <row r="668" spans="1:10" hidden="1" x14ac:dyDescent="0.25">
      <c r="A668" s="13" t="s">
        <v>252</v>
      </c>
      <c r="B668" s="13" t="s">
        <v>104</v>
      </c>
      <c r="C668" s="13" t="s">
        <v>72</v>
      </c>
      <c r="D668" s="13" t="s">
        <v>102</v>
      </c>
      <c r="E668" s="13" t="s">
        <v>191</v>
      </c>
      <c r="F668" s="13" t="s">
        <v>45</v>
      </c>
      <c r="G668" s="9">
        <v>5000</v>
      </c>
      <c r="H668" s="9">
        <v>0</v>
      </c>
      <c r="I668" s="9">
        <v>0</v>
      </c>
      <c r="J668" s="9">
        <v>5000</v>
      </c>
    </row>
    <row r="669" spans="1:10" hidden="1" x14ac:dyDescent="0.25">
      <c r="A669" s="13" t="s">
        <v>252</v>
      </c>
      <c r="B669" s="13" t="s">
        <v>104</v>
      </c>
      <c r="C669" s="13" t="s">
        <v>72</v>
      </c>
      <c r="D669" s="13" t="s">
        <v>102</v>
      </c>
      <c r="E669" s="13" t="s">
        <v>103</v>
      </c>
      <c r="F669" s="13" t="s">
        <v>45</v>
      </c>
      <c r="G669" s="9">
        <v>5000</v>
      </c>
      <c r="H669" s="9">
        <v>0</v>
      </c>
      <c r="I669" s="9">
        <v>0</v>
      </c>
      <c r="J669" s="9">
        <v>5000</v>
      </c>
    </row>
    <row r="670" spans="1:10" hidden="1" x14ac:dyDescent="0.25">
      <c r="A670" s="13" t="s">
        <v>252</v>
      </c>
      <c r="B670" s="13" t="s">
        <v>104</v>
      </c>
      <c r="C670" s="13" t="s">
        <v>72</v>
      </c>
      <c r="D670" s="13" t="s">
        <v>105</v>
      </c>
      <c r="E670" s="13" t="s">
        <v>16</v>
      </c>
      <c r="F670" s="13" t="s">
        <v>45</v>
      </c>
      <c r="G670" s="9">
        <v>2500</v>
      </c>
      <c r="H670" s="9">
        <v>0</v>
      </c>
      <c r="I670" s="9">
        <v>0</v>
      </c>
      <c r="J670" s="9">
        <v>2500</v>
      </c>
    </row>
    <row r="671" spans="1:10" hidden="1" x14ac:dyDescent="0.25">
      <c r="A671" s="13" t="s">
        <v>252</v>
      </c>
      <c r="B671" s="13" t="s">
        <v>104</v>
      </c>
      <c r="C671" s="13" t="s">
        <v>72</v>
      </c>
      <c r="D671" s="13" t="s">
        <v>73</v>
      </c>
      <c r="E671" s="13" t="s">
        <v>16</v>
      </c>
      <c r="F671" s="13" t="s">
        <v>45</v>
      </c>
      <c r="G671" s="9">
        <v>2500</v>
      </c>
      <c r="H671" s="9">
        <v>0</v>
      </c>
      <c r="I671" s="9">
        <v>0</v>
      </c>
      <c r="J671" s="9">
        <v>2500</v>
      </c>
    </row>
    <row r="672" spans="1:10" hidden="1" x14ac:dyDescent="0.25">
      <c r="A672" s="13" t="s">
        <v>252</v>
      </c>
      <c r="B672" s="13" t="s">
        <v>223</v>
      </c>
      <c r="C672" s="13" t="s">
        <v>72</v>
      </c>
      <c r="D672" s="13" t="s">
        <v>107</v>
      </c>
      <c r="E672" s="13" t="s">
        <v>16</v>
      </c>
      <c r="F672" s="13" t="s">
        <v>106</v>
      </c>
      <c r="G672" s="9">
        <v>5000</v>
      </c>
      <c r="H672" s="9">
        <v>0</v>
      </c>
      <c r="I672" s="9">
        <v>0</v>
      </c>
      <c r="J672" s="9">
        <v>5000</v>
      </c>
    </row>
    <row r="673" spans="1:10" hidden="1" x14ac:dyDescent="0.25">
      <c r="A673" s="13" t="s">
        <v>252</v>
      </c>
      <c r="B673" s="13" t="s">
        <v>223</v>
      </c>
      <c r="C673" s="13" t="s">
        <v>72</v>
      </c>
      <c r="D673" s="13" t="s">
        <v>107</v>
      </c>
      <c r="E673" s="13" t="s">
        <v>16</v>
      </c>
      <c r="F673" s="13" t="s">
        <v>45</v>
      </c>
      <c r="G673" s="9">
        <v>5000</v>
      </c>
      <c r="H673" s="9">
        <v>0</v>
      </c>
      <c r="I673" s="9">
        <v>0</v>
      </c>
      <c r="J673" s="9">
        <v>5000</v>
      </c>
    </row>
    <row r="674" spans="1:10" hidden="1" x14ac:dyDescent="0.25">
      <c r="A674" s="13" t="s">
        <v>252</v>
      </c>
      <c r="B674" s="13" t="s">
        <v>118</v>
      </c>
      <c r="C674" s="13" t="s">
        <v>72</v>
      </c>
      <c r="D674" s="13" t="s">
        <v>73</v>
      </c>
      <c r="E674" s="13" t="s">
        <v>16</v>
      </c>
      <c r="F674" s="13" t="s">
        <v>74</v>
      </c>
      <c r="G674" s="9">
        <v>59000</v>
      </c>
      <c r="H674" s="9">
        <v>0</v>
      </c>
      <c r="I674" s="9">
        <v>0</v>
      </c>
      <c r="J674" s="9">
        <v>59000</v>
      </c>
    </row>
    <row r="675" spans="1:10" hidden="1" x14ac:dyDescent="0.25">
      <c r="A675" s="13" t="s">
        <v>252</v>
      </c>
      <c r="B675" s="13" t="s">
        <v>121</v>
      </c>
      <c r="C675" s="13" t="s">
        <v>22</v>
      </c>
      <c r="D675" s="13" t="s">
        <v>122</v>
      </c>
      <c r="E675" s="13" t="s">
        <v>16</v>
      </c>
      <c r="F675" s="13" t="s">
        <v>123</v>
      </c>
      <c r="G675" s="9">
        <v>0</v>
      </c>
      <c r="H675" s="9">
        <v>0</v>
      </c>
      <c r="I675" s="9">
        <v>0</v>
      </c>
      <c r="J675" s="9">
        <v>0</v>
      </c>
    </row>
    <row r="676" spans="1:10" hidden="1" x14ac:dyDescent="0.25">
      <c r="A676" s="13" t="s">
        <v>252</v>
      </c>
      <c r="B676" s="13" t="s">
        <v>118</v>
      </c>
      <c r="C676" s="13" t="s">
        <v>72</v>
      </c>
      <c r="D676" s="13" t="s">
        <v>102</v>
      </c>
      <c r="E676" s="13" t="s">
        <v>109</v>
      </c>
      <c r="F676" s="13" t="s">
        <v>74</v>
      </c>
      <c r="G676" s="9">
        <v>10000</v>
      </c>
      <c r="H676" s="9">
        <v>0</v>
      </c>
      <c r="I676" s="9">
        <v>0</v>
      </c>
      <c r="J676" s="9">
        <v>10000</v>
      </c>
    </row>
    <row r="677" spans="1:10" hidden="1" x14ac:dyDescent="0.25">
      <c r="A677" s="13" t="s">
        <v>252</v>
      </c>
      <c r="B677" s="13" t="s">
        <v>125</v>
      </c>
      <c r="C677" s="13" t="s">
        <v>14</v>
      </c>
      <c r="D677" s="13" t="s">
        <v>122</v>
      </c>
      <c r="E677" s="13" t="s">
        <v>16</v>
      </c>
      <c r="F677" s="13" t="s">
        <v>123</v>
      </c>
      <c r="G677" s="9">
        <v>0</v>
      </c>
      <c r="H677" s="9">
        <v>0</v>
      </c>
      <c r="I677" s="9">
        <v>0</v>
      </c>
      <c r="J677" s="9">
        <v>0</v>
      </c>
    </row>
    <row r="678" spans="1:10" hidden="1" x14ac:dyDescent="0.25">
      <c r="A678" s="13" t="s">
        <v>252</v>
      </c>
      <c r="B678" s="13" t="s">
        <v>97</v>
      </c>
      <c r="C678" s="13" t="s">
        <v>98</v>
      </c>
      <c r="D678" s="13" t="s">
        <v>99</v>
      </c>
      <c r="E678" s="13" t="s">
        <v>16</v>
      </c>
      <c r="F678" s="13" t="s">
        <v>100</v>
      </c>
      <c r="G678" s="9">
        <v>431310.97971000016</v>
      </c>
      <c r="H678" s="9">
        <v>102307.02</v>
      </c>
      <c r="I678" s="9">
        <v>112811.2716734</v>
      </c>
      <c r="J678" s="9">
        <v>420806.72803660017</v>
      </c>
    </row>
    <row r="679" spans="1:10" hidden="1" x14ac:dyDescent="0.25">
      <c r="A679" s="13" t="s">
        <v>252</v>
      </c>
      <c r="B679" s="13" t="s">
        <v>159</v>
      </c>
      <c r="C679" s="13" t="s">
        <v>14</v>
      </c>
      <c r="D679" s="13" t="s">
        <v>29</v>
      </c>
      <c r="E679" s="13" t="s">
        <v>112</v>
      </c>
      <c r="F679" s="13" t="s">
        <v>153</v>
      </c>
      <c r="G679" s="9">
        <v>45829.12569200006</v>
      </c>
      <c r="H679" s="9">
        <v>11663.91</v>
      </c>
      <c r="I679" s="9">
        <v>14303.720549582002</v>
      </c>
      <c r="J679" s="9">
        <v>43189.315142418054</v>
      </c>
    </row>
    <row r="680" spans="1:10" hidden="1" x14ac:dyDescent="0.25">
      <c r="A680" s="13" t="s">
        <v>253</v>
      </c>
      <c r="B680" s="13" t="s">
        <v>101</v>
      </c>
      <c r="C680" s="13" t="s">
        <v>72</v>
      </c>
      <c r="D680" s="13" t="s">
        <v>73</v>
      </c>
      <c r="E680" s="13" t="s">
        <v>16</v>
      </c>
      <c r="F680" s="13" t="s">
        <v>74</v>
      </c>
      <c r="G680" s="9">
        <v>0</v>
      </c>
      <c r="H680" s="9">
        <v>0</v>
      </c>
      <c r="I680" s="9">
        <v>0</v>
      </c>
      <c r="J680" s="9">
        <v>0</v>
      </c>
    </row>
    <row r="681" spans="1:10" hidden="1" x14ac:dyDescent="0.25">
      <c r="A681" s="13" t="s">
        <v>253</v>
      </c>
      <c r="B681" s="13" t="s">
        <v>104</v>
      </c>
      <c r="C681" s="13" t="s">
        <v>72</v>
      </c>
      <c r="D681" s="13" t="s">
        <v>102</v>
      </c>
      <c r="E681" s="13" t="s">
        <v>103</v>
      </c>
      <c r="F681" s="13" t="s">
        <v>106</v>
      </c>
      <c r="G681" s="9">
        <v>0</v>
      </c>
      <c r="H681" s="9">
        <v>0</v>
      </c>
      <c r="I681" s="9">
        <v>0</v>
      </c>
      <c r="J681" s="9">
        <v>0</v>
      </c>
    </row>
    <row r="682" spans="1:10" hidden="1" x14ac:dyDescent="0.25">
      <c r="A682" s="13" t="s">
        <v>253</v>
      </c>
      <c r="B682" s="13" t="s">
        <v>104</v>
      </c>
      <c r="C682" s="13" t="s">
        <v>72</v>
      </c>
      <c r="D682" s="13" t="s">
        <v>105</v>
      </c>
      <c r="E682" s="13" t="s">
        <v>16</v>
      </c>
      <c r="F682" s="13" t="s">
        <v>106</v>
      </c>
      <c r="G682" s="9">
        <v>0</v>
      </c>
      <c r="H682" s="9">
        <v>640</v>
      </c>
      <c r="I682" s="9">
        <v>0</v>
      </c>
      <c r="J682" s="9">
        <v>640</v>
      </c>
    </row>
    <row r="683" spans="1:10" hidden="1" x14ac:dyDescent="0.25">
      <c r="A683" s="13" t="s">
        <v>253</v>
      </c>
      <c r="B683" s="13" t="s">
        <v>104</v>
      </c>
      <c r="C683" s="13" t="s">
        <v>72</v>
      </c>
      <c r="D683" s="13" t="s">
        <v>105</v>
      </c>
      <c r="E683" s="13" t="s">
        <v>16</v>
      </c>
      <c r="F683" s="13" t="s">
        <v>45</v>
      </c>
      <c r="G683" s="9">
        <v>2000</v>
      </c>
      <c r="H683" s="9">
        <v>0</v>
      </c>
      <c r="I683" s="9">
        <v>1000</v>
      </c>
      <c r="J683" s="9">
        <v>1000</v>
      </c>
    </row>
    <row r="684" spans="1:10" hidden="1" x14ac:dyDescent="0.25">
      <c r="A684" s="13" t="s">
        <v>253</v>
      </c>
      <c r="B684" s="13" t="s">
        <v>101</v>
      </c>
      <c r="C684" s="13" t="s">
        <v>72</v>
      </c>
      <c r="D684" s="13" t="s">
        <v>102</v>
      </c>
      <c r="E684" s="13" t="s">
        <v>103</v>
      </c>
      <c r="F684" s="13" t="s">
        <v>74</v>
      </c>
      <c r="G684" s="9">
        <v>5500</v>
      </c>
      <c r="H684" s="9">
        <v>0</v>
      </c>
      <c r="I684" s="9">
        <v>0</v>
      </c>
      <c r="J684" s="9">
        <v>5500</v>
      </c>
    </row>
    <row r="685" spans="1:10" hidden="1" x14ac:dyDescent="0.25">
      <c r="A685" s="13" t="s">
        <v>253</v>
      </c>
      <c r="B685" s="13" t="s">
        <v>137</v>
      </c>
      <c r="C685" s="13" t="s">
        <v>14</v>
      </c>
      <c r="D685" s="13" t="s">
        <v>29</v>
      </c>
      <c r="E685" s="13" t="s">
        <v>30</v>
      </c>
      <c r="F685" s="13" t="s">
        <v>31</v>
      </c>
      <c r="G685" s="9">
        <v>0</v>
      </c>
      <c r="H685" s="9">
        <v>0</v>
      </c>
      <c r="I685" s="9">
        <v>0</v>
      </c>
      <c r="J685" s="9">
        <v>0</v>
      </c>
    </row>
    <row r="686" spans="1:10" hidden="1" x14ac:dyDescent="0.25">
      <c r="A686" s="13" t="s">
        <v>253</v>
      </c>
      <c r="B686" s="13" t="s">
        <v>160</v>
      </c>
      <c r="C686" s="13" t="s">
        <v>14</v>
      </c>
      <c r="D686" s="13" t="s">
        <v>29</v>
      </c>
      <c r="E686" s="13" t="s">
        <v>30</v>
      </c>
      <c r="F686" s="13" t="s">
        <v>161</v>
      </c>
      <c r="G686" s="9">
        <v>0</v>
      </c>
      <c r="H686" s="9">
        <v>0</v>
      </c>
      <c r="I686" s="9">
        <v>0</v>
      </c>
      <c r="J686" s="9">
        <v>0</v>
      </c>
    </row>
    <row r="687" spans="1:10" hidden="1" x14ac:dyDescent="0.25">
      <c r="A687" s="13" t="s">
        <v>253</v>
      </c>
      <c r="B687" s="13" t="s">
        <v>138</v>
      </c>
      <c r="C687" s="13" t="s">
        <v>14</v>
      </c>
      <c r="D687" s="13" t="s">
        <v>29</v>
      </c>
      <c r="E687" s="13" t="s">
        <v>30</v>
      </c>
      <c r="F687" s="13" t="s">
        <v>31</v>
      </c>
      <c r="G687" s="9">
        <v>0</v>
      </c>
      <c r="H687" s="9">
        <v>0</v>
      </c>
      <c r="I687" s="9">
        <v>0</v>
      </c>
      <c r="J687" s="9">
        <v>0</v>
      </c>
    </row>
    <row r="688" spans="1:10" hidden="1" x14ac:dyDescent="0.25">
      <c r="A688" s="13" t="s">
        <v>253</v>
      </c>
      <c r="B688" s="13" t="s">
        <v>220</v>
      </c>
      <c r="C688" s="13" t="s">
        <v>14</v>
      </c>
      <c r="D688" s="13" t="s">
        <v>29</v>
      </c>
      <c r="E688" s="13" t="s">
        <v>30</v>
      </c>
      <c r="F688" s="13" t="s">
        <v>31</v>
      </c>
      <c r="G688" s="9">
        <v>0</v>
      </c>
      <c r="H688" s="9">
        <v>0</v>
      </c>
      <c r="I688" s="9">
        <v>0</v>
      </c>
      <c r="J688" s="9">
        <v>0</v>
      </c>
    </row>
    <row r="689" spans="1:10" x14ac:dyDescent="0.25">
      <c r="A689" s="13" t="s">
        <v>253</v>
      </c>
      <c r="B689" s="13" t="s">
        <v>93</v>
      </c>
      <c r="C689" s="13" t="s">
        <v>41</v>
      </c>
      <c r="D689" s="13" t="s">
        <v>94</v>
      </c>
      <c r="E689" s="13" t="s">
        <v>95</v>
      </c>
      <c r="F689" s="13" t="s">
        <v>96</v>
      </c>
      <c r="G689" s="9">
        <v>0</v>
      </c>
      <c r="H689" s="9">
        <v>0</v>
      </c>
      <c r="I689" s="9">
        <v>0</v>
      </c>
      <c r="J689" s="9">
        <v>0</v>
      </c>
    </row>
    <row r="690" spans="1:10" x14ac:dyDescent="0.25">
      <c r="A690" s="13" t="s">
        <v>253</v>
      </c>
      <c r="B690" s="13" t="s">
        <v>93</v>
      </c>
      <c r="C690" s="13" t="s">
        <v>41</v>
      </c>
      <c r="D690" s="13" t="s">
        <v>94</v>
      </c>
      <c r="E690" s="13" t="s">
        <v>95</v>
      </c>
      <c r="F690" s="13" t="s">
        <v>52</v>
      </c>
      <c r="G690" s="9">
        <v>113967.49969999999</v>
      </c>
      <c r="H690" s="9">
        <v>84801.989999999991</v>
      </c>
      <c r="I690" s="9">
        <v>27184</v>
      </c>
      <c r="J690" s="9">
        <v>171585.48969999998</v>
      </c>
    </row>
    <row r="691" spans="1:10" hidden="1" x14ac:dyDescent="0.25">
      <c r="A691" s="13" t="s">
        <v>253</v>
      </c>
      <c r="B691" s="13" t="s">
        <v>104</v>
      </c>
      <c r="C691" s="13" t="s">
        <v>72</v>
      </c>
      <c r="D691" s="13" t="s">
        <v>102</v>
      </c>
      <c r="E691" s="13" t="s">
        <v>103</v>
      </c>
      <c r="F691" s="13" t="s">
        <v>45</v>
      </c>
      <c r="G691" s="9">
        <v>0</v>
      </c>
      <c r="H691" s="9">
        <v>0</v>
      </c>
      <c r="I691" s="9">
        <v>0</v>
      </c>
      <c r="J691" s="9">
        <v>0</v>
      </c>
    </row>
    <row r="692" spans="1:10" hidden="1" x14ac:dyDescent="0.25">
      <c r="A692" s="13" t="s">
        <v>253</v>
      </c>
      <c r="B692" s="13" t="s">
        <v>121</v>
      </c>
      <c r="C692" s="13" t="s">
        <v>22</v>
      </c>
      <c r="D692" s="13" t="s">
        <v>122</v>
      </c>
      <c r="E692" s="13" t="s">
        <v>16</v>
      </c>
      <c r="F692" s="13" t="s">
        <v>123</v>
      </c>
      <c r="G692" s="9">
        <v>0</v>
      </c>
      <c r="H692" s="9">
        <v>0</v>
      </c>
      <c r="I692" s="9">
        <v>0</v>
      </c>
      <c r="J692" s="9">
        <v>0</v>
      </c>
    </row>
    <row r="693" spans="1:10" x14ac:dyDescent="0.25">
      <c r="A693" s="13" t="s">
        <v>253</v>
      </c>
      <c r="B693" s="13" t="s">
        <v>93</v>
      </c>
      <c r="C693" s="13" t="s">
        <v>41</v>
      </c>
      <c r="D693" s="13" t="s">
        <v>94</v>
      </c>
      <c r="E693" s="13" t="s">
        <v>95</v>
      </c>
      <c r="F693" s="13" t="s">
        <v>114</v>
      </c>
      <c r="G693" s="9">
        <v>0</v>
      </c>
      <c r="H693" s="9">
        <v>0</v>
      </c>
      <c r="I693" s="9">
        <v>0</v>
      </c>
      <c r="J693" s="9">
        <v>0</v>
      </c>
    </row>
    <row r="694" spans="1:10" x14ac:dyDescent="0.25">
      <c r="A694" s="13" t="s">
        <v>253</v>
      </c>
      <c r="B694" s="13" t="s">
        <v>93</v>
      </c>
      <c r="C694" s="13" t="s">
        <v>41</v>
      </c>
      <c r="D694" s="13" t="s">
        <v>94</v>
      </c>
      <c r="E694" s="13" t="s">
        <v>95</v>
      </c>
      <c r="F694" s="13" t="s">
        <v>45</v>
      </c>
      <c r="G694" s="9">
        <v>250866.14156799996</v>
      </c>
      <c r="H694" s="9">
        <v>15955.310000000001</v>
      </c>
      <c r="I694" s="9">
        <v>88575.756181511533</v>
      </c>
      <c r="J694" s="9">
        <v>178245.69538648843</v>
      </c>
    </row>
    <row r="695" spans="1:10" hidden="1" x14ac:dyDescent="0.25">
      <c r="A695" s="13" t="s">
        <v>253</v>
      </c>
      <c r="B695" s="13" t="s">
        <v>160</v>
      </c>
      <c r="C695" s="13" t="s">
        <v>14</v>
      </c>
      <c r="D695" s="13" t="s">
        <v>29</v>
      </c>
      <c r="E695" s="13" t="s">
        <v>144</v>
      </c>
      <c r="F695" s="13" t="s">
        <v>150</v>
      </c>
      <c r="G695" s="9">
        <v>53871.330061999986</v>
      </c>
      <c r="H695" s="9">
        <v>8411.4699999999975</v>
      </c>
      <c r="I695" s="9">
        <v>22679.706610933245</v>
      </c>
      <c r="J695" s="9">
        <v>39603.093451066743</v>
      </c>
    </row>
    <row r="696" spans="1:10" hidden="1" x14ac:dyDescent="0.25">
      <c r="A696" s="13" t="s">
        <v>253</v>
      </c>
      <c r="B696" s="13" t="s">
        <v>135</v>
      </c>
      <c r="C696" s="13" t="s">
        <v>14</v>
      </c>
      <c r="D696" s="13" t="s">
        <v>15</v>
      </c>
      <c r="E696" s="13" t="s">
        <v>16</v>
      </c>
      <c r="F696" s="13" t="s">
        <v>136</v>
      </c>
      <c r="G696" s="9">
        <v>34815.31</v>
      </c>
      <c r="H696" s="9">
        <v>21243.57</v>
      </c>
      <c r="I696" s="9">
        <v>12500</v>
      </c>
      <c r="J696" s="9">
        <v>43558.879999999997</v>
      </c>
    </row>
    <row r="697" spans="1:10" hidden="1" x14ac:dyDescent="0.25">
      <c r="A697" s="13" t="s">
        <v>253</v>
      </c>
      <c r="B697" s="13" t="s">
        <v>137</v>
      </c>
      <c r="C697" s="13" t="s">
        <v>14</v>
      </c>
      <c r="D697" s="13" t="s">
        <v>29</v>
      </c>
      <c r="E697" s="13" t="s">
        <v>112</v>
      </c>
      <c r="F697" s="13" t="s">
        <v>139</v>
      </c>
      <c r="G697" s="9">
        <v>22555.3</v>
      </c>
      <c r="H697" s="9">
        <v>0</v>
      </c>
      <c r="I697" s="9">
        <v>22555.3</v>
      </c>
      <c r="J697" s="9">
        <v>0</v>
      </c>
    </row>
    <row r="698" spans="1:10" hidden="1" x14ac:dyDescent="0.25">
      <c r="A698" s="13" t="s">
        <v>253</v>
      </c>
      <c r="B698" s="13" t="s">
        <v>101</v>
      </c>
      <c r="C698" s="13" t="s">
        <v>72</v>
      </c>
      <c r="D698" s="13" t="s">
        <v>102</v>
      </c>
      <c r="E698" s="13" t="s">
        <v>103</v>
      </c>
      <c r="F698" s="13" t="s">
        <v>44</v>
      </c>
      <c r="G698" s="9">
        <v>131564.42200000014</v>
      </c>
      <c r="H698" s="9">
        <v>22346.260000000009</v>
      </c>
      <c r="I698" s="9">
        <v>53039.023088377973</v>
      </c>
      <c r="J698" s="9">
        <v>100871.65891162217</v>
      </c>
    </row>
    <row r="699" spans="1:10" hidden="1" x14ac:dyDescent="0.25">
      <c r="A699" s="13" t="s">
        <v>253</v>
      </c>
      <c r="B699" s="13" t="s">
        <v>101</v>
      </c>
      <c r="C699" s="13" t="s">
        <v>72</v>
      </c>
      <c r="D699" s="13" t="s">
        <v>73</v>
      </c>
      <c r="E699" s="13" t="s">
        <v>16</v>
      </c>
      <c r="F699" s="13" t="s">
        <v>44</v>
      </c>
      <c r="G699" s="9">
        <v>34392.609841999998</v>
      </c>
      <c r="H699" s="9">
        <v>2522.5900000000006</v>
      </c>
      <c r="I699" s="9">
        <v>10594.674500160543</v>
      </c>
      <c r="J699" s="9">
        <v>26320.525341839453</v>
      </c>
    </row>
    <row r="700" spans="1:10" x14ac:dyDescent="0.25">
      <c r="A700" s="13" t="s">
        <v>253</v>
      </c>
      <c r="B700" s="13" t="s">
        <v>93</v>
      </c>
      <c r="C700" s="13" t="s">
        <v>41</v>
      </c>
      <c r="D700" s="13" t="s">
        <v>94</v>
      </c>
      <c r="E700" s="13" t="s">
        <v>95</v>
      </c>
      <c r="F700" s="13" t="s">
        <v>95</v>
      </c>
      <c r="G700" s="9">
        <v>40992.859999999993</v>
      </c>
      <c r="H700" s="9">
        <v>5583.8499999999995</v>
      </c>
      <c r="I700" s="9">
        <v>5000</v>
      </c>
      <c r="J700" s="9">
        <v>41576.709999999992</v>
      </c>
    </row>
    <row r="701" spans="1:10" hidden="1" x14ac:dyDescent="0.25">
      <c r="A701" s="13" t="s">
        <v>253</v>
      </c>
      <c r="B701" s="13" t="s">
        <v>151</v>
      </c>
      <c r="C701" s="13" t="s">
        <v>14</v>
      </c>
      <c r="D701" s="13" t="s">
        <v>15</v>
      </c>
      <c r="E701" s="13" t="s">
        <v>16</v>
      </c>
      <c r="F701" s="13" t="s">
        <v>152</v>
      </c>
      <c r="G701" s="9">
        <v>16460</v>
      </c>
      <c r="H701" s="9">
        <v>0</v>
      </c>
      <c r="I701" s="9">
        <v>0</v>
      </c>
      <c r="J701" s="9">
        <v>16460</v>
      </c>
    </row>
    <row r="702" spans="1:10" hidden="1" x14ac:dyDescent="0.25">
      <c r="A702" s="13" t="s">
        <v>253</v>
      </c>
      <c r="B702" s="13" t="s">
        <v>115</v>
      </c>
      <c r="C702" s="13" t="s">
        <v>98</v>
      </c>
      <c r="D702" s="13" t="s">
        <v>116</v>
      </c>
      <c r="E702" s="13" t="s">
        <v>117</v>
      </c>
      <c r="F702" s="13" t="s">
        <v>44</v>
      </c>
      <c r="G702" s="9">
        <v>1208077.8998140015</v>
      </c>
      <c r="H702" s="9">
        <v>183876.03000000009</v>
      </c>
      <c r="I702" s="9">
        <v>345993.31538118375</v>
      </c>
      <c r="J702" s="9">
        <v>1045960.6144328178</v>
      </c>
    </row>
    <row r="703" spans="1:10" hidden="1" x14ac:dyDescent="0.25">
      <c r="A703" s="13" t="s">
        <v>253</v>
      </c>
      <c r="B703" s="13" t="s">
        <v>138</v>
      </c>
      <c r="C703" s="13" t="s">
        <v>14</v>
      </c>
      <c r="D703" s="13" t="s">
        <v>29</v>
      </c>
      <c r="E703" s="13" t="s">
        <v>112</v>
      </c>
      <c r="F703" s="13" t="s">
        <v>139</v>
      </c>
      <c r="G703" s="9">
        <v>130069.16628400004</v>
      </c>
      <c r="H703" s="9">
        <v>19376.469999999998</v>
      </c>
      <c r="I703" s="9">
        <v>42171.892249041586</v>
      </c>
      <c r="J703" s="9">
        <v>107273.74403495845</v>
      </c>
    </row>
    <row r="704" spans="1:10" hidden="1" x14ac:dyDescent="0.25">
      <c r="A704" s="13" t="s">
        <v>253</v>
      </c>
      <c r="B704" s="13" t="s">
        <v>201</v>
      </c>
      <c r="C704" s="13" t="s">
        <v>14</v>
      </c>
      <c r="D704" s="13" t="s">
        <v>29</v>
      </c>
      <c r="E704" s="13" t="s">
        <v>144</v>
      </c>
      <c r="F704" s="13" t="s">
        <v>150</v>
      </c>
      <c r="G704" s="9">
        <v>102467.56866200006</v>
      </c>
      <c r="H704" s="9">
        <v>20603.12</v>
      </c>
      <c r="I704" s="9">
        <v>25679.706610933245</v>
      </c>
      <c r="J704" s="9">
        <v>97390.982051066821</v>
      </c>
    </row>
    <row r="705" spans="1:10" hidden="1" x14ac:dyDescent="0.25">
      <c r="A705" s="13" t="s">
        <v>253</v>
      </c>
      <c r="B705" s="13" t="s">
        <v>220</v>
      </c>
      <c r="C705" s="13" t="s">
        <v>14</v>
      </c>
      <c r="D705" s="13" t="s">
        <v>29</v>
      </c>
      <c r="E705" s="13" t="s">
        <v>112</v>
      </c>
      <c r="F705" s="13" t="s">
        <v>153</v>
      </c>
      <c r="G705" s="9">
        <v>139559.71648199987</v>
      </c>
      <c r="H705" s="9">
        <v>15396.900000000003</v>
      </c>
      <c r="I705" s="9">
        <v>50170.84154655</v>
      </c>
      <c r="J705" s="9">
        <v>104785.77493544988</v>
      </c>
    </row>
    <row r="706" spans="1:10" hidden="1" x14ac:dyDescent="0.25">
      <c r="A706" s="13" t="s">
        <v>253</v>
      </c>
      <c r="B706" s="13" t="s">
        <v>125</v>
      </c>
      <c r="C706" s="13" t="s">
        <v>14</v>
      </c>
      <c r="D706" s="13" t="s">
        <v>122</v>
      </c>
      <c r="E706" s="13" t="s">
        <v>16</v>
      </c>
      <c r="F706" s="13" t="s">
        <v>123</v>
      </c>
      <c r="G706" s="9">
        <v>0</v>
      </c>
      <c r="H706" s="9">
        <v>0</v>
      </c>
      <c r="I706" s="9">
        <v>0</v>
      </c>
      <c r="J706" s="9">
        <v>0</v>
      </c>
    </row>
    <row r="707" spans="1:10" hidden="1" x14ac:dyDescent="0.25">
      <c r="A707" s="13" t="s">
        <v>254</v>
      </c>
      <c r="B707" s="13" t="s">
        <v>255</v>
      </c>
      <c r="C707" s="13" t="s">
        <v>22</v>
      </c>
      <c r="D707" s="13" t="s">
        <v>23</v>
      </c>
      <c r="E707" s="13" t="s">
        <v>16</v>
      </c>
      <c r="F707" s="13" t="s">
        <v>256</v>
      </c>
      <c r="G707" s="9">
        <v>12608.563598000015</v>
      </c>
      <c r="H707" s="9">
        <v>1041.7400000000002</v>
      </c>
      <c r="I707" s="9">
        <v>3873.0578915000015</v>
      </c>
      <c r="J707" s="9">
        <v>9777.2457065000144</v>
      </c>
    </row>
    <row r="708" spans="1:10" hidden="1" x14ac:dyDescent="0.25">
      <c r="A708" s="13" t="s">
        <v>254</v>
      </c>
      <c r="B708" s="13" t="s">
        <v>255</v>
      </c>
      <c r="C708" s="13" t="s">
        <v>22</v>
      </c>
      <c r="D708" s="13" t="s">
        <v>23</v>
      </c>
      <c r="E708" s="13" t="s">
        <v>16</v>
      </c>
      <c r="F708" s="13" t="s">
        <v>24</v>
      </c>
      <c r="G708" s="9">
        <v>31527.700204000001</v>
      </c>
      <c r="H708" s="9">
        <v>2604.3599999999997</v>
      </c>
      <c r="I708" s="9">
        <v>9682.6447287499977</v>
      </c>
      <c r="J708" s="9">
        <v>24449.415475250004</v>
      </c>
    </row>
    <row r="709" spans="1:10" hidden="1" x14ac:dyDescent="0.25">
      <c r="A709" s="13" t="s">
        <v>254</v>
      </c>
      <c r="B709" s="13" t="s">
        <v>255</v>
      </c>
      <c r="C709" s="13" t="s">
        <v>22</v>
      </c>
      <c r="D709" s="13" t="s">
        <v>23</v>
      </c>
      <c r="E709" s="13" t="s">
        <v>16</v>
      </c>
      <c r="F709" s="13" t="s">
        <v>46</v>
      </c>
      <c r="G709" s="9">
        <v>18911.204801999986</v>
      </c>
      <c r="H709" s="9">
        <v>1562.6200000000001</v>
      </c>
      <c r="I709" s="9">
        <v>5809.586837249999</v>
      </c>
      <c r="J709" s="9">
        <v>14664.237964749987</v>
      </c>
    </row>
    <row r="710" spans="1:10" hidden="1" x14ac:dyDescent="0.25">
      <c r="A710" s="13" t="s">
        <v>254</v>
      </c>
      <c r="B710" s="13" t="s">
        <v>36</v>
      </c>
      <c r="C710" s="13" t="s">
        <v>22</v>
      </c>
      <c r="D710" s="13" t="s">
        <v>32</v>
      </c>
      <c r="E710" s="13" t="s">
        <v>37</v>
      </c>
      <c r="F710" s="13" t="s">
        <v>38</v>
      </c>
      <c r="G710" s="9">
        <v>1396.4276120000011</v>
      </c>
      <c r="H710" s="9">
        <v>92.88000000000001</v>
      </c>
      <c r="I710" s="9">
        <v>516.06968996000001</v>
      </c>
      <c r="J710" s="9">
        <v>973.23792204000108</v>
      </c>
    </row>
    <row r="711" spans="1:10" hidden="1" x14ac:dyDescent="0.25">
      <c r="A711" s="13" t="s">
        <v>257</v>
      </c>
      <c r="B711" s="13" t="s">
        <v>36</v>
      </c>
      <c r="C711" s="13" t="s">
        <v>22</v>
      </c>
      <c r="D711" s="13" t="s">
        <v>32</v>
      </c>
      <c r="E711" s="13" t="s">
        <v>37</v>
      </c>
      <c r="F711" s="13" t="s">
        <v>38</v>
      </c>
      <c r="G711" s="9">
        <v>1245.7576120000001</v>
      </c>
      <c r="H711" s="9">
        <v>88.86999999999999</v>
      </c>
      <c r="I711" s="9">
        <v>414.06968996000006</v>
      </c>
      <c r="J711" s="9">
        <v>920.55792204000011</v>
      </c>
    </row>
    <row r="712" spans="1:10" hidden="1" x14ac:dyDescent="0.25">
      <c r="A712" s="13" t="s">
        <v>257</v>
      </c>
      <c r="B712" s="13" t="s">
        <v>255</v>
      </c>
      <c r="C712" s="13" t="s">
        <v>22</v>
      </c>
      <c r="D712" s="13" t="s">
        <v>23</v>
      </c>
      <c r="E712" s="13" t="s">
        <v>16</v>
      </c>
      <c r="F712" s="13" t="s">
        <v>256</v>
      </c>
      <c r="G712" s="9">
        <v>14251.827676000004</v>
      </c>
      <c r="H712" s="9">
        <v>1192.96</v>
      </c>
      <c r="I712" s="9">
        <v>4397.2900473200016</v>
      </c>
      <c r="J712" s="9">
        <v>11047.497628680001</v>
      </c>
    </row>
    <row r="713" spans="1:10" hidden="1" x14ac:dyDescent="0.25">
      <c r="A713" s="13" t="s">
        <v>257</v>
      </c>
      <c r="B713" s="13" t="s">
        <v>255</v>
      </c>
      <c r="C713" s="13" t="s">
        <v>22</v>
      </c>
      <c r="D713" s="13" t="s">
        <v>23</v>
      </c>
      <c r="E713" s="13" t="s">
        <v>16</v>
      </c>
      <c r="F713" s="13" t="s">
        <v>46</v>
      </c>
      <c r="G713" s="9">
        <v>21375.750317999988</v>
      </c>
      <c r="H713" s="9">
        <v>1789.4499999999998</v>
      </c>
      <c r="I713" s="9">
        <v>6595.9350709799992</v>
      </c>
      <c r="J713" s="9">
        <v>16569.26524701999</v>
      </c>
    </row>
    <row r="714" spans="1:10" hidden="1" x14ac:dyDescent="0.25">
      <c r="A714" s="13" t="s">
        <v>257</v>
      </c>
      <c r="B714" s="13" t="s">
        <v>255</v>
      </c>
      <c r="C714" s="13" t="s">
        <v>22</v>
      </c>
      <c r="D714" s="13" t="s">
        <v>23</v>
      </c>
      <c r="E714" s="13" t="s">
        <v>16</v>
      </c>
      <c r="F714" s="13" t="s">
        <v>24</v>
      </c>
      <c r="G714" s="9">
        <v>35636.820198000001</v>
      </c>
      <c r="H714" s="9">
        <v>7056.2699999999986</v>
      </c>
      <c r="I714" s="9">
        <v>10993.225118299997</v>
      </c>
      <c r="J714" s="9">
        <v>31699.865079700001</v>
      </c>
    </row>
    <row r="715" spans="1:10" hidden="1" x14ac:dyDescent="0.25">
      <c r="A715" s="13" t="s">
        <v>257</v>
      </c>
      <c r="B715" s="13" t="s">
        <v>255</v>
      </c>
      <c r="C715" s="13" t="s">
        <v>22</v>
      </c>
      <c r="D715" s="13" t="s">
        <v>32</v>
      </c>
      <c r="E715" s="13" t="s">
        <v>33</v>
      </c>
      <c r="F715" s="13" t="s">
        <v>182</v>
      </c>
      <c r="G715" s="9">
        <v>301156.59019399999</v>
      </c>
      <c r="H715" s="9">
        <v>57301.27</v>
      </c>
      <c r="I715" s="9">
        <v>83573.695793404608</v>
      </c>
      <c r="J715" s="9">
        <v>274884.16440059541</v>
      </c>
    </row>
    <row r="716" spans="1:10" hidden="1" x14ac:dyDescent="0.25">
      <c r="A716" s="13" t="s">
        <v>254</v>
      </c>
      <c r="B716" s="13" t="s">
        <v>255</v>
      </c>
      <c r="C716" s="13" t="s">
        <v>22</v>
      </c>
      <c r="D716" s="13" t="s">
        <v>32</v>
      </c>
      <c r="E716" s="13" t="s">
        <v>33</v>
      </c>
      <c r="F716" s="13" t="s">
        <v>182</v>
      </c>
      <c r="G716" s="9">
        <v>287218.24589399988</v>
      </c>
      <c r="H716" s="9">
        <v>35400.97</v>
      </c>
      <c r="I716" s="9">
        <v>83742.246941164631</v>
      </c>
      <c r="J716" s="9">
        <v>238876.96895283525</v>
      </c>
    </row>
    <row r="717" spans="1:10" hidden="1" x14ac:dyDescent="0.25">
      <c r="A717" s="13" t="s">
        <v>254</v>
      </c>
      <c r="B717" s="13" t="s">
        <v>255</v>
      </c>
      <c r="C717" s="13" t="s">
        <v>22</v>
      </c>
      <c r="D717" s="13" t="s">
        <v>32</v>
      </c>
      <c r="E717" s="13" t="s">
        <v>37</v>
      </c>
      <c r="F717" s="13" t="s">
        <v>34</v>
      </c>
      <c r="G717" s="9">
        <v>165691.66376799991</v>
      </c>
      <c r="H717" s="9">
        <v>75862.910000000018</v>
      </c>
      <c r="I717" s="9">
        <v>106034.62950683999</v>
      </c>
      <c r="J717" s="9">
        <v>135519.94426115992</v>
      </c>
    </row>
    <row r="718" spans="1:10" hidden="1" x14ac:dyDescent="0.25">
      <c r="A718" s="13" t="s">
        <v>257</v>
      </c>
      <c r="B718" s="13" t="s">
        <v>255</v>
      </c>
      <c r="C718" s="13" t="s">
        <v>22</v>
      </c>
      <c r="D718" s="13" t="s">
        <v>32</v>
      </c>
      <c r="E718" s="13" t="s">
        <v>37</v>
      </c>
      <c r="F718" s="13" t="s">
        <v>34</v>
      </c>
      <c r="G718" s="9">
        <v>165696.48616799992</v>
      </c>
      <c r="H718" s="9">
        <v>66716.140000000014</v>
      </c>
      <c r="I718" s="9">
        <v>91621.413506839977</v>
      </c>
      <c r="J718" s="9">
        <v>140791.21266115995</v>
      </c>
    </row>
    <row r="719" spans="1:10" hidden="1" x14ac:dyDescent="0.25">
      <c r="A719" s="13" t="s">
        <v>258</v>
      </c>
      <c r="B719" s="13" t="s">
        <v>63</v>
      </c>
      <c r="C719" s="13" t="s">
        <v>22</v>
      </c>
      <c r="D719" s="13" t="s">
        <v>63</v>
      </c>
      <c r="E719" s="13" t="s">
        <v>16</v>
      </c>
      <c r="F719" s="13" t="s">
        <v>34</v>
      </c>
      <c r="G719" s="9">
        <v>227233.50453400009</v>
      </c>
      <c r="H719" s="9">
        <v>67382.740000000005</v>
      </c>
      <c r="I719" s="9">
        <v>73809.757367699989</v>
      </c>
      <c r="J719" s="9">
        <v>220806.48716630012</v>
      </c>
    </row>
    <row r="720" spans="1:10" hidden="1" x14ac:dyDescent="0.25">
      <c r="A720" s="13" t="s">
        <v>258</v>
      </c>
      <c r="B720" s="13" t="s">
        <v>151</v>
      </c>
      <c r="C720" s="13" t="s">
        <v>14</v>
      </c>
      <c r="D720" s="13" t="s">
        <v>15</v>
      </c>
      <c r="E720" s="13" t="s">
        <v>16</v>
      </c>
      <c r="F720" s="13" t="s">
        <v>152</v>
      </c>
      <c r="G720" s="9">
        <v>14460</v>
      </c>
      <c r="H720" s="9">
        <v>0</v>
      </c>
      <c r="I720" s="9">
        <v>0</v>
      </c>
      <c r="J720" s="9">
        <v>14460</v>
      </c>
    </row>
    <row r="721" spans="1:10" hidden="1" x14ac:dyDescent="0.25">
      <c r="A721" s="13" t="s">
        <v>258</v>
      </c>
      <c r="B721" s="13" t="s">
        <v>140</v>
      </c>
      <c r="C721" s="13" t="s">
        <v>14</v>
      </c>
      <c r="D721" s="13" t="s">
        <v>29</v>
      </c>
      <c r="E721" s="13" t="s">
        <v>30</v>
      </c>
      <c r="F721" s="13" t="s">
        <v>31</v>
      </c>
      <c r="G721" s="9">
        <v>0</v>
      </c>
      <c r="H721" s="9">
        <v>0</v>
      </c>
      <c r="I721" s="9">
        <v>0</v>
      </c>
      <c r="J721" s="9">
        <v>0</v>
      </c>
    </row>
    <row r="722" spans="1:10" hidden="1" x14ac:dyDescent="0.25">
      <c r="A722" s="13" t="s">
        <v>258</v>
      </c>
      <c r="B722" s="13" t="s">
        <v>201</v>
      </c>
      <c r="C722" s="13" t="s">
        <v>14</v>
      </c>
      <c r="D722" s="13" t="s">
        <v>29</v>
      </c>
      <c r="E722" s="13" t="s">
        <v>142</v>
      </c>
      <c r="F722" s="13" t="s">
        <v>143</v>
      </c>
      <c r="G722" s="9">
        <v>53718.289883999983</v>
      </c>
      <c r="H722" s="9">
        <v>23099.87</v>
      </c>
      <c r="I722" s="9">
        <v>17907.444687809999</v>
      </c>
      <c r="J722" s="9">
        <v>58910.71519618998</v>
      </c>
    </row>
    <row r="723" spans="1:10" hidden="1" x14ac:dyDescent="0.25">
      <c r="A723" s="13" t="s">
        <v>258</v>
      </c>
      <c r="B723" s="13" t="s">
        <v>177</v>
      </c>
      <c r="C723" s="13" t="s">
        <v>22</v>
      </c>
      <c r="D723" s="13" t="s">
        <v>32</v>
      </c>
      <c r="E723" s="13" t="s">
        <v>84</v>
      </c>
      <c r="F723" s="13" t="s">
        <v>178</v>
      </c>
      <c r="G723" s="9">
        <v>48888.659836000021</v>
      </c>
      <c r="H723" s="9">
        <v>1750.66</v>
      </c>
      <c r="I723" s="9">
        <v>29459.315633447492</v>
      </c>
      <c r="J723" s="9">
        <v>21180.004202552529</v>
      </c>
    </row>
    <row r="724" spans="1:10" hidden="1" x14ac:dyDescent="0.25">
      <c r="A724" s="13" t="s">
        <v>258</v>
      </c>
      <c r="B724" s="13" t="s">
        <v>140</v>
      </c>
      <c r="C724" s="13" t="s">
        <v>14</v>
      </c>
      <c r="D724" s="13" t="s">
        <v>29</v>
      </c>
      <c r="E724" s="13" t="s">
        <v>112</v>
      </c>
      <c r="F724" s="13" t="s">
        <v>153</v>
      </c>
      <c r="G724" s="9">
        <v>26054.907657999982</v>
      </c>
      <c r="H724" s="9">
        <v>9063.93</v>
      </c>
      <c r="I724" s="9">
        <v>7818.7025213719999</v>
      </c>
      <c r="J724" s="9">
        <v>27300.135136627981</v>
      </c>
    </row>
    <row r="725" spans="1:10" hidden="1" x14ac:dyDescent="0.25">
      <c r="A725" s="13" t="s">
        <v>258</v>
      </c>
      <c r="B725" s="13" t="s">
        <v>160</v>
      </c>
      <c r="C725" s="13" t="s">
        <v>14</v>
      </c>
      <c r="D725" s="13" t="s">
        <v>29</v>
      </c>
      <c r="E725" s="13" t="s">
        <v>144</v>
      </c>
      <c r="F725" s="13" t="s">
        <v>150</v>
      </c>
      <c r="G725" s="9">
        <v>107049.08697199993</v>
      </c>
      <c r="H725" s="9">
        <v>33728.020000000004</v>
      </c>
      <c r="I725" s="9">
        <v>37768.550541192999</v>
      </c>
      <c r="J725" s="9">
        <v>103008.55643080694</v>
      </c>
    </row>
    <row r="726" spans="1:10" hidden="1" x14ac:dyDescent="0.25">
      <c r="A726" s="13" t="s">
        <v>258</v>
      </c>
      <c r="B726" s="13" t="s">
        <v>201</v>
      </c>
      <c r="C726" s="13" t="s">
        <v>14</v>
      </c>
      <c r="D726" s="13" t="s">
        <v>29</v>
      </c>
      <c r="E726" s="13" t="s">
        <v>144</v>
      </c>
      <c r="F726" s="13" t="s">
        <v>150</v>
      </c>
      <c r="G726" s="9">
        <v>120911.90115599993</v>
      </c>
      <c r="H726" s="9">
        <v>27467.129999999997</v>
      </c>
      <c r="I726" s="9">
        <v>41561.081374029985</v>
      </c>
      <c r="J726" s="9">
        <v>106817.94978196995</v>
      </c>
    </row>
    <row r="727" spans="1:10" hidden="1" x14ac:dyDescent="0.25">
      <c r="A727" s="13" t="s">
        <v>258</v>
      </c>
      <c r="B727" s="13" t="s">
        <v>149</v>
      </c>
      <c r="C727" s="13" t="s">
        <v>14</v>
      </c>
      <c r="D727" s="13" t="s">
        <v>29</v>
      </c>
      <c r="E727" s="13" t="s">
        <v>144</v>
      </c>
      <c r="F727" s="13" t="s">
        <v>150</v>
      </c>
      <c r="G727" s="9">
        <v>0</v>
      </c>
      <c r="H727" s="9">
        <v>21518.07</v>
      </c>
      <c r="I727" s="9">
        <v>0</v>
      </c>
      <c r="J727" s="9">
        <v>21518.07</v>
      </c>
    </row>
    <row r="728" spans="1:10" hidden="1" x14ac:dyDescent="0.25">
      <c r="A728" s="13" t="s">
        <v>258</v>
      </c>
      <c r="B728" s="13" t="s">
        <v>138</v>
      </c>
      <c r="C728" s="13" t="s">
        <v>14</v>
      </c>
      <c r="D728" s="13" t="s">
        <v>29</v>
      </c>
      <c r="E728" s="13" t="s">
        <v>112</v>
      </c>
      <c r="F728" s="13" t="s">
        <v>139</v>
      </c>
      <c r="G728" s="9">
        <v>463158.8240160002</v>
      </c>
      <c r="H728" s="9">
        <v>112534.68000000004</v>
      </c>
      <c r="I728" s="9">
        <v>113437.769175465</v>
      </c>
      <c r="J728" s="9">
        <v>462255.73484053527</v>
      </c>
    </row>
    <row r="729" spans="1:10" hidden="1" x14ac:dyDescent="0.25">
      <c r="A729" s="13" t="s">
        <v>258</v>
      </c>
      <c r="B729" s="13" t="s">
        <v>110</v>
      </c>
      <c r="C729" s="13" t="s">
        <v>14</v>
      </c>
      <c r="D729" s="13" t="s">
        <v>29</v>
      </c>
      <c r="E729" s="13" t="s">
        <v>30</v>
      </c>
      <c r="F729" s="13" t="s">
        <v>111</v>
      </c>
      <c r="G729" s="9">
        <v>0</v>
      </c>
      <c r="H729" s="9">
        <v>0</v>
      </c>
      <c r="I729" s="9">
        <v>0</v>
      </c>
      <c r="J729" s="9">
        <v>0</v>
      </c>
    </row>
    <row r="730" spans="1:10" hidden="1" x14ac:dyDescent="0.25">
      <c r="A730" s="13" t="s">
        <v>258</v>
      </c>
      <c r="B730" s="13" t="s">
        <v>138</v>
      </c>
      <c r="C730" s="13" t="s">
        <v>14</v>
      </c>
      <c r="D730" s="13" t="s">
        <v>29</v>
      </c>
      <c r="E730" s="13" t="s">
        <v>30</v>
      </c>
      <c r="F730" s="13" t="s">
        <v>31</v>
      </c>
      <c r="G730" s="9">
        <v>0</v>
      </c>
      <c r="H730" s="9">
        <v>0</v>
      </c>
      <c r="I730" s="9">
        <v>0</v>
      </c>
      <c r="J730" s="9">
        <v>0</v>
      </c>
    </row>
    <row r="731" spans="1:10" hidden="1" x14ac:dyDescent="0.25">
      <c r="A731" s="13" t="s">
        <v>258</v>
      </c>
      <c r="B731" s="13" t="s">
        <v>177</v>
      </c>
      <c r="C731" s="13" t="s">
        <v>22</v>
      </c>
      <c r="D731" s="13" t="s">
        <v>32</v>
      </c>
      <c r="E731" s="13" t="s">
        <v>84</v>
      </c>
      <c r="F731" s="13" t="s">
        <v>34</v>
      </c>
      <c r="G731" s="9">
        <v>2212.1611739999998</v>
      </c>
      <c r="H731" s="9">
        <v>0</v>
      </c>
      <c r="I731" s="9">
        <v>1222.7171386025</v>
      </c>
      <c r="J731" s="9">
        <v>989.44403539749987</v>
      </c>
    </row>
    <row r="732" spans="1:10" hidden="1" x14ac:dyDescent="0.25">
      <c r="A732" s="13" t="s">
        <v>258</v>
      </c>
      <c r="B732" s="13" t="s">
        <v>125</v>
      </c>
      <c r="C732" s="13" t="s">
        <v>14</v>
      </c>
      <c r="D732" s="13" t="s">
        <v>122</v>
      </c>
      <c r="E732" s="13" t="s">
        <v>16</v>
      </c>
      <c r="F732" s="13" t="s">
        <v>123</v>
      </c>
      <c r="G732" s="9">
        <v>0</v>
      </c>
      <c r="H732" s="9">
        <v>0</v>
      </c>
      <c r="I732" s="9">
        <v>0</v>
      </c>
      <c r="J732" s="9">
        <v>0</v>
      </c>
    </row>
    <row r="733" spans="1:10" hidden="1" x14ac:dyDescent="0.25">
      <c r="A733" s="13" t="s">
        <v>258</v>
      </c>
      <c r="B733" s="13" t="s">
        <v>104</v>
      </c>
      <c r="C733" s="13" t="s">
        <v>72</v>
      </c>
      <c r="D733" s="13" t="s">
        <v>73</v>
      </c>
      <c r="E733" s="13" t="s">
        <v>16</v>
      </c>
      <c r="F733" s="13" t="s">
        <v>45</v>
      </c>
      <c r="G733" s="9">
        <v>2500</v>
      </c>
      <c r="H733" s="9">
        <v>0</v>
      </c>
      <c r="I733" s="9">
        <v>0</v>
      </c>
      <c r="J733" s="9">
        <v>2500</v>
      </c>
    </row>
    <row r="734" spans="1:10" hidden="1" x14ac:dyDescent="0.25">
      <c r="A734" s="13" t="s">
        <v>258</v>
      </c>
      <c r="B734" s="13" t="s">
        <v>104</v>
      </c>
      <c r="C734" s="13" t="s">
        <v>72</v>
      </c>
      <c r="D734" s="13" t="s">
        <v>102</v>
      </c>
      <c r="E734" s="13" t="s">
        <v>103</v>
      </c>
      <c r="F734" s="13" t="s">
        <v>45</v>
      </c>
      <c r="G734" s="9">
        <v>2500</v>
      </c>
      <c r="H734" s="9">
        <v>0</v>
      </c>
      <c r="I734" s="9">
        <v>0</v>
      </c>
      <c r="J734" s="9">
        <v>2500</v>
      </c>
    </row>
    <row r="735" spans="1:10" hidden="1" x14ac:dyDescent="0.25">
      <c r="A735" s="13" t="s">
        <v>258</v>
      </c>
      <c r="B735" s="13" t="s">
        <v>110</v>
      </c>
      <c r="C735" s="13" t="s">
        <v>14</v>
      </c>
      <c r="D735" s="13" t="s">
        <v>29</v>
      </c>
      <c r="E735" s="13" t="s">
        <v>112</v>
      </c>
      <c r="F735" s="13" t="s">
        <v>113</v>
      </c>
      <c r="G735" s="9">
        <v>74236.044561999966</v>
      </c>
      <c r="H735" s="9">
        <v>24626.870000000006</v>
      </c>
      <c r="I735" s="9">
        <v>19379.920424231004</v>
      </c>
      <c r="J735" s="9">
        <v>79482.994137768968</v>
      </c>
    </row>
    <row r="736" spans="1:10" hidden="1" x14ac:dyDescent="0.25">
      <c r="A736" s="13" t="s">
        <v>258</v>
      </c>
      <c r="B736" s="13" t="s">
        <v>115</v>
      </c>
      <c r="C736" s="13" t="s">
        <v>98</v>
      </c>
      <c r="D736" s="13" t="s">
        <v>116</v>
      </c>
      <c r="E736" s="13" t="s">
        <v>117</v>
      </c>
      <c r="F736" s="13" t="s">
        <v>44</v>
      </c>
      <c r="G736" s="9">
        <v>1039715.4599899999</v>
      </c>
      <c r="H736" s="9">
        <v>186096.26000000007</v>
      </c>
      <c r="I736" s="9">
        <v>301601.80641310004</v>
      </c>
      <c r="J736" s="9">
        <v>924209.91357689979</v>
      </c>
    </row>
    <row r="737" spans="1:10" hidden="1" x14ac:dyDescent="0.25">
      <c r="A737" s="13" t="s">
        <v>259</v>
      </c>
      <c r="B737" s="13" t="s">
        <v>260</v>
      </c>
      <c r="C737" s="13" t="s">
        <v>22</v>
      </c>
      <c r="D737" s="13" t="s">
        <v>32</v>
      </c>
      <c r="E737" s="13" t="s">
        <v>37</v>
      </c>
      <c r="F737" s="13" t="s">
        <v>38</v>
      </c>
      <c r="G737" s="9">
        <v>218922.97365400032</v>
      </c>
      <c r="H737" s="9">
        <v>114776.88999999998</v>
      </c>
      <c r="I737" s="9">
        <v>79093.796682529995</v>
      </c>
      <c r="J737" s="9">
        <v>254606.06697147031</v>
      </c>
    </row>
    <row r="738" spans="1:10" hidden="1" x14ac:dyDescent="0.25">
      <c r="A738" s="13" t="s">
        <v>259</v>
      </c>
      <c r="B738" s="13" t="s">
        <v>261</v>
      </c>
      <c r="C738" s="13" t="s">
        <v>22</v>
      </c>
      <c r="D738" s="13" t="s">
        <v>32</v>
      </c>
      <c r="E738" s="13" t="s">
        <v>84</v>
      </c>
      <c r="F738" s="13" t="s">
        <v>34</v>
      </c>
      <c r="G738" s="9">
        <v>23097.06</v>
      </c>
      <c r="H738" s="9">
        <v>2456.5199999999995</v>
      </c>
      <c r="I738" s="9">
        <v>760.19999999999993</v>
      </c>
      <c r="J738" s="9">
        <v>24793.38</v>
      </c>
    </row>
    <row r="739" spans="1:10" hidden="1" x14ac:dyDescent="0.25">
      <c r="A739" s="13" t="s">
        <v>259</v>
      </c>
      <c r="B739" s="13" t="s">
        <v>262</v>
      </c>
      <c r="C739" s="13" t="s">
        <v>22</v>
      </c>
      <c r="D739" s="13" t="s">
        <v>32</v>
      </c>
      <c r="E739" s="13" t="s">
        <v>84</v>
      </c>
      <c r="F739" s="13" t="s">
        <v>34</v>
      </c>
      <c r="G739" s="9">
        <v>600</v>
      </c>
      <c r="H739" s="9">
        <v>330</v>
      </c>
      <c r="I739" s="9">
        <v>400</v>
      </c>
      <c r="J739" s="9">
        <v>530</v>
      </c>
    </row>
    <row r="740" spans="1:10" hidden="1" x14ac:dyDescent="0.25">
      <c r="A740" s="13" t="s">
        <v>259</v>
      </c>
      <c r="B740" s="13" t="s">
        <v>263</v>
      </c>
      <c r="C740" s="13" t="s">
        <v>22</v>
      </c>
      <c r="D740" s="13" t="s">
        <v>32</v>
      </c>
      <c r="E740" s="13" t="s">
        <v>33</v>
      </c>
      <c r="F740" s="13" t="s">
        <v>34</v>
      </c>
      <c r="G740" s="9">
        <v>348537.99013200018</v>
      </c>
      <c r="H740" s="9">
        <v>29952.959999999992</v>
      </c>
      <c r="I740" s="9">
        <v>77545.748677509997</v>
      </c>
      <c r="J740" s="9">
        <v>300945.20145449019</v>
      </c>
    </row>
    <row r="741" spans="1:10" hidden="1" x14ac:dyDescent="0.25">
      <c r="A741" s="13" t="s">
        <v>259</v>
      </c>
      <c r="B741" s="13" t="s">
        <v>264</v>
      </c>
      <c r="C741" s="13" t="s">
        <v>22</v>
      </c>
      <c r="D741" s="13" t="s">
        <v>32</v>
      </c>
      <c r="E741" s="13" t="s">
        <v>37</v>
      </c>
      <c r="F741" s="13" t="s">
        <v>38</v>
      </c>
      <c r="G741" s="9">
        <v>129226.19914399997</v>
      </c>
      <c r="H741" s="9">
        <v>19497.23</v>
      </c>
      <c r="I741" s="9">
        <v>49826.084648839074</v>
      </c>
      <c r="J741" s="9">
        <v>98897.344495160898</v>
      </c>
    </row>
    <row r="742" spans="1:10" hidden="1" x14ac:dyDescent="0.25">
      <c r="A742" s="13" t="s">
        <v>259</v>
      </c>
      <c r="B742" s="13" t="s">
        <v>265</v>
      </c>
      <c r="C742" s="13" t="s">
        <v>22</v>
      </c>
      <c r="D742" s="13" t="s">
        <v>32</v>
      </c>
      <c r="E742" s="13" t="s">
        <v>33</v>
      </c>
      <c r="F742" s="13" t="s">
        <v>34</v>
      </c>
      <c r="G742" s="9">
        <v>314765.95981599984</v>
      </c>
      <c r="H742" s="9">
        <v>84648.810000000012</v>
      </c>
      <c r="I742" s="9">
        <v>115767.48647838023</v>
      </c>
      <c r="J742" s="9">
        <v>283647.28333761962</v>
      </c>
    </row>
    <row r="743" spans="1:10" hidden="1" x14ac:dyDescent="0.25">
      <c r="A743" s="13" t="s">
        <v>259</v>
      </c>
      <c r="B743" s="13" t="s">
        <v>266</v>
      </c>
      <c r="C743" s="13" t="s">
        <v>22</v>
      </c>
      <c r="D743" s="13" t="s">
        <v>23</v>
      </c>
      <c r="E743" s="13" t="s">
        <v>16</v>
      </c>
      <c r="F743" s="13" t="s">
        <v>46</v>
      </c>
      <c r="G743" s="9">
        <v>150047.762002</v>
      </c>
      <c r="H743" s="9">
        <v>26312.510000000002</v>
      </c>
      <c r="I743" s="9">
        <v>31939.557132900001</v>
      </c>
      <c r="J743" s="9">
        <v>144420.71486910002</v>
      </c>
    </row>
    <row r="744" spans="1:10" hidden="1" x14ac:dyDescent="0.25">
      <c r="A744" s="13" t="s">
        <v>259</v>
      </c>
      <c r="B744" s="13" t="s">
        <v>267</v>
      </c>
      <c r="C744" s="13" t="s">
        <v>22</v>
      </c>
      <c r="D744" s="13" t="s">
        <v>23</v>
      </c>
      <c r="E744" s="13" t="s">
        <v>16</v>
      </c>
      <c r="F744" s="13" t="s">
        <v>24</v>
      </c>
      <c r="G744" s="9">
        <v>59562.959970000025</v>
      </c>
      <c r="H744" s="9">
        <v>12900.41</v>
      </c>
      <c r="I744" s="9">
        <v>29109.217100609989</v>
      </c>
      <c r="J744" s="9">
        <v>43354.152869390033</v>
      </c>
    </row>
    <row r="745" spans="1:10" hidden="1" x14ac:dyDescent="0.25">
      <c r="A745" s="13" t="s">
        <v>259</v>
      </c>
      <c r="B745" s="13" t="s">
        <v>176</v>
      </c>
      <c r="C745" s="13" t="s">
        <v>22</v>
      </c>
      <c r="D745" s="13" t="s">
        <v>32</v>
      </c>
      <c r="E745" s="13" t="s">
        <v>33</v>
      </c>
      <c r="F745" s="13" t="s">
        <v>34</v>
      </c>
      <c r="G745" s="9">
        <v>127.426732</v>
      </c>
      <c r="H745" s="9">
        <v>0</v>
      </c>
      <c r="I745" s="9">
        <v>31.856666666666666</v>
      </c>
      <c r="J745" s="9">
        <v>95.570065333333332</v>
      </c>
    </row>
    <row r="746" spans="1:10" hidden="1" x14ac:dyDescent="0.25">
      <c r="A746" s="13" t="s">
        <v>259</v>
      </c>
      <c r="B746" s="13" t="s">
        <v>268</v>
      </c>
      <c r="C746" s="13" t="s">
        <v>22</v>
      </c>
      <c r="D746" s="13" t="s">
        <v>32</v>
      </c>
      <c r="E746" s="13" t="s">
        <v>33</v>
      </c>
      <c r="F746" s="13" t="s">
        <v>34</v>
      </c>
      <c r="G746" s="9">
        <v>37981.539499999999</v>
      </c>
      <c r="H746" s="9">
        <v>13831.569999999998</v>
      </c>
      <c r="I746" s="9">
        <v>5283.2668960999999</v>
      </c>
      <c r="J746" s="9">
        <v>46529.842603899997</v>
      </c>
    </row>
    <row r="747" spans="1:10" hidden="1" x14ac:dyDescent="0.25">
      <c r="A747" s="13" t="s">
        <v>259</v>
      </c>
      <c r="B747" s="13" t="s">
        <v>269</v>
      </c>
      <c r="C747" s="13" t="s">
        <v>22</v>
      </c>
      <c r="D747" s="13" t="s">
        <v>32</v>
      </c>
      <c r="E747" s="13" t="s">
        <v>33</v>
      </c>
      <c r="F747" s="13" t="s">
        <v>34</v>
      </c>
      <c r="G747" s="9">
        <v>630</v>
      </c>
      <c r="H747" s="9">
        <v>279.77</v>
      </c>
      <c r="I747" s="9">
        <v>160</v>
      </c>
      <c r="J747" s="9">
        <v>749.77</v>
      </c>
    </row>
    <row r="748" spans="1:10" hidden="1" x14ac:dyDescent="0.25">
      <c r="A748" s="13" t="s">
        <v>259</v>
      </c>
      <c r="B748" s="13" t="s">
        <v>270</v>
      </c>
      <c r="C748" s="13" t="s">
        <v>22</v>
      </c>
      <c r="D748" s="13" t="s">
        <v>32</v>
      </c>
      <c r="E748" s="13" t="s">
        <v>33</v>
      </c>
      <c r="F748" s="13" t="s">
        <v>34</v>
      </c>
      <c r="G748" s="9">
        <v>348190.11001600017</v>
      </c>
      <c r="H748" s="9">
        <v>84899.269999999975</v>
      </c>
      <c r="I748" s="9">
        <v>117624.93611671004</v>
      </c>
      <c r="J748" s="9">
        <v>315464.44389929011</v>
      </c>
    </row>
    <row r="749" spans="1:10" hidden="1" x14ac:dyDescent="0.25">
      <c r="A749" s="13" t="s">
        <v>259</v>
      </c>
      <c r="B749" s="13" t="s">
        <v>271</v>
      </c>
      <c r="C749" s="13" t="s">
        <v>22</v>
      </c>
      <c r="D749" s="13" t="s">
        <v>32</v>
      </c>
      <c r="E749" s="13" t="s">
        <v>33</v>
      </c>
      <c r="F749" s="13" t="s">
        <v>34</v>
      </c>
      <c r="G749" s="9">
        <v>51000</v>
      </c>
      <c r="H749" s="9">
        <v>24453.170000000002</v>
      </c>
      <c r="I749" s="9">
        <v>0</v>
      </c>
      <c r="J749" s="9">
        <v>75453.17</v>
      </c>
    </row>
    <row r="750" spans="1:10" hidden="1" x14ac:dyDescent="0.25">
      <c r="A750" s="13" t="s">
        <v>272</v>
      </c>
      <c r="B750" s="13" t="s">
        <v>273</v>
      </c>
      <c r="C750" s="13" t="s">
        <v>98</v>
      </c>
      <c r="D750" s="13" t="s">
        <v>274</v>
      </c>
      <c r="E750" s="13" t="s">
        <v>16</v>
      </c>
      <c r="F750" s="13" t="s">
        <v>275</v>
      </c>
      <c r="G750" s="9">
        <v>395050</v>
      </c>
      <c r="H750" s="9">
        <v>0</v>
      </c>
      <c r="I750" s="9">
        <v>0</v>
      </c>
      <c r="J750" s="9">
        <v>395050</v>
      </c>
    </row>
    <row r="751" spans="1:10" hidden="1" x14ac:dyDescent="0.25">
      <c r="A751" s="13" t="s">
        <v>276</v>
      </c>
      <c r="B751" s="13" t="s">
        <v>63</v>
      </c>
      <c r="C751" s="13" t="s">
        <v>22</v>
      </c>
      <c r="D751" s="13" t="s">
        <v>63</v>
      </c>
      <c r="E751" s="13" t="s">
        <v>16</v>
      </c>
      <c r="F751" s="13" t="s">
        <v>34</v>
      </c>
      <c r="G751" s="9">
        <v>283286.97265399952</v>
      </c>
      <c r="H751" s="9">
        <v>21425.67</v>
      </c>
      <c r="I751" s="9">
        <v>149986.99834292885</v>
      </c>
      <c r="J751" s="9">
        <v>154725.64431107068</v>
      </c>
    </row>
    <row r="752" spans="1:10" hidden="1" x14ac:dyDescent="0.25">
      <c r="A752" s="13" t="s">
        <v>276</v>
      </c>
      <c r="B752" s="13" t="s">
        <v>141</v>
      </c>
      <c r="C752" s="13" t="s">
        <v>14</v>
      </c>
      <c r="D752" s="13" t="s">
        <v>29</v>
      </c>
      <c r="E752" s="13" t="s">
        <v>144</v>
      </c>
      <c r="F752" s="13" t="s">
        <v>145</v>
      </c>
      <c r="G752" s="9">
        <v>859049.26251199981</v>
      </c>
      <c r="H752" s="9">
        <v>218536.66999999995</v>
      </c>
      <c r="I752" s="9">
        <v>249458.50598557913</v>
      </c>
      <c r="J752" s="9">
        <v>828127.42652642063</v>
      </c>
    </row>
    <row r="753" spans="1:10" hidden="1" x14ac:dyDescent="0.25">
      <c r="A753" s="13" t="s">
        <v>276</v>
      </c>
      <c r="B753" s="13" t="s">
        <v>221</v>
      </c>
      <c r="C753" s="13" t="s">
        <v>14</v>
      </c>
      <c r="D753" s="13" t="s">
        <v>29</v>
      </c>
      <c r="E753" s="13" t="s">
        <v>144</v>
      </c>
      <c r="F753" s="13" t="s">
        <v>150</v>
      </c>
      <c r="G753" s="9">
        <v>4308.417402</v>
      </c>
      <c r="H753" s="9">
        <v>0</v>
      </c>
      <c r="I753" s="9">
        <v>38112.218196972011</v>
      </c>
      <c r="J753" s="9">
        <v>-33803.800794972012</v>
      </c>
    </row>
    <row r="754" spans="1:10" hidden="1" x14ac:dyDescent="0.25">
      <c r="A754" s="13" t="s">
        <v>276</v>
      </c>
      <c r="B754" s="13" t="s">
        <v>135</v>
      </c>
      <c r="C754" s="13" t="s">
        <v>14</v>
      </c>
      <c r="D754" s="13" t="s">
        <v>15</v>
      </c>
      <c r="E754" s="13" t="s">
        <v>16</v>
      </c>
      <c r="F754" s="13" t="s">
        <v>136</v>
      </c>
      <c r="G754" s="9">
        <v>0</v>
      </c>
      <c r="H754" s="9">
        <v>0</v>
      </c>
      <c r="I754" s="9">
        <v>0</v>
      </c>
      <c r="J754" s="9">
        <v>0</v>
      </c>
    </row>
    <row r="755" spans="1:10" hidden="1" x14ac:dyDescent="0.25">
      <c r="A755" s="13" t="s">
        <v>276</v>
      </c>
      <c r="B755" s="13" t="s">
        <v>177</v>
      </c>
      <c r="C755" s="13" t="s">
        <v>22</v>
      </c>
      <c r="D755" s="13" t="s">
        <v>32</v>
      </c>
      <c r="E755" s="13" t="s">
        <v>84</v>
      </c>
      <c r="F755" s="13" t="s">
        <v>178</v>
      </c>
      <c r="G755" s="9">
        <v>274026.200236</v>
      </c>
      <c r="H755" s="9">
        <v>43359.62000000001</v>
      </c>
      <c r="I755" s="9">
        <v>108511.918399752</v>
      </c>
      <c r="J755" s="9">
        <v>208873.901836248</v>
      </c>
    </row>
    <row r="756" spans="1:10" hidden="1" x14ac:dyDescent="0.25">
      <c r="A756" s="13" t="s">
        <v>276</v>
      </c>
      <c r="B756" s="13" t="s">
        <v>177</v>
      </c>
      <c r="C756" s="13" t="s">
        <v>22</v>
      </c>
      <c r="D756" s="13" t="s">
        <v>32</v>
      </c>
      <c r="E756" s="13" t="s">
        <v>84</v>
      </c>
      <c r="F756" s="13" t="s">
        <v>34</v>
      </c>
      <c r="G756" s="9">
        <v>0</v>
      </c>
      <c r="H756" s="9">
        <v>0</v>
      </c>
      <c r="I756" s="9">
        <v>0</v>
      </c>
      <c r="J756" s="9">
        <v>0</v>
      </c>
    </row>
    <row r="757" spans="1:10" x14ac:dyDescent="0.25">
      <c r="A757" s="13" t="s">
        <v>276</v>
      </c>
      <c r="B757" s="13" t="s">
        <v>93</v>
      </c>
      <c r="C757" s="13" t="s">
        <v>41</v>
      </c>
      <c r="D757" s="13" t="s">
        <v>94</v>
      </c>
      <c r="E757" s="13" t="s">
        <v>95</v>
      </c>
      <c r="F757" s="13" t="s">
        <v>95</v>
      </c>
      <c r="G757" s="9">
        <v>90500.760000000053</v>
      </c>
      <c r="H757" s="9">
        <v>37904.840000000018</v>
      </c>
      <c r="I757" s="9">
        <v>2700</v>
      </c>
      <c r="J757" s="9">
        <v>125705.60000000006</v>
      </c>
    </row>
    <row r="758" spans="1:10" x14ac:dyDescent="0.25">
      <c r="A758" s="13" t="s">
        <v>276</v>
      </c>
      <c r="B758" s="13" t="s">
        <v>93</v>
      </c>
      <c r="C758" s="13" t="s">
        <v>41</v>
      </c>
      <c r="D758" s="13" t="s">
        <v>94</v>
      </c>
      <c r="E758" s="13" t="s">
        <v>95</v>
      </c>
      <c r="F758" s="13" t="s">
        <v>114</v>
      </c>
      <c r="G758" s="9">
        <v>0</v>
      </c>
      <c r="H758" s="9">
        <v>0</v>
      </c>
      <c r="I758" s="9">
        <v>0</v>
      </c>
      <c r="J758" s="9">
        <v>0</v>
      </c>
    </row>
    <row r="759" spans="1:10" x14ac:dyDescent="0.25">
      <c r="A759" s="13" t="s">
        <v>276</v>
      </c>
      <c r="B759" s="13" t="s">
        <v>93</v>
      </c>
      <c r="C759" s="13" t="s">
        <v>41</v>
      </c>
      <c r="D759" s="13" t="s">
        <v>94</v>
      </c>
      <c r="E759" s="13" t="s">
        <v>95</v>
      </c>
      <c r="F759" s="13" t="s">
        <v>52</v>
      </c>
      <c r="G759" s="9">
        <v>39035.879999999997</v>
      </c>
      <c r="H759" s="9">
        <v>2925.8</v>
      </c>
      <c r="I759" s="9">
        <v>15000</v>
      </c>
      <c r="J759" s="9">
        <v>26961.679999999997</v>
      </c>
    </row>
    <row r="760" spans="1:10" x14ac:dyDescent="0.25">
      <c r="A760" s="13" t="s">
        <v>276</v>
      </c>
      <c r="B760" s="13" t="s">
        <v>93</v>
      </c>
      <c r="C760" s="13" t="s">
        <v>41</v>
      </c>
      <c r="D760" s="13" t="s">
        <v>94</v>
      </c>
      <c r="E760" s="13" t="s">
        <v>95</v>
      </c>
      <c r="F760" s="13" t="s">
        <v>45</v>
      </c>
      <c r="G760" s="9">
        <v>45648.117722000003</v>
      </c>
      <c r="H760" s="9">
        <v>1335.91</v>
      </c>
      <c r="I760" s="9">
        <v>19074.387555466317</v>
      </c>
      <c r="J760" s="9">
        <v>27909.640166533685</v>
      </c>
    </row>
    <row r="761" spans="1:10" x14ac:dyDescent="0.25">
      <c r="A761" s="13" t="s">
        <v>276</v>
      </c>
      <c r="B761" s="13" t="s">
        <v>93</v>
      </c>
      <c r="C761" s="13" t="s">
        <v>41</v>
      </c>
      <c r="D761" s="13" t="s">
        <v>94</v>
      </c>
      <c r="E761" s="13" t="s">
        <v>95</v>
      </c>
      <c r="F761" s="13" t="s">
        <v>96</v>
      </c>
      <c r="G761" s="9">
        <v>0</v>
      </c>
      <c r="H761" s="9">
        <v>0</v>
      </c>
      <c r="I761" s="9">
        <v>0</v>
      </c>
      <c r="J761" s="9">
        <v>0</v>
      </c>
    </row>
    <row r="762" spans="1:10" x14ac:dyDescent="0.25">
      <c r="A762" s="13" t="s">
        <v>276</v>
      </c>
      <c r="B762" s="13" t="s">
        <v>277</v>
      </c>
      <c r="C762" s="13" t="s">
        <v>41</v>
      </c>
      <c r="D762" s="13" t="s">
        <v>42</v>
      </c>
      <c r="E762" s="13" t="s">
        <v>278</v>
      </c>
      <c r="F762" s="13" t="s">
        <v>256</v>
      </c>
      <c r="G762" s="9">
        <v>0</v>
      </c>
      <c r="H762" s="9">
        <v>0</v>
      </c>
      <c r="I762" s="9">
        <v>0</v>
      </c>
      <c r="J762" s="9">
        <v>0</v>
      </c>
    </row>
    <row r="763" spans="1:10" x14ac:dyDescent="0.25">
      <c r="A763" s="13" t="s">
        <v>276</v>
      </c>
      <c r="B763" s="13" t="s">
        <v>277</v>
      </c>
      <c r="C763" s="13" t="s">
        <v>41</v>
      </c>
      <c r="D763" s="13" t="s">
        <v>94</v>
      </c>
      <c r="E763" s="13" t="s">
        <v>279</v>
      </c>
      <c r="F763" s="13" t="s">
        <v>114</v>
      </c>
      <c r="G763" s="9">
        <v>0</v>
      </c>
      <c r="H763" s="9">
        <v>0</v>
      </c>
      <c r="I763" s="9">
        <v>0</v>
      </c>
      <c r="J763" s="9">
        <v>0</v>
      </c>
    </row>
    <row r="764" spans="1:10" x14ac:dyDescent="0.25">
      <c r="A764" s="13" t="s">
        <v>276</v>
      </c>
      <c r="B764" s="13" t="s">
        <v>277</v>
      </c>
      <c r="C764" s="13" t="s">
        <v>41</v>
      </c>
      <c r="D764" s="13" t="s">
        <v>94</v>
      </c>
      <c r="E764" s="13" t="s">
        <v>279</v>
      </c>
      <c r="F764" s="13" t="s">
        <v>52</v>
      </c>
      <c r="G764" s="9">
        <v>4000</v>
      </c>
      <c r="H764" s="9">
        <v>0</v>
      </c>
      <c r="I764" s="9">
        <v>3000</v>
      </c>
      <c r="J764" s="9">
        <v>1000</v>
      </c>
    </row>
    <row r="765" spans="1:10" x14ac:dyDescent="0.25">
      <c r="A765" s="13" t="s">
        <v>276</v>
      </c>
      <c r="B765" s="13" t="s">
        <v>277</v>
      </c>
      <c r="C765" s="13" t="s">
        <v>41</v>
      </c>
      <c r="D765" s="13" t="s">
        <v>94</v>
      </c>
      <c r="E765" s="13" t="s">
        <v>279</v>
      </c>
      <c r="F765" s="13" t="s">
        <v>279</v>
      </c>
      <c r="G765" s="9">
        <v>2322.4672660000006</v>
      </c>
      <c r="H765" s="9">
        <v>0</v>
      </c>
      <c r="I765" s="9">
        <v>1503.3763950518132</v>
      </c>
      <c r="J765" s="9">
        <v>819.09087094818733</v>
      </c>
    </row>
    <row r="766" spans="1:10" x14ac:dyDescent="0.25">
      <c r="A766" s="13" t="s">
        <v>276</v>
      </c>
      <c r="B766" s="13" t="s">
        <v>277</v>
      </c>
      <c r="C766" s="13" t="s">
        <v>41</v>
      </c>
      <c r="D766" s="13" t="s">
        <v>94</v>
      </c>
      <c r="E766" s="13" t="s">
        <v>279</v>
      </c>
      <c r="F766" s="13" t="s">
        <v>222</v>
      </c>
      <c r="G766" s="9">
        <v>0</v>
      </c>
      <c r="H766" s="9">
        <v>0</v>
      </c>
      <c r="I766" s="9">
        <v>0</v>
      </c>
      <c r="J766" s="9">
        <v>0</v>
      </c>
    </row>
    <row r="767" spans="1:10" hidden="1" x14ac:dyDescent="0.25">
      <c r="A767" s="13" t="s">
        <v>276</v>
      </c>
      <c r="B767" s="13" t="s">
        <v>179</v>
      </c>
      <c r="C767" s="13" t="s">
        <v>22</v>
      </c>
      <c r="D767" s="13" t="s">
        <v>32</v>
      </c>
      <c r="E767" s="13" t="s">
        <v>180</v>
      </c>
      <c r="F767" s="13" t="s">
        <v>34</v>
      </c>
      <c r="G767" s="9">
        <v>81399.863527999973</v>
      </c>
      <c r="H767" s="9">
        <v>17224.69000000001</v>
      </c>
      <c r="I767" s="9">
        <v>20062.489531900006</v>
      </c>
      <c r="J767" s="9">
        <v>78562.063996099983</v>
      </c>
    </row>
    <row r="768" spans="1:10" hidden="1" x14ac:dyDescent="0.25">
      <c r="A768" s="13" t="s">
        <v>276</v>
      </c>
      <c r="B768" s="13" t="s">
        <v>121</v>
      </c>
      <c r="C768" s="13" t="s">
        <v>22</v>
      </c>
      <c r="D768" s="13" t="s">
        <v>122</v>
      </c>
      <c r="E768" s="13" t="s">
        <v>16</v>
      </c>
      <c r="F768" s="13" t="s">
        <v>123</v>
      </c>
      <c r="G768" s="9">
        <v>0</v>
      </c>
      <c r="H768" s="9">
        <v>0</v>
      </c>
      <c r="I768" s="9">
        <v>0</v>
      </c>
      <c r="J768" s="9">
        <v>0</v>
      </c>
    </row>
    <row r="769" spans="1:10" hidden="1" x14ac:dyDescent="0.25">
      <c r="A769" s="13" t="s">
        <v>276</v>
      </c>
      <c r="B769" s="13" t="s">
        <v>104</v>
      </c>
      <c r="C769" s="13" t="s">
        <v>72</v>
      </c>
      <c r="D769" s="13" t="s">
        <v>102</v>
      </c>
      <c r="E769" s="13" t="s">
        <v>103</v>
      </c>
      <c r="F769" s="13" t="s">
        <v>45</v>
      </c>
      <c r="G769" s="9">
        <v>2500</v>
      </c>
      <c r="H769" s="9">
        <v>0</v>
      </c>
      <c r="I769" s="9">
        <v>0</v>
      </c>
      <c r="J769" s="9">
        <v>2500</v>
      </c>
    </row>
    <row r="770" spans="1:10" hidden="1" x14ac:dyDescent="0.25">
      <c r="A770" s="13" t="s">
        <v>276</v>
      </c>
      <c r="B770" s="13" t="s">
        <v>104</v>
      </c>
      <c r="C770" s="13" t="s">
        <v>72</v>
      </c>
      <c r="D770" s="13" t="s">
        <v>102</v>
      </c>
      <c r="E770" s="13" t="s">
        <v>109</v>
      </c>
      <c r="F770" s="13" t="s">
        <v>45</v>
      </c>
      <c r="G770" s="9">
        <v>2500</v>
      </c>
      <c r="H770" s="9">
        <v>0</v>
      </c>
      <c r="I770" s="9">
        <v>0</v>
      </c>
      <c r="J770" s="9">
        <v>2500</v>
      </c>
    </row>
    <row r="771" spans="1:10" hidden="1" x14ac:dyDescent="0.25">
      <c r="A771" s="13" t="s">
        <v>276</v>
      </c>
      <c r="B771" s="13" t="s">
        <v>141</v>
      </c>
      <c r="C771" s="13" t="s">
        <v>14</v>
      </c>
      <c r="D771" s="13" t="s">
        <v>29</v>
      </c>
      <c r="E771" s="13" t="s">
        <v>142</v>
      </c>
      <c r="F771" s="13" t="s">
        <v>143</v>
      </c>
      <c r="G771" s="9">
        <v>49624.438010000056</v>
      </c>
      <c r="H771" s="9">
        <v>0</v>
      </c>
      <c r="I771" s="9">
        <v>26674.145109508801</v>
      </c>
      <c r="J771" s="9">
        <v>22950.292900491255</v>
      </c>
    </row>
    <row r="772" spans="1:10" x14ac:dyDescent="0.25">
      <c r="A772" s="13" t="s">
        <v>280</v>
      </c>
      <c r="B772" s="13" t="s">
        <v>93</v>
      </c>
      <c r="C772" s="13" t="s">
        <v>41</v>
      </c>
      <c r="D772" s="13" t="s">
        <v>94</v>
      </c>
      <c r="E772" s="13" t="s">
        <v>95</v>
      </c>
      <c r="F772" s="13" t="s">
        <v>114</v>
      </c>
      <c r="G772" s="9">
        <v>0</v>
      </c>
      <c r="H772" s="9">
        <v>0</v>
      </c>
      <c r="I772" s="9">
        <v>0</v>
      </c>
      <c r="J772" s="9">
        <v>0</v>
      </c>
    </row>
    <row r="773" spans="1:10" x14ac:dyDescent="0.25">
      <c r="A773" s="13" t="s">
        <v>280</v>
      </c>
      <c r="B773" s="13" t="s">
        <v>93</v>
      </c>
      <c r="C773" s="13" t="s">
        <v>41</v>
      </c>
      <c r="D773" s="13" t="s">
        <v>94</v>
      </c>
      <c r="E773" s="13" t="s">
        <v>95</v>
      </c>
      <c r="F773" s="13" t="s">
        <v>52</v>
      </c>
      <c r="G773" s="9">
        <v>10600</v>
      </c>
      <c r="H773" s="9">
        <v>0</v>
      </c>
      <c r="I773" s="9">
        <v>1400</v>
      </c>
      <c r="J773" s="9">
        <v>9200</v>
      </c>
    </row>
    <row r="774" spans="1:10" hidden="1" x14ac:dyDescent="0.25">
      <c r="A774" s="13" t="s">
        <v>280</v>
      </c>
      <c r="B774" s="13" t="s">
        <v>141</v>
      </c>
      <c r="C774" s="13" t="s">
        <v>14</v>
      </c>
      <c r="D774" s="13" t="s">
        <v>29</v>
      </c>
      <c r="E774" s="13" t="s">
        <v>142</v>
      </c>
      <c r="F774" s="13" t="s">
        <v>143</v>
      </c>
      <c r="G774" s="9">
        <v>0</v>
      </c>
      <c r="H774" s="9">
        <v>0</v>
      </c>
      <c r="I774" s="9">
        <v>0</v>
      </c>
      <c r="J774" s="9">
        <v>0</v>
      </c>
    </row>
    <row r="775" spans="1:10" hidden="1" x14ac:dyDescent="0.25">
      <c r="A775" s="13" t="s">
        <v>280</v>
      </c>
      <c r="B775" s="13" t="s">
        <v>79</v>
      </c>
      <c r="C775" s="13" t="s">
        <v>14</v>
      </c>
      <c r="D775" s="13" t="s">
        <v>77</v>
      </c>
      <c r="E775" s="13" t="s">
        <v>79</v>
      </c>
      <c r="F775" s="13" t="s">
        <v>80</v>
      </c>
      <c r="G775" s="9">
        <v>71034.709999999992</v>
      </c>
      <c r="H775" s="9">
        <v>64119.87</v>
      </c>
      <c r="I775" s="9">
        <v>36678.229999999996</v>
      </c>
      <c r="J775" s="9">
        <v>98476.35</v>
      </c>
    </row>
    <row r="776" spans="1:10" hidden="1" x14ac:dyDescent="0.25">
      <c r="A776" s="13" t="s">
        <v>280</v>
      </c>
      <c r="B776" s="13" t="s">
        <v>140</v>
      </c>
      <c r="C776" s="13" t="s">
        <v>14</v>
      </c>
      <c r="D776" s="13" t="s">
        <v>29</v>
      </c>
      <c r="E776" s="13" t="s">
        <v>30</v>
      </c>
      <c r="F776" s="13" t="s">
        <v>31</v>
      </c>
      <c r="G776" s="9">
        <v>0</v>
      </c>
      <c r="H776" s="9">
        <v>0</v>
      </c>
      <c r="I776" s="9">
        <v>0</v>
      </c>
      <c r="J776" s="9">
        <v>0</v>
      </c>
    </row>
    <row r="777" spans="1:10" hidden="1" x14ac:dyDescent="0.25">
      <c r="A777" s="13" t="s">
        <v>280</v>
      </c>
      <c r="B777" s="13" t="s">
        <v>110</v>
      </c>
      <c r="C777" s="13" t="s">
        <v>14</v>
      </c>
      <c r="D777" s="13" t="s">
        <v>29</v>
      </c>
      <c r="E777" s="13" t="s">
        <v>30</v>
      </c>
      <c r="F777" s="13" t="s">
        <v>111</v>
      </c>
      <c r="G777" s="9">
        <v>0</v>
      </c>
      <c r="H777" s="9">
        <v>0</v>
      </c>
      <c r="I777" s="9">
        <v>0</v>
      </c>
      <c r="J777" s="9">
        <v>0</v>
      </c>
    </row>
    <row r="778" spans="1:10" hidden="1" x14ac:dyDescent="0.25">
      <c r="A778" s="13" t="s">
        <v>280</v>
      </c>
      <c r="B778" s="13" t="s">
        <v>110</v>
      </c>
      <c r="C778" s="13" t="s">
        <v>14</v>
      </c>
      <c r="D778" s="13" t="s">
        <v>29</v>
      </c>
      <c r="E778" s="13" t="s">
        <v>30</v>
      </c>
      <c r="F778" s="13" t="s">
        <v>31</v>
      </c>
      <c r="G778" s="9">
        <v>19421.567216000003</v>
      </c>
      <c r="H778" s="9">
        <v>0</v>
      </c>
      <c r="I778" s="9">
        <v>12605.607226755999</v>
      </c>
      <c r="J778" s="9">
        <v>6815.9599892440037</v>
      </c>
    </row>
    <row r="779" spans="1:10" hidden="1" x14ac:dyDescent="0.25">
      <c r="A779" s="13" t="s">
        <v>280</v>
      </c>
      <c r="B779" s="13" t="s">
        <v>220</v>
      </c>
      <c r="C779" s="13" t="s">
        <v>14</v>
      </c>
      <c r="D779" s="13" t="s">
        <v>29</v>
      </c>
      <c r="E779" s="13" t="s">
        <v>30</v>
      </c>
      <c r="F779" s="13" t="s">
        <v>31</v>
      </c>
      <c r="G779" s="9">
        <v>36554.456161999995</v>
      </c>
      <c r="H779" s="9">
        <v>2817.9100000000008</v>
      </c>
      <c r="I779" s="9">
        <v>11539.280623202498</v>
      </c>
      <c r="J779" s="9">
        <v>27833.085538797499</v>
      </c>
    </row>
    <row r="780" spans="1:10" hidden="1" x14ac:dyDescent="0.25">
      <c r="A780" s="13" t="s">
        <v>280</v>
      </c>
      <c r="B780" s="13" t="s">
        <v>221</v>
      </c>
      <c r="C780" s="13" t="s">
        <v>14</v>
      </c>
      <c r="D780" s="13" t="s">
        <v>29</v>
      </c>
      <c r="E780" s="13" t="s">
        <v>30</v>
      </c>
      <c r="F780" s="13" t="s">
        <v>161</v>
      </c>
      <c r="G780" s="9">
        <v>0</v>
      </c>
      <c r="H780" s="9">
        <v>0</v>
      </c>
      <c r="I780" s="9">
        <v>0</v>
      </c>
      <c r="J780" s="9">
        <v>0</v>
      </c>
    </row>
    <row r="781" spans="1:10" hidden="1" x14ac:dyDescent="0.25">
      <c r="A781" s="13" t="s">
        <v>280</v>
      </c>
      <c r="B781" s="13" t="s">
        <v>149</v>
      </c>
      <c r="C781" s="13" t="s">
        <v>14</v>
      </c>
      <c r="D781" s="13" t="s">
        <v>29</v>
      </c>
      <c r="E781" s="13" t="s">
        <v>30</v>
      </c>
      <c r="F781" s="13" t="s">
        <v>161</v>
      </c>
      <c r="G781" s="9">
        <v>0</v>
      </c>
      <c r="H781" s="9">
        <v>0</v>
      </c>
      <c r="I781" s="9">
        <v>0</v>
      </c>
      <c r="J781" s="9">
        <v>0</v>
      </c>
    </row>
    <row r="782" spans="1:10" x14ac:dyDescent="0.25">
      <c r="A782" s="13" t="s">
        <v>280</v>
      </c>
      <c r="B782" s="13" t="s">
        <v>93</v>
      </c>
      <c r="C782" s="13" t="s">
        <v>41</v>
      </c>
      <c r="D782" s="13" t="s">
        <v>94</v>
      </c>
      <c r="E782" s="13" t="s">
        <v>95</v>
      </c>
      <c r="F782" s="13" t="s">
        <v>45</v>
      </c>
      <c r="G782" s="9">
        <v>29950</v>
      </c>
      <c r="H782" s="9">
        <v>4143.91</v>
      </c>
      <c r="I782" s="9">
        <v>7850</v>
      </c>
      <c r="J782" s="9">
        <v>26243.91</v>
      </c>
    </row>
    <row r="783" spans="1:10" x14ac:dyDescent="0.25">
      <c r="A783" s="13" t="s">
        <v>280</v>
      </c>
      <c r="B783" s="13" t="s">
        <v>93</v>
      </c>
      <c r="C783" s="13" t="s">
        <v>41</v>
      </c>
      <c r="D783" s="13" t="s">
        <v>94</v>
      </c>
      <c r="E783" s="13" t="s">
        <v>95</v>
      </c>
      <c r="F783" s="13" t="s">
        <v>96</v>
      </c>
      <c r="G783" s="9">
        <v>0</v>
      </c>
      <c r="H783" s="9">
        <v>0</v>
      </c>
      <c r="I783" s="9">
        <v>0</v>
      </c>
      <c r="J783" s="9">
        <v>0</v>
      </c>
    </row>
    <row r="784" spans="1:10" hidden="1" x14ac:dyDescent="0.25">
      <c r="A784" s="13" t="s">
        <v>280</v>
      </c>
      <c r="B784" s="13" t="s">
        <v>221</v>
      </c>
      <c r="C784" s="13" t="s">
        <v>14</v>
      </c>
      <c r="D784" s="13" t="s">
        <v>29</v>
      </c>
      <c r="E784" s="13" t="s">
        <v>144</v>
      </c>
      <c r="F784" s="13" t="s">
        <v>150</v>
      </c>
      <c r="G784" s="9">
        <v>4906.8</v>
      </c>
      <c r="H784" s="9">
        <v>0</v>
      </c>
      <c r="I784" s="9">
        <v>4906.8</v>
      </c>
      <c r="J784" s="9">
        <v>0</v>
      </c>
    </row>
    <row r="785" spans="1:10" hidden="1" x14ac:dyDescent="0.25">
      <c r="A785" s="13" t="s">
        <v>280</v>
      </c>
      <c r="B785" s="13" t="s">
        <v>149</v>
      </c>
      <c r="C785" s="13" t="s">
        <v>14</v>
      </c>
      <c r="D785" s="13" t="s">
        <v>29</v>
      </c>
      <c r="E785" s="13" t="s">
        <v>144</v>
      </c>
      <c r="F785" s="13" t="s">
        <v>150</v>
      </c>
      <c r="G785" s="9">
        <v>85017.394422000027</v>
      </c>
      <c r="H785" s="9">
        <v>22952.739999999991</v>
      </c>
      <c r="I785" s="9">
        <v>29967.154981666074</v>
      </c>
      <c r="J785" s="9">
        <v>78002.979440333947</v>
      </c>
    </row>
    <row r="786" spans="1:10" x14ac:dyDescent="0.25">
      <c r="A786" s="13" t="s">
        <v>280</v>
      </c>
      <c r="B786" s="13" t="s">
        <v>93</v>
      </c>
      <c r="C786" s="13" t="s">
        <v>41</v>
      </c>
      <c r="D786" s="13" t="s">
        <v>94</v>
      </c>
      <c r="E786" s="13" t="s">
        <v>95</v>
      </c>
      <c r="F786" s="13" t="s">
        <v>95</v>
      </c>
      <c r="G786" s="9">
        <v>107733.09824600002</v>
      </c>
      <c r="H786" s="9">
        <v>19457.839999999989</v>
      </c>
      <c r="I786" s="9">
        <v>28796.596982790805</v>
      </c>
      <c r="J786" s="9">
        <v>98394.341263209208</v>
      </c>
    </row>
    <row r="787" spans="1:10" hidden="1" x14ac:dyDescent="0.25">
      <c r="A787" s="13" t="s">
        <v>280</v>
      </c>
      <c r="B787" s="13" t="s">
        <v>140</v>
      </c>
      <c r="C787" s="13" t="s">
        <v>14</v>
      </c>
      <c r="D787" s="13" t="s">
        <v>29</v>
      </c>
      <c r="E787" s="13" t="s">
        <v>112</v>
      </c>
      <c r="F787" s="13" t="s">
        <v>153</v>
      </c>
      <c r="G787" s="9">
        <v>58058.160252000045</v>
      </c>
      <c r="H787" s="9">
        <v>26390.840000000004</v>
      </c>
      <c r="I787" s="9">
        <v>17693.246284373869</v>
      </c>
      <c r="J787" s="9">
        <v>66755.75396762618</v>
      </c>
    </row>
    <row r="788" spans="1:10" hidden="1" x14ac:dyDescent="0.25">
      <c r="A788" s="13" t="s">
        <v>280</v>
      </c>
      <c r="B788" s="13" t="s">
        <v>121</v>
      </c>
      <c r="C788" s="13" t="s">
        <v>22</v>
      </c>
      <c r="D788" s="13" t="s">
        <v>122</v>
      </c>
      <c r="E788" s="13" t="s">
        <v>16</v>
      </c>
      <c r="F788" s="13" t="s">
        <v>123</v>
      </c>
      <c r="G788" s="9">
        <v>0</v>
      </c>
      <c r="H788" s="9">
        <v>0</v>
      </c>
      <c r="I788" s="9">
        <v>0</v>
      </c>
      <c r="J788" s="9">
        <v>0</v>
      </c>
    </row>
    <row r="789" spans="1:10" hidden="1" x14ac:dyDescent="0.25">
      <c r="A789" s="13" t="s">
        <v>280</v>
      </c>
      <c r="B789" s="13" t="s">
        <v>125</v>
      </c>
      <c r="C789" s="13" t="s">
        <v>14</v>
      </c>
      <c r="D789" s="13" t="s">
        <v>122</v>
      </c>
      <c r="E789" s="13" t="s">
        <v>16</v>
      </c>
      <c r="F789" s="13" t="s">
        <v>123</v>
      </c>
      <c r="G789" s="9">
        <v>0</v>
      </c>
      <c r="H789" s="9">
        <v>0</v>
      </c>
      <c r="I789" s="9">
        <v>0</v>
      </c>
      <c r="J789" s="9">
        <v>0</v>
      </c>
    </row>
    <row r="790" spans="1:10" hidden="1" x14ac:dyDescent="0.25">
      <c r="A790" s="13" t="s">
        <v>280</v>
      </c>
      <c r="B790" s="13" t="s">
        <v>115</v>
      </c>
      <c r="C790" s="13" t="s">
        <v>98</v>
      </c>
      <c r="D790" s="13" t="s">
        <v>116</v>
      </c>
      <c r="E790" s="13" t="s">
        <v>117</v>
      </c>
      <c r="F790" s="13" t="s">
        <v>44</v>
      </c>
      <c r="G790" s="9">
        <v>1839435.1701980014</v>
      </c>
      <c r="H790" s="9">
        <v>376518.43999999994</v>
      </c>
      <c r="I790" s="9">
        <v>539271.76208848937</v>
      </c>
      <c r="J790" s="9">
        <v>1676681.8481095121</v>
      </c>
    </row>
    <row r="791" spans="1:10" hidden="1" x14ac:dyDescent="0.25">
      <c r="A791" s="13" t="s">
        <v>280</v>
      </c>
      <c r="B791" s="13" t="s">
        <v>110</v>
      </c>
      <c r="C791" s="13" t="s">
        <v>14</v>
      </c>
      <c r="D791" s="13" t="s">
        <v>29</v>
      </c>
      <c r="E791" s="13" t="s">
        <v>112</v>
      </c>
      <c r="F791" s="13" t="s">
        <v>113</v>
      </c>
      <c r="G791" s="9">
        <v>67431.289999999979</v>
      </c>
      <c r="H791" s="9">
        <v>37146.010000000009</v>
      </c>
      <c r="I791" s="9">
        <v>31036.21</v>
      </c>
      <c r="J791" s="9">
        <v>73541.09</v>
      </c>
    </row>
    <row r="792" spans="1:10" hidden="1" x14ac:dyDescent="0.25">
      <c r="A792" s="13" t="s">
        <v>280</v>
      </c>
      <c r="B792" s="13" t="s">
        <v>281</v>
      </c>
      <c r="C792" s="13" t="s">
        <v>14</v>
      </c>
      <c r="D792" s="13" t="s">
        <v>29</v>
      </c>
      <c r="E792" s="13" t="s">
        <v>112</v>
      </c>
      <c r="F792" s="13" t="s">
        <v>153</v>
      </c>
      <c r="G792" s="9">
        <v>43918.400000000001</v>
      </c>
      <c r="H792" s="9">
        <v>0</v>
      </c>
      <c r="I792" s="9">
        <v>5600</v>
      </c>
      <c r="J792" s="9">
        <v>38318.400000000001</v>
      </c>
    </row>
    <row r="793" spans="1:10" hidden="1" x14ac:dyDescent="0.25">
      <c r="A793" s="13" t="s">
        <v>280</v>
      </c>
      <c r="B793" s="13" t="s">
        <v>220</v>
      </c>
      <c r="C793" s="13" t="s">
        <v>14</v>
      </c>
      <c r="D793" s="13" t="s">
        <v>29</v>
      </c>
      <c r="E793" s="13" t="s">
        <v>112</v>
      </c>
      <c r="F793" s="13" t="s">
        <v>153</v>
      </c>
      <c r="G793" s="9">
        <v>18822.070000000007</v>
      </c>
      <c r="H793" s="9">
        <v>12236.04</v>
      </c>
      <c r="I793" s="9">
        <v>1800</v>
      </c>
      <c r="J793" s="9">
        <v>29258.110000000008</v>
      </c>
    </row>
    <row r="794" spans="1:10" hidden="1" x14ac:dyDescent="0.25">
      <c r="A794" s="13" t="s">
        <v>280</v>
      </c>
      <c r="B794" s="13" t="s">
        <v>141</v>
      </c>
      <c r="C794" s="13" t="s">
        <v>14</v>
      </c>
      <c r="D794" s="13" t="s">
        <v>29</v>
      </c>
      <c r="E794" s="13" t="s">
        <v>144</v>
      </c>
      <c r="F794" s="13" t="s">
        <v>145</v>
      </c>
      <c r="G794" s="9">
        <v>801235.68277199985</v>
      </c>
      <c r="H794" s="9">
        <v>177508.99</v>
      </c>
      <c r="I794" s="9">
        <v>219032.65463954478</v>
      </c>
      <c r="J794" s="9">
        <v>759712.01813245506</v>
      </c>
    </row>
    <row r="795" spans="1:10" hidden="1" x14ac:dyDescent="0.25">
      <c r="A795" s="13" t="s">
        <v>280</v>
      </c>
      <c r="B795" s="13" t="s">
        <v>281</v>
      </c>
      <c r="C795" s="13" t="s">
        <v>14</v>
      </c>
      <c r="D795" s="13" t="s">
        <v>29</v>
      </c>
      <c r="E795" s="13" t="s">
        <v>30</v>
      </c>
      <c r="F795" s="13" t="s">
        <v>31</v>
      </c>
      <c r="G795" s="9">
        <v>16225.082378000014</v>
      </c>
      <c r="H795" s="9">
        <v>0</v>
      </c>
      <c r="I795" s="9">
        <v>10427.653735309988</v>
      </c>
      <c r="J795" s="9">
        <v>5797.4286426900253</v>
      </c>
    </row>
    <row r="796" spans="1:10" hidden="1" x14ac:dyDescent="0.25">
      <c r="A796" s="13" t="s">
        <v>282</v>
      </c>
      <c r="B796" s="13" t="s">
        <v>79</v>
      </c>
      <c r="C796" s="13" t="s">
        <v>14</v>
      </c>
      <c r="D796" s="13" t="s">
        <v>77</v>
      </c>
      <c r="E796" s="13" t="s">
        <v>79</v>
      </c>
      <c r="F796" s="13" t="s">
        <v>80</v>
      </c>
      <c r="G796" s="9">
        <v>304008.64350000001</v>
      </c>
      <c r="H796" s="9">
        <v>133677.54999999999</v>
      </c>
      <c r="I796" s="9">
        <v>127386.6335</v>
      </c>
      <c r="J796" s="9">
        <v>310299.56</v>
      </c>
    </row>
    <row r="797" spans="1:10" hidden="1" x14ac:dyDescent="0.25">
      <c r="A797" s="13" t="s">
        <v>282</v>
      </c>
      <c r="B797" s="13" t="s">
        <v>138</v>
      </c>
      <c r="C797" s="13" t="s">
        <v>14</v>
      </c>
      <c r="D797" s="13" t="s">
        <v>29</v>
      </c>
      <c r="E797" s="13" t="s">
        <v>112</v>
      </c>
      <c r="F797" s="13" t="s">
        <v>139</v>
      </c>
      <c r="G797" s="9">
        <v>275247.06131400022</v>
      </c>
      <c r="H797" s="9">
        <v>54550.14</v>
      </c>
      <c r="I797" s="9">
        <v>68382.161704068232</v>
      </c>
      <c r="J797" s="9">
        <v>261415.03960993199</v>
      </c>
    </row>
    <row r="798" spans="1:10" hidden="1" x14ac:dyDescent="0.25">
      <c r="A798" s="13" t="s">
        <v>282</v>
      </c>
      <c r="B798" s="13" t="s">
        <v>220</v>
      </c>
      <c r="C798" s="13" t="s">
        <v>14</v>
      </c>
      <c r="D798" s="13" t="s">
        <v>29</v>
      </c>
      <c r="E798" s="13" t="s">
        <v>112</v>
      </c>
      <c r="F798" s="13" t="s">
        <v>153</v>
      </c>
      <c r="G798" s="9">
        <v>44587.43251999998</v>
      </c>
      <c r="H798" s="9">
        <v>15212.9</v>
      </c>
      <c r="I798" s="9">
        <v>12807.499215948004</v>
      </c>
      <c r="J798" s="9">
        <v>46992.833304051979</v>
      </c>
    </row>
    <row r="799" spans="1:10" hidden="1" x14ac:dyDescent="0.25">
      <c r="A799" s="13" t="s">
        <v>282</v>
      </c>
      <c r="B799" s="13" t="s">
        <v>160</v>
      </c>
      <c r="C799" s="13" t="s">
        <v>14</v>
      </c>
      <c r="D799" s="13" t="s">
        <v>29</v>
      </c>
      <c r="E799" s="13" t="s">
        <v>144</v>
      </c>
      <c r="F799" s="13" t="s">
        <v>150</v>
      </c>
      <c r="G799" s="9">
        <v>8813.6099169999998</v>
      </c>
      <c r="H799" s="9">
        <v>8542.7400000000016</v>
      </c>
      <c r="I799" s="9">
        <v>2790.1004139841207</v>
      </c>
      <c r="J799" s="9">
        <v>14566.249503015881</v>
      </c>
    </row>
    <row r="800" spans="1:10" hidden="1" x14ac:dyDescent="0.25">
      <c r="A800" s="13" t="s">
        <v>282</v>
      </c>
      <c r="B800" s="13" t="s">
        <v>149</v>
      </c>
      <c r="C800" s="13" t="s">
        <v>14</v>
      </c>
      <c r="D800" s="13" t="s">
        <v>29</v>
      </c>
      <c r="E800" s="13" t="s">
        <v>144</v>
      </c>
      <c r="F800" s="13" t="s">
        <v>150</v>
      </c>
      <c r="G800" s="9">
        <v>42105.630074000022</v>
      </c>
      <c r="H800" s="9">
        <v>15804.859999999993</v>
      </c>
      <c r="I800" s="9">
        <v>13330.479755701908</v>
      </c>
      <c r="J800" s="9">
        <v>44580.010318298111</v>
      </c>
    </row>
    <row r="801" spans="1:10" hidden="1" x14ac:dyDescent="0.25">
      <c r="A801" s="13" t="s">
        <v>282</v>
      </c>
      <c r="B801" s="13" t="s">
        <v>110</v>
      </c>
      <c r="C801" s="13" t="s">
        <v>14</v>
      </c>
      <c r="D801" s="13" t="s">
        <v>29</v>
      </c>
      <c r="E801" s="13" t="s">
        <v>30</v>
      </c>
      <c r="F801" s="13" t="s">
        <v>111</v>
      </c>
      <c r="G801" s="9">
        <v>0</v>
      </c>
      <c r="H801" s="9">
        <v>0</v>
      </c>
      <c r="I801" s="9">
        <v>0</v>
      </c>
      <c r="J801" s="9">
        <v>0</v>
      </c>
    </row>
    <row r="802" spans="1:10" hidden="1" x14ac:dyDescent="0.25">
      <c r="A802" s="13" t="s">
        <v>282</v>
      </c>
      <c r="B802" s="13" t="s">
        <v>220</v>
      </c>
      <c r="C802" s="13" t="s">
        <v>14</v>
      </c>
      <c r="D802" s="13" t="s">
        <v>29</v>
      </c>
      <c r="E802" s="13" t="s">
        <v>30</v>
      </c>
      <c r="F802" s="13" t="s">
        <v>31</v>
      </c>
      <c r="G802" s="9">
        <v>65398.535346000048</v>
      </c>
      <c r="H802" s="9">
        <v>4921.8099999999995</v>
      </c>
      <c r="I802" s="9">
        <v>20383.328106320008</v>
      </c>
      <c r="J802" s="9">
        <v>49937.017239680034</v>
      </c>
    </row>
    <row r="803" spans="1:10" hidden="1" x14ac:dyDescent="0.25">
      <c r="A803" s="13" t="s">
        <v>282</v>
      </c>
      <c r="B803" s="13" t="s">
        <v>140</v>
      </c>
      <c r="C803" s="13" t="s">
        <v>14</v>
      </c>
      <c r="D803" s="13" t="s">
        <v>29</v>
      </c>
      <c r="E803" s="13" t="s">
        <v>30</v>
      </c>
      <c r="F803" s="13" t="s">
        <v>31</v>
      </c>
      <c r="G803" s="9">
        <v>0</v>
      </c>
      <c r="H803" s="9">
        <v>0</v>
      </c>
      <c r="I803" s="9">
        <v>0</v>
      </c>
      <c r="J803" s="9">
        <v>0</v>
      </c>
    </row>
    <row r="804" spans="1:10" hidden="1" x14ac:dyDescent="0.25">
      <c r="A804" s="13" t="s">
        <v>282</v>
      </c>
      <c r="B804" s="13" t="s">
        <v>138</v>
      </c>
      <c r="C804" s="13" t="s">
        <v>14</v>
      </c>
      <c r="D804" s="13" t="s">
        <v>29</v>
      </c>
      <c r="E804" s="13" t="s">
        <v>30</v>
      </c>
      <c r="F804" s="13" t="s">
        <v>31</v>
      </c>
      <c r="G804" s="9">
        <v>10417.956879999982</v>
      </c>
      <c r="H804" s="9">
        <v>2352.6800000000003</v>
      </c>
      <c r="I804" s="9">
        <v>1273.0580066450004</v>
      </c>
      <c r="J804" s="9">
        <v>11497.578873354982</v>
      </c>
    </row>
    <row r="805" spans="1:10" hidden="1" x14ac:dyDescent="0.25">
      <c r="A805" s="13" t="s">
        <v>282</v>
      </c>
      <c r="B805" s="13" t="s">
        <v>110</v>
      </c>
      <c r="C805" s="13" t="s">
        <v>14</v>
      </c>
      <c r="D805" s="13" t="s">
        <v>29</v>
      </c>
      <c r="E805" s="13" t="s">
        <v>112</v>
      </c>
      <c r="F805" s="13" t="s">
        <v>113</v>
      </c>
      <c r="G805" s="9">
        <v>14725.762596000004</v>
      </c>
      <c r="H805" s="9">
        <v>3324.2099999999996</v>
      </c>
      <c r="I805" s="9">
        <v>4844.200274791001</v>
      </c>
      <c r="J805" s="9">
        <v>13205.772321209002</v>
      </c>
    </row>
    <row r="806" spans="1:10" hidden="1" x14ac:dyDescent="0.25">
      <c r="A806" s="13" t="s">
        <v>282</v>
      </c>
      <c r="B806" s="13" t="s">
        <v>147</v>
      </c>
      <c r="C806" s="13" t="s">
        <v>14</v>
      </c>
      <c r="D806" s="13" t="s">
        <v>29</v>
      </c>
      <c r="E806" s="13" t="s">
        <v>30</v>
      </c>
      <c r="F806" s="13" t="s">
        <v>111</v>
      </c>
      <c r="G806" s="9">
        <v>0</v>
      </c>
      <c r="H806" s="9">
        <v>0</v>
      </c>
      <c r="I806" s="9">
        <v>0</v>
      </c>
      <c r="J806" s="9">
        <v>0</v>
      </c>
    </row>
    <row r="807" spans="1:10" hidden="1" x14ac:dyDescent="0.25">
      <c r="A807" s="13" t="s">
        <v>282</v>
      </c>
      <c r="B807" s="13" t="s">
        <v>141</v>
      </c>
      <c r="C807" s="13" t="s">
        <v>14</v>
      </c>
      <c r="D807" s="13" t="s">
        <v>29</v>
      </c>
      <c r="E807" s="13" t="s">
        <v>144</v>
      </c>
      <c r="F807" s="13" t="s">
        <v>145</v>
      </c>
      <c r="G807" s="9">
        <v>426993.59997399972</v>
      </c>
      <c r="H807" s="9">
        <v>105172.78</v>
      </c>
      <c r="I807" s="9">
        <v>112377.79531906558</v>
      </c>
      <c r="J807" s="9">
        <v>419788.58465493412</v>
      </c>
    </row>
    <row r="808" spans="1:10" hidden="1" x14ac:dyDescent="0.25">
      <c r="A808" s="13" t="s">
        <v>282</v>
      </c>
      <c r="B808" s="13" t="s">
        <v>141</v>
      </c>
      <c r="C808" s="13" t="s">
        <v>14</v>
      </c>
      <c r="D808" s="13" t="s">
        <v>29</v>
      </c>
      <c r="E808" s="13" t="s">
        <v>142</v>
      </c>
      <c r="F808" s="13" t="s">
        <v>143</v>
      </c>
      <c r="G808" s="9">
        <v>11820.162885999996</v>
      </c>
      <c r="H808" s="9">
        <v>5374.63</v>
      </c>
      <c r="I808" s="9">
        <v>3746.7080305120003</v>
      </c>
      <c r="J808" s="9">
        <v>13448.084855487996</v>
      </c>
    </row>
    <row r="809" spans="1:10" hidden="1" x14ac:dyDescent="0.25">
      <c r="A809" s="13" t="s">
        <v>282</v>
      </c>
      <c r="B809" s="13" t="s">
        <v>147</v>
      </c>
      <c r="C809" s="13" t="s">
        <v>14</v>
      </c>
      <c r="D809" s="13" t="s">
        <v>29</v>
      </c>
      <c r="E809" s="13" t="s">
        <v>112</v>
      </c>
      <c r="F809" s="13" t="s">
        <v>148</v>
      </c>
      <c r="G809" s="9">
        <v>17040.190135999997</v>
      </c>
      <c r="H809" s="9">
        <v>3392.7600000000007</v>
      </c>
      <c r="I809" s="9">
        <v>5100.1115710934646</v>
      </c>
      <c r="J809" s="9">
        <v>15332.838564906533</v>
      </c>
    </row>
    <row r="810" spans="1:10" hidden="1" x14ac:dyDescent="0.25">
      <c r="A810" s="13" t="s">
        <v>282</v>
      </c>
      <c r="B810" s="13" t="s">
        <v>160</v>
      </c>
      <c r="C810" s="13" t="s">
        <v>14</v>
      </c>
      <c r="D810" s="13" t="s">
        <v>29</v>
      </c>
      <c r="E810" s="13" t="s">
        <v>30</v>
      </c>
      <c r="F810" s="13" t="s">
        <v>161</v>
      </c>
      <c r="G810" s="9">
        <v>27887.180424000017</v>
      </c>
      <c r="H810" s="9">
        <v>2213.7100000000005</v>
      </c>
      <c r="I810" s="9">
        <v>8838.9400570919988</v>
      </c>
      <c r="J810" s="9">
        <v>21261.950366908015</v>
      </c>
    </row>
    <row r="811" spans="1:10" hidden="1" x14ac:dyDescent="0.25">
      <c r="A811" s="13" t="s">
        <v>282</v>
      </c>
      <c r="B811" s="13" t="s">
        <v>83</v>
      </c>
      <c r="C811" s="13" t="s">
        <v>22</v>
      </c>
      <c r="D811" s="13" t="s">
        <v>32</v>
      </c>
      <c r="E811" s="13" t="s">
        <v>84</v>
      </c>
      <c r="F811" s="13" t="s">
        <v>34</v>
      </c>
      <c r="G811" s="9">
        <v>73536.699799000024</v>
      </c>
      <c r="H811" s="9">
        <v>27148.140000000007</v>
      </c>
      <c r="I811" s="9">
        <v>23450.51029953278</v>
      </c>
      <c r="J811" s="9">
        <v>77234.329499467247</v>
      </c>
    </row>
    <row r="812" spans="1:10" hidden="1" x14ac:dyDescent="0.25">
      <c r="A812" s="13" t="s">
        <v>282</v>
      </c>
      <c r="B812" s="13" t="s">
        <v>179</v>
      </c>
      <c r="C812" s="13" t="s">
        <v>22</v>
      </c>
      <c r="D812" s="13" t="s">
        <v>32</v>
      </c>
      <c r="E812" s="13" t="s">
        <v>180</v>
      </c>
      <c r="F812" s="13" t="s">
        <v>34</v>
      </c>
      <c r="G812" s="9">
        <v>28378.08019099999</v>
      </c>
      <c r="H812" s="9">
        <v>3490.8599999999992</v>
      </c>
      <c r="I812" s="9">
        <v>9493.5239921672219</v>
      </c>
      <c r="J812" s="9">
        <v>22375.416198832769</v>
      </c>
    </row>
    <row r="813" spans="1:10" hidden="1" x14ac:dyDescent="0.25">
      <c r="A813" s="13" t="s">
        <v>282</v>
      </c>
      <c r="B813" s="13" t="s">
        <v>140</v>
      </c>
      <c r="C813" s="13" t="s">
        <v>14</v>
      </c>
      <c r="D813" s="13" t="s">
        <v>29</v>
      </c>
      <c r="E813" s="13" t="s">
        <v>112</v>
      </c>
      <c r="F813" s="13" t="s">
        <v>153</v>
      </c>
      <c r="G813" s="9">
        <v>52146.879747999956</v>
      </c>
      <c r="H813" s="9">
        <v>14140.420000000004</v>
      </c>
      <c r="I813" s="9">
        <v>17228.841807594996</v>
      </c>
      <c r="J813" s="9">
        <v>49058.457940404965</v>
      </c>
    </row>
    <row r="814" spans="1:10" hidden="1" x14ac:dyDescent="0.25">
      <c r="A814" s="13" t="s">
        <v>282</v>
      </c>
      <c r="B814" s="13" t="s">
        <v>151</v>
      </c>
      <c r="C814" s="13" t="s">
        <v>14</v>
      </c>
      <c r="D814" s="13" t="s">
        <v>15</v>
      </c>
      <c r="E814" s="13" t="s">
        <v>16</v>
      </c>
      <c r="F814" s="13" t="s">
        <v>152</v>
      </c>
      <c r="G814" s="9">
        <v>34540</v>
      </c>
      <c r="H814" s="9">
        <v>24239.260000000002</v>
      </c>
      <c r="I814" s="9">
        <v>21080</v>
      </c>
      <c r="J814" s="9">
        <v>37699.26</v>
      </c>
    </row>
    <row r="815" spans="1:10" hidden="1" x14ac:dyDescent="0.25">
      <c r="A815" s="13" t="s">
        <v>282</v>
      </c>
      <c r="B815" s="13" t="s">
        <v>87</v>
      </c>
      <c r="C815" s="13" t="s">
        <v>22</v>
      </c>
      <c r="D815" s="13" t="s">
        <v>88</v>
      </c>
      <c r="E815" s="13" t="s">
        <v>16</v>
      </c>
      <c r="F815" s="13" t="s">
        <v>34</v>
      </c>
      <c r="G815" s="9">
        <v>97305.515216000058</v>
      </c>
      <c r="H815" s="9">
        <v>23229.239999999998</v>
      </c>
      <c r="I815" s="9">
        <v>36950.161641499995</v>
      </c>
      <c r="J815" s="9">
        <v>83584.593574500061</v>
      </c>
    </row>
    <row r="816" spans="1:10" hidden="1" x14ac:dyDescent="0.25">
      <c r="A816" s="13" t="s">
        <v>282</v>
      </c>
      <c r="B816" s="13" t="s">
        <v>125</v>
      </c>
      <c r="C816" s="13" t="s">
        <v>14</v>
      </c>
      <c r="D816" s="13" t="s">
        <v>122</v>
      </c>
      <c r="E816" s="13" t="s">
        <v>16</v>
      </c>
      <c r="F816" s="13" t="s">
        <v>123</v>
      </c>
      <c r="G816" s="9">
        <v>0</v>
      </c>
      <c r="H816" s="9">
        <v>0</v>
      </c>
      <c r="I816" s="9">
        <v>0</v>
      </c>
      <c r="J816" s="9">
        <v>0</v>
      </c>
    </row>
    <row r="817" spans="1:10" hidden="1" x14ac:dyDescent="0.25">
      <c r="A817" s="13" t="s">
        <v>282</v>
      </c>
      <c r="B817" s="13" t="s">
        <v>208</v>
      </c>
      <c r="C817" s="13" t="s">
        <v>72</v>
      </c>
      <c r="D817" s="13" t="s">
        <v>73</v>
      </c>
      <c r="E817" s="13" t="s">
        <v>16</v>
      </c>
      <c r="F817" s="13" t="s">
        <v>74</v>
      </c>
      <c r="G817" s="9">
        <v>2</v>
      </c>
      <c r="H817" s="9">
        <v>0</v>
      </c>
      <c r="I817" s="9">
        <v>0</v>
      </c>
      <c r="J817" s="9">
        <v>2</v>
      </c>
    </row>
    <row r="818" spans="1:10" hidden="1" x14ac:dyDescent="0.25">
      <c r="A818" s="13" t="s">
        <v>282</v>
      </c>
      <c r="B818" s="13" t="s">
        <v>211</v>
      </c>
      <c r="C818" s="13" t="s">
        <v>72</v>
      </c>
      <c r="D818" s="13" t="s">
        <v>105</v>
      </c>
      <c r="E818" s="13" t="s">
        <v>16</v>
      </c>
      <c r="F818" s="13" t="s">
        <v>210</v>
      </c>
      <c r="G818" s="9">
        <v>8000</v>
      </c>
      <c r="H818" s="9">
        <v>0</v>
      </c>
      <c r="I818" s="9">
        <v>1</v>
      </c>
      <c r="J818" s="9">
        <v>7999</v>
      </c>
    </row>
    <row r="819" spans="1:10" hidden="1" x14ac:dyDescent="0.25">
      <c r="A819" s="13" t="s">
        <v>282</v>
      </c>
      <c r="B819" s="13" t="s">
        <v>239</v>
      </c>
      <c r="C819" s="13" t="s">
        <v>72</v>
      </c>
      <c r="D819" s="13" t="s">
        <v>73</v>
      </c>
      <c r="E819" s="13" t="s">
        <v>16</v>
      </c>
      <c r="F819" s="13" t="s">
        <v>45</v>
      </c>
      <c r="G819" s="9">
        <v>800</v>
      </c>
      <c r="H819" s="9">
        <v>0</v>
      </c>
      <c r="I819" s="9">
        <v>0</v>
      </c>
      <c r="J819" s="9">
        <v>800</v>
      </c>
    </row>
    <row r="820" spans="1:10" hidden="1" x14ac:dyDescent="0.25">
      <c r="A820" s="13" t="s">
        <v>282</v>
      </c>
      <c r="B820" s="13" t="s">
        <v>238</v>
      </c>
      <c r="C820" s="13" t="s">
        <v>72</v>
      </c>
      <c r="D820" s="13" t="s">
        <v>205</v>
      </c>
      <c r="E820" s="13" t="s">
        <v>16</v>
      </c>
      <c r="F820" s="13" t="s">
        <v>74</v>
      </c>
      <c r="G820" s="9">
        <v>1800</v>
      </c>
      <c r="H820" s="9">
        <v>0</v>
      </c>
      <c r="I820" s="9">
        <v>0</v>
      </c>
      <c r="J820" s="9">
        <v>1800</v>
      </c>
    </row>
    <row r="821" spans="1:10" hidden="1" x14ac:dyDescent="0.25">
      <c r="A821" s="13" t="s">
        <v>282</v>
      </c>
      <c r="B821" s="13" t="s">
        <v>238</v>
      </c>
      <c r="C821" s="13" t="s">
        <v>72</v>
      </c>
      <c r="D821" s="13" t="s">
        <v>205</v>
      </c>
      <c r="E821" s="13" t="s">
        <v>16</v>
      </c>
      <c r="F821" s="13" t="s">
        <v>45</v>
      </c>
      <c r="G821" s="9">
        <v>4600</v>
      </c>
      <c r="H821" s="9">
        <v>0</v>
      </c>
      <c r="I821" s="9">
        <v>0</v>
      </c>
      <c r="J821" s="9">
        <v>4600</v>
      </c>
    </row>
    <row r="822" spans="1:10" hidden="1" x14ac:dyDescent="0.25">
      <c r="A822" s="13" t="s">
        <v>282</v>
      </c>
      <c r="B822" s="13" t="s">
        <v>235</v>
      </c>
      <c r="C822" s="13" t="s">
        <v>72</v>
      </c>
      <c r="D822" s="13" t="s">
        <v>102</v>
      </c>
      <c r="E822" s="13" t="s">
        <v>191</v>
      </c>
      <c r="F822" s="13" t="s">
        <v>45</v>
      </c>
      <c r="G822" s="9">
        <v>3500</v>
      </c>
      <c r="H822" s="9">
        <v>0</v>
      </c>
      <c r="I822" s="9">
        <v>0</v>
      </c>
      <c r="J822" s="9">
        <v>3500</v>
      </c>
    </row>
    <row r="823" spans="1:10" hidden="1" x14ac:dyDescent="0.25">
      <c r="A823" s="13" t="s">
        <v>282</v>
      </c>
      <c r="B823" s="13" t="s">
        <v>101</v>
      </c>
      <c r="C823" s="13" t="s">
        <v>72</v>
      </c>
      <c r="D823" s="13" t="s">
        <v>102</v>
      </c>
      <c r="E823" s="13" t="s">
        <v>103</v>
      </c>
      <c r="F823" s="13" t="s">
        <v>74</v>
      </c>
      <c r="G823" s="9">
        <v>8063.5690219999942</v>
      </c>
      <c r="H823" s="9">
        <v>256.70000000000005</v>
      </c>
      <c r="I823" s="9">
        <v>2198.0753932150001</v>
      </c>
      <c r="J823" s="9">
        <v>6122.193628784994</v>
      </c>
    </row>
    <row r="824" spans="1:10" hidden="1" x14ac:dyDescent="0.25">
      <c r="A824" s="13" t="s">
        <v>282</v>
      </c>
      <c r="B824" s="13" t="s">
        <v>101</v>
      </c>
      <c r="C824" s="13" t="s">
        <v>72</v>
      </c>
      <c r="D824" s="13" t="s">
        <v>73</v>
      </c>
      <c r="E824" s="13" t="s">
        <v>16</v>
      </c>
      <c r="F824" s="13" t="s">
        <v>74</v>
      </c>
      <c r="G824" s="9">
        <v>4500</v>
      </c>
      <c r="H824" s="9">
        <v>0</v>
      </c>
      <c r="I824" s="9">
        <v>1</v>
      </c>
      <c r="J824" s="9">
        <v>4499</v>
      </c>
    </row>
    <row r="825" spans="1:10" hidden="1" x14ac:dyDescent="0.25">
      <c r="A825" s="13" t="s">
        <v>282</v>
      </c>
      <c r="B825" s="13" t="s">
        <v>118</v>
      </c>
      <c r="C825" s="13" t="s">
        <v>72</v>
      </c>
      <c r="D825" s="13" t="s">
        <v>102</v>
      </c>
      <c r="E825" s="13" t="s">
        <v>103</v>
      </c>
      <c r="F825" s="13" t="s">
        <v>74</v>
      </c>
      <c r="G825" s="9">
        <v>6100</v>
      </c>
      <c r="H825" s="9">
        <v>0</v>
      </c>
      <c r="I825" s="9">
        <v>1</v>
      </c>
      <c r="J825" s="9">
        <v>6099</v>
      </c>
    </row>
    <row r="826" spans="1:10" hidden="1" x14ac:dyDescent="0.25">
      <c r="A826" s="13" t="s">
        <v>282</v>
      </c>
      <c r="B826" s="13" t="s">
        <v>118</v>
      </c>
      <c r="C826" s="13" t="s">
        <v>72</v>
      </c>
      <c r="D826" s="13" t="s">
        <v>73</v>
      </c>
      <c r="E826" s="13" t="s">
        <v>16</v>
      </c>
      <c r="F826" s="13" t="s">
        <v>74</v>
      </c>
      <c r="G826" s="9">
        <v>67450</v>
      </c>
      <c r="H826" s="9">
        <v>11680</v>
      </c>
      <c r="I826" s="9">
        <v>18151</v>
      </c>
      <c r="J826" s="9">
        <v>60979</v>
      </c>
    </row>
    <row r="827" spans="1:10" x14ac:dyDescent="0.25">
      <c r="A827" s="13" t="s">
        <v>282</v>
      </c>
      <c r="B827" s="13" t="s">
        <v>89</v>
      </c>
      <c r="C827" s="13" t="s">
        <v>41</v>
      </c>
      <c r="D827" s="13" t="s">
        <v>90</v>
      </c>
      <c r="E827" s="13" t="s">
        <v>16</v>
      </c>
      <c r="F827" s="13" t="s">
        <v>91</v>
      </c>
      <c r="G827" s="9">
        <v>0</v>
      </c>
      <c r="H827" s="9">
        <v>0</v>
      </c>
      <c r="I827" s="9">
        <v>0</v>
      </c>
      <c r="J827" s="9">
        <v>0</v>
      </c>
    </row>
    <row r="828" spans="1:10" x14ac:dyDescent="0.25">
      <c r="A828" s="13" t="s">
        <v>282</v>
      </c>
      <c r="B828" s="13" t="s">
        <v>89</v>
      </c>
      <c r="C828" s="13" t="s">
        <v>41</v>
      </c>
      <c r="D828" s="13" t="s">
        <v>90</v>
      </c>
      <c r="E828" s="13" t="s">
        <v>16</v>
      </c>
      <c r="F828" s="13" t="s">
        <v>92</v>
      </c>
      <c r="G828" s="9">
        <v>0</v>
      </c>
      <c r="H828" s="9">
        <v>0</v>
      </c>
      <c r="I828" s="9">
        <v>0</v>
      </c>
      <c r="J828" s="9">
        <v>0</v>
      </c>
    </row>
    <row r="829" spans="1:10" hidden="1" x14ac:dyDescent="0.25">
      <c r="A829" s="13" t="s">
        <v>282</v>
      </c>
      <c r="B829" s="13" t="s">
        <v>101</v>
      </c>
      <c r="C829" s="13" t="s">
        <v>72</v>
      </c>
      <c r="D829" s="13" t="s">
        <v>102</v>
      </c>
      <c r="E829" s="13" t="s">
        <v>103</v>
      </c>
      <c r="F829" s="13" t="s">
        <v>44</v>
      </c>
      <c r="G829" s="9">
        <v>169127.21594199995</v>
      </c>
      <c r="H829" s="9">
        <v>36966.310000000019</v>
      </c>
      <c r="I829" s="9">
        <v>44184.432471084991</v>
      </c>
      <c r="J829" s="9">
        <v>161909.09347091499</v>
      </c>
    </row>
    <row r="830" spans="1:10" hidden="1" x14ac:dyDescent="0.25">
      <c r="A830" s="13" t="s">
        <v>282</v>
      </c>
      <c r="B830" s="13" t="s">
        <v>108</v>
      </c>
      <c r="C830" s="13" t="s">
        <v>72</v>
      </c>
      <c r="D830" s="13" t="s">
        <v>102</v>
      </c>
      <c r="E830" s="13" t="s">
        <v>109</v>
      </c>
      <c r="F830" s="13" t="s">
        <v>106</v>
      </c>
      <c r="G830" s="9">
        <v>2400</v>
      </c>
      <c r="H830" s="9">
        <v>0</v>
      </c>
      <c r="I830" s="9">
        <v>0</v>
      </c>
      <c r="J830" s="9">
        <v>2400</v>
      </c>
    </row>
    <row r="831" spans="1:10" hidden="1" x14ac:dyDescent="0.25">
      <c r="A831" s="13" t="s">
        <v>282</v>
      </c>
      <c r="B831" s="13" t="s">
        <v>108</v>
      </c>
      <c r="C831" s="13" t="s">
        <v>72</v>
      </c>
      <c r="D831" s="13" t="s">
        <v>102</v>
      </c>
      <c r="E831" s="13" t="s">
        <v>103</v>
      </c>
      <c r="F831" s="13" t="s">
        <v>74</v>
      </c>
      <c r="G831" s="9">
        <v>0</v>
      </c>
      <c r="H831" s="9">
        <v>0</v>
      </c>
      <c r="I831" s="9">
        <v>0</v>
      </c>
      <c r="J831" s="9">
        <v>0</v>
      </c>
    </row>
    <row r="832" spans="1:10" hidden="1" x14ac:dyDescent="0.25">
      <c r="A832" s="13" t="s">
        <v>282</v>
      </c>
      <c r="B832" s="13" t="s">
        <v>108</v>
      </c>
      <c r="C832" s="13" t="s">
        <v>72</v>
      </c>
      <c r="D832" s="13" t="s">
        <v>102</v>
      </c>
      <c r="E832" s="13" t="s">
        <v>103</v>
      </c>
      <c r="F832" s="13" t="s">
        <v>106</v>
      </c>
      <c r="G832" s="9">
        <v>0</v>
      </c>
      <c r="H832" s="9">
        <v>0</v>
      </c>
      <c r="I832" s="9">
        <v>0</v>
      </c>
      <c r="J832" s="9">
        <v>0</v>
      </c>
    </row>
    <row r="833" spans="1:10" hidden="1" x14ac:dyDescent="0.25">
      <c r="A833" s="13" t="s">
        <v>282</v>
      </c>
      <c r="B833" s="13" t="s">
        <v>104</v>
      </c>
      <c r="C833" s="13" t="s">
        <v>72</v>
      </c>
      <c r="D833" s="13" t="s">
        <v>102</v>
      </c>
      <c r="E833" s="13" t="s">
        <v>103</v>
      </c>
      <c r="F833" s="13" t="s">
        <v>45</v>
      </c>
      <c r="G833" s="9">
        <v>2500</v>
      </c>
      <c r="H833" s="9">
        <v>0</v>
      </c>
      <c r="I833" s="9">
        <v>0</v>
      </c>
      <c r="J833" s="9">
        <v>2500</v>
      </c>
    </row>
    <row r="834" spans="1:10" hidden="1" x14ac:dyDescent="0.25">
      <c r="A834" s="13" t="s">
        <v>282</v>
      </c>
      <c r="B834" s="13" t="s">
        <v>71</v>
      </c>
      <c r="C834" s="13" t="s">
        <v>72</v>
      </c>
      <c r="D834" s="13" t="s">
        <v>73</v>
      </c>
      <c r="E834" s="13" t="s">
        <v>16</v>
      </c>
      <c r="F834" s="13" t="s">
        <v>74</v>
      </c>
      <c r="G834" s="9">
        <v>23439.25812799995</v>
      </c>
      <c r="H834" s="9">
        <v>15626.91</v>
      </c>
      <c r="I834" s="9">
        <v>9122.6737404280302</v>
      </c>
      <c r="J834" s="9">
        <v>29943.494387571918</v>
      </c>
    </row>
    <row r="835" spans="1:10" hidden="1" x14ac:dyDescent="0.25">
      <c r="A835" s="13" t="s">
        <v>282</v>
      </c>
      <c r="B835" s="13" t="s">
        <v>71</v>
      </c>
      <c r="C835" s="13" t="s">
        <v>72</v>
      </c>
      <c r="D835" s="13" t="s">
        <v>73</v>
      </c>
      <c r="E835" s="13" t="s">
        <v>16</v>
      </c>
      <c r="F835" s="13" t="s">
        <v>44</v>
      </c>
      <c r="G835" s="9">
        <v>31099.406117999963</v>
      </c>
      <c r="H835" s="9">
        <v>902.05</v>
      </c>
      <c r="I835" s="9">
        <v>4891.694961712109</v>
      </c>
      <c r="J835" s="9">
        <v>27109.761156287852</v>
      </c>
    </row>
    <row r="836" spans="1:10" hidden="1" x14ac:dyDescent="0.25">
      <c r="A836" s="13" t="s">
        <v>282</v>
      </c>
      <c r="B836" s="13" t="s">
        <v>104</v>
      </c>
      <c r="C836" s="13" t="s">
        <v>72</v>
      </c>
      <c r="D836" s="13" t="s">
        <v>73</v>
      </c>
      <c r="E836" s="13" t="s">
        <v>16</v>
      </c>
      <c r="F836" s="13" t="s">
        <v>45</v>
      </c>
      <c r="G836" s="9">
        <v>0</v>
      </c>
      <c r="H836" s="9">
        <v>0</v>
      </c>
      <c r="I836" s="9">
        <v>0</v>
      </c>
      <c r="J836" s="9">
        <v>0</v>
      </c>
    </row>
    <row r="837" spans="1:10" x14ac:dyDescent="0.25">
      <c r="A837" s="13" t="s">
        <v>282</v>
      </c>
      <c r="B837" s="13" t="s">
        <v>93</v>
      </c>
      <c r="C837" s="13" t="s">
        <v>41</v>
      </c>
      <c r="D837" s="13" t="s">
        <v>94</v>
      </c>
      <c r="E837" s="13" t="s">
        <v>95</v>
      </c>
      <c r="F837" s="13" t="s">
        <v>95</v>
      </c>
      <c r="G837" s="9">
        <v>9400</v>
      </c>
      <c r="H837" s="9">
        <v>4014.8700000000008</v>
      </c>
      <c r="I837" s="9">
        <v>9400</v>
      </c>
      <c r="J837" s="9">
        <v>4014.8700000000008</v>
      </c>
    </row>
    <row r="838" spans="1:10" x14ac:dyDescent="0.25">
      <c r="A838" s="13" t="s">
        <v>282</v>
      </c>
      <c r="B838" s="13" t="s">
        <v>93</v>
      </c>
      <c r="C838" s="13" t="s">
        <v>41</v>
      </c>
      <c r="D838" s="13" t="s">
        <v>94</v>
      </c>
      <c r="E838" s="13" t="s">
        <v>95</v>
      </c>
      <c r="F838" s="13" t="s">
        <v>52</v>
      </c>
      <c r="G838" s="9">
        <v>21660</v>
      </c>
      <c r="H838" s="9">
        <v>5000</v>
      </c>
      <c r="I838" s="9">
        <v>7032</v>
      </c>
      <c r="J838" s="9">
        <v>19628</v>
      </c>
    </row>
    <row r="839" spans="1:10" x14ac:dyDescent="0.25">
      <c r="A839" s="13" t="s">
        <v>282</v>
      </c>
      <c r="B839" s="13" t="s">
        <v>93</v>
      </c>
      <c r="C839" s="13" t="s">
        <v>41</v>
      </c>
      <c r="D839" s="13" t="s">
        <v>94</v>
      </c>
      <c r="E839" s="13" t="s">
        <v>95</v>
      </c>
      <c r="F839" s="13" t="s">
        <v>96</v>
      </c>
      <c r="G839" s="9">
        <v>0</v>
      </c>
      <c r="H839" s="9">
        <v>0</v>
      </c>
      <c r="I839" s="9">
        <v>0</v>
      </c>
      <c r="J839" s="9">
        <v>0</v>
      </c>
    </row>
    <row r="840" spans="1:10" hidden="1" x14ac:dyDescent="0.25">
      <c r="A840" s="13" t="s">
        <v>282</v>
      </c>
      <c r="B840" s="13" t="s">
        <v>104</v>
      </c>
      <c r="C840" s="13" t="s">
        <v>72</v>
      </c>
      <c r="D840" s="13" t="s">
        <v>105</v>
      </c>
      <c r="E840" s="13" t="s">
        <v>16</v>
      </c>
      <c r="F840" s="13" t="s">
        <v>45</v>
      </c>
      <c r="G840" s="9">
        <v>4000</v>
      </c>
      <c r="H840" s="9">
        <v>0</v>
      </c>
      <c r="I840" s="9">
        <v>0</v>
      </c>
      <c r="J840" s="9">
        <v>4000</v>
      </c>
    </row>
    <row r="841" spans="1:10" hidden="1" x14ac:dyDescent="0.25">
      <c r="A841" s="13" t="s">
        <v>282</v>
      </c>
      <c r="B841" s="13" t="s">
        <v>104</v>
      </c>
      <c r="C841" s="13" t="s">
        <v>72</v>
      </c>
      <c r="D841" s="13" t="s">
        <v>102</v>
      </c>
      <c r="E841" s="13" t="s">
        <v>103</v>
      </c>
      <c r="F841" s="13" t="s">
        <v>106</v>
      </c>
      <c r="G841" s="9">
        <v>2000</v>
      </c>
      <c r="H841" s="9">
        <v>0</v>
      </c>
      <c r="I841" s="9">
        <v>0</v>
      </c>
      <c r="J841" s="9">
        <v>2000</v>
      </c>
    </row>
    <row r="842" spans="1:10" x14ac:dyDescent="0.25">
      <c r="A842" s="13" t="s">
        <v>282</v>
      </c>
      <c r="B842" s="13" t="s">
        <v>93</v>
      </c>
      <c r="C842" s="13" t="s">
        <v>41</v>
      </c>
      <c r="D842" s="13" t="s">
        <v>94</v>
      </c>
      <c r="E842" s="13" t="s">
        <v>95</v>
      </c>
      <c r="F842" s="13" t="s">
        <v>45</v>
      </c>
      <c r="G842" s="9">
        <v>4700</v>
      </c>
      <c r="H842" s="9">
        <v>0</v>
      </c>
      <c r="I842" s="9">
        <v>1500</v>
      </c>
      <c r="J842" s="9">
        <v>3200</v>
      </c>
    </row>
    <row r="843" spans="1:10" x14ac:dyDescent="0.25">
      <c r="A843" s="13" t="s">
        <v>282</v>
      </c>
      <c r="B843" s="13" t="s">
        <v>156</v>
      </c>
      <c r="C843" s="13" t="s">
        <v>41</v>
      </c>
      <c r="D843" s="13" t="s">
        <v>94</v>
      </c>
      <c r="E843" s="13" t="s">
        <v>157</v>
      </c>
      <c r="F843" s="13" t="s">
        <v>157</v>
      </c>
      <c r="G843" s="9">
        <v>1600</v>
      </c>
      <c r="H843" s="9">
        <v>0</v>
      </c>
      <c r="I843" s="9">
        <v>1400</v>
      </c>
      <c r="J843" s="9">
        <v>200</v>
      </c>
    </row>
    <row r="844" spans="1:10" x14ac:dyDescent="0.25">
      <c r="A844" s="13" t="s">
        <v>282</v>
      </c>
      <c r="B844" s="13" t="s">
        <v>156</v>
      </c>
      <c r="C844" s="13" t="s">
        <v>41</v>
      </c>
      <c r="D844" s="13" t="s">
        <v>94</v>
      </c>
      <c r="E844" s="13" t="s">
        <v>157</v>
      </c>
      <c r="F844" s="13" t="s">
        <v>52</v>
      </c>
      <c r="G844" s="9">
        <v>11100</v>
      </c>
      <c r="H844" s="9">
        <v>0</v>
      </c>
      <c r="I844" s="9">
        <v>1500</v>
      </c>
      <c r="J844" s="9">
        <v>9600</v>
      </c>
    </row>
    <row r="845" spans="1:10" x14ac:dyDescent="0.25">
      <c r="A845" s="13" t="s">
        <v>282</v>
      </c>
      <c r="B845" s="13" t="s">
        <v>89</v>
      </c>
      <c r="C845" s="13" t="s">
        <v>41</v>
      </c>
      <c r="D845" s="13" t="s">
        <v>90</v>
      </c>
      <c r="E845" s="13" t="s">
        <v>16</v>
      </c>
      <c r="F845" s="13" t="s">
        <v>44</v>
      </c>
      <c r="G845" s="9">
        <v>4800</v>
      </c>
      <c r="H845" s="9">
        <v>5948.2599999999984</v>
      </c>
      <c r="I845" s="9">
        <v>1300</v>
      </c>
      <c r="J845" s="9">
        <v>9448.2599999999984</v>
      </c>
    </row>
    <row r="846" spans="1:10" x14ac:dyDescent="0.25">
      <c r="A846" s="13" t="s">
        <v>282</v>
      </c>
      <c r="B846" s="13" t="s">
        <v>156</v>
      </c>
      <c r="C846" s="13" t="s">
        <v>41</v>
      </c>
      <c r="D846" s="13" t="s">
        <v>94</v>
      </c>
      <c r="E846" s="13" t="s">
        <v>157</v>
      </c>
      <c r="F846" s="13" t="s">
        <v>222</v>
      </c>
      <c r="G846" s="9">
        <v>0</v>
      </c>
      <c r="H846" s="9">
        <v>0</v>
      </c>
      <c r="I846" s="9">
        <v>0</v>
      </c>
      <c r="J846" s="9">
        <v>0</v>
      </c>
    </row>
    <row r="847" spans="1:10" x14ac:dyDescent="0.25">
      <c r="A847" s="13" t="s">
        <v>282</v>
      </c>
      <c r="B847" s="13" t="s">
        <v>156</v>
      </c>
      <c r="C847" s="13" t="s">
        <v>41</v>
      </c>
      <c r="D847" s="13" t="s">
        <v>94</v>
      </c>
      <c r="E847" s="13" t="s">
        <v>157</v>
      </c>
      <c r="F847" s="13" t="s">
        <v>45</v>
      </c>
      <c r="G847" s="9">
        <v>0</v>
      </c>
      <c r="H847" s="9">
        <v>0</v>
      </c>
      <c r="I847" s="9">
        <v>0</v>
      </c>
      <c r="J847" s="9">
        <v>0</v>
      </c>
    </row>
    <row r="848" spans="1:10" hidden="1" x14ac:dyDescent="0.25">
      <c r="A848" s="13" t="s">
        <v>282</v>
      </c>
      <c r="B848" s="13" t="s">
        <v>108</v>
      </c>
      <c r="C848" s="13" t="s">
        <v>72</v>
      </c>
      <c r="D848" s="13" t="s">
        <v>102</v>
      </c>
      <c r="E848" s="13" t="s">
        <v>109</v>
      </c>
      <c r="F848" s="13" t="s">
        <v>74</v>
      </c>
      <c r="G848" s="9">
        <v>4500</v>
      </c>
      <c r="H848" s="9">
        <v>0</v>
      </c>
      <c r="I848" s="9">
        <v>0</v>
      </c>
      <c r="J848" s="9">
        <v>4500</v>
      </c>
    </row>
    <row r="849" spans="1:10" hidden="1" x14ac:dyDescent="0.25">
      <c r="A849" s="13" t="s">
        <v>282</v>
      </c>
      <c r="B849" s="13" t="s">
        <v>115</v>
      </c>
      <c r="C849" s="13" t="s">
        <v>98</v>
      </c>
      <c r="D849" s="13" t="s">
        <v>116</v>
      </c>
      <c r="E849" s="13" t="s">
        <v>117</v>
      </c>
      <c r="F849" s="13" t="s">
        <v>44</v>
      </c>
      <c r="G849" s="9">
        <v>1482245.4228440006</v>
      </c>
      <c r="H849" s="9">
        <v>269714.81000000006</v>
      </c>
      <c r="I849" s="9">
        <v>493944.48845590005</v>
      </c>
      <c r="J849" s="9">
        <v>1258015.7443881007</v>
      </c>
    </row>
    <row r="850" spans="1:10" hidden="1" x14ac:dyDescent="0.25">
      <c r="A850" s="13" t="s">
        <v>282</v>
      </c>
      <c r="B850" s="13" t="s">
        <v>101</v>
      </c>
      <c r="C850" s="13" t="s">
        <v>72</v>
      </c>
      <c r="D850" s="13" t="s">
        <v>73</v>
      </c>
      <c r="E850" s="13" t="s">
        <v>16</v>
      </c>
      <c r="F850" s="13" t="s">
        <v>44</v>
      </c>
      <c r="G850" s="9">
        <v>120177.05166999993</v>
      </c>
      <c r="H850" s="9">
        <v>29667.49</v>
      </c>
      <c r="I850" s="9">
        <v>36134.688780020406</v>
      </c>
      <c r="J850" s="9">
        <v>113709.85288997953</v>
      </c>
    </row>
    <row r="851" spans="1:10" hidden="1" x14ac:dyDescent="0.25">
      <c r="A851" s="13" t="s">
        <v>282</v>
      </c>
      <c r="B851" s="13" t="s">
        <v>118</v>
      </c>
      <c r="C851" s="13" t="s">
        <v>72</v>
      </c>
      <c r="D851" s="13" t="s">
        <v>102</v>
      </c>
      <c r="E851" s="13" t="s">
        <v>191</v>
      </c>
      <c r="F851" s="13" t="s">
        <v>74</v>
      </c>
      <c r="G851" s="9">
        <v>12100</v>
      </c>
      <c r="H851" s="9">
        <v>2400</v>
      </c>
      <c r="I851" s="9">
        <v>6051</v>
      </c>
      <c r="J851" s="9">
        <v>8449</v>
      </c>
    </row>
    <row r="852" spans="1:10" hidden="1" x14ac:dyDescent="0.25">
      <c r="A852" s="13" t="s">
        <v>282</v>
      </c>
      <c r="B852" s="13" t="s">
        <v>118</v>
      </c>
      <c r="C852" s="13" t="s">
        <v>72</v>
      </c>
      <c r="D852" s="13" t="s">
        <v>102</v>
      </c>
      <c r="E852" s="13" t="s">
        <v>109</v>
      </c>
      <c r="F852" s="13" t="s">
        <v>74</v>
      </c>
      <c r="G852" s="9">
        <v>12000</v>
      </c>
      <c r="H852" s="9">
        <v>5000</v>
      </c>
      <c r="I852" s="9">
        <v>6001</v>
      </c>
      <c r="J852" s="9">
        <v>10999</v>
      </c>
    </row>
    <row r="853" spans="1:10" hidden="1" x14ac:dyDescent="0.25">
      <c r="A853" s="13" t="s">
        <v>282</v>
      </c>
      <c r="B853" s="13" t="s">
        <v>118</v>
      </c>
      <c r="C853" s="13" t="s">
        <v>72</v>
      </c>
      <c r="D853" s="13" t="s">
        <v>205</v>
      </c>
      <c r="E853" s="13" t="s">
        <v>16</v>
      </c>
      <c r="F853" s="13" t="s">
        <v>74</v>
      </c>
      <c r="G853" s="9">
        <v>12100</v>
      </c>
      <c r="H853" s="9">
        <v>5000</v>
      </c>
      <c r="I853" s="9">
        <v>6000</v>
      </c>
      <c r="J853" s="9">
        <v>11100</v>
      </c>
    </row>
    <row r="854" spans="1:10" hidden="1" x14ac:dyDescent="0.25">
      <c r="A854" s="13" t="s">
        <v>282</v>
      </c>
      <c r="B854" s="13" t="s">
        <v>239</v>
      </c>
      <c r="C854" s="13" t="s">
        <v>72</v>
      </c>
      <c r="D854" s="13" t="s">
        <v>73</v>
      </c>
      <c r="E854" s="13" t="s">
        <v>16</v>
      </c>
      <c r="F854" s="13" t="s">
        <v>74</v>
      </c>
      <c r="G854" s="9">
        <v>10500</v>
      </c>
      <c r="H854" s="9">
        <v>0</v>
      </c>
      <c r="I854" s="9">
        <v>0</v>
      </c>
      <c r="J854" s="9">
        <v>10500</v>
      </c>
    </row>
    <row r="855" spans="1:10" x14ac:dyDescent="0.25">
      <c r="A855" s="13" t="s">
        <v>282</v>
      </c>
      <c r="B855" s="13" t="s">
        <v>89</v>
      </c>
      <c r="C855" s="13" t="s">
        <v>41</v>
      </c>
      <c r="D855" s="13" t="s">
        <v>90</v>
      </c>
      <c r="E855" s="13" t="s">
        <v>16</v>
      </c>
      <c r="F855" s="13" t="s">
        <v>45</v>
      </c>
      <c r="G855" s="9">
        <v>2400</v>
      </c>
      <c r="H855" s="9">
        <v>0</v>
      </c>
      <c r="I855" s="9">
        <v>300</v>
      </c>
      <c r="J855" s="9">
        <v>2100</v>
      </c>
    </row>
    <row r="856" spans="1:10" x14ac:dyDescent="0.25">
      <c r="A856" s="13" t="s">
        <v>282</v>
      </c>
      <c r="B856" s="13" t="s">
        <v>89</v>
      </c>
      <c r="C856" s="13" t="s">
        <v>41</v>
      </c>
      <c r="D856" s="13" t="s">
        <v>90</v>
      </c>
      <c r="E856" s="13" t="s">
        <v>16</v>
      </c>
      <c r="F856" s="13" t="s">
        <v>52</v>
      </c>
      <c r="G856" s="9">
        <v>10021.200000000001</v>
      </c>
      <c r="H856" s="9">
        <v>724.05</v>
      </c>
      <c r="I856" s="9">
        <v>1395</v>
      </c>
      <c r="J856" s="9">
        <v>9350.25</v>
      </c>
    </row>
    <row r="857" spans="1:10" x14ac:dyDescent="0.25">
      <c r="A857" s="13" t="s">
        <v>282</v>
      </c>
      <c r="B857" s="13" t="s">
        <v>93</v>
      </c>
      <c r="C857" s="13" t="s">
        <v>41</v>
      </c>
      <c r="D857" s="13" t="s">
        <v>94</v>
      </c>
      <c r="E857" s="13" t="s">
        <v>95</v>
      </c>
      <c r="F857" s="13" t="s">
        <v>114</v>
      </c>
      <c r="G857" s="9">
        <v>0</v>
      </c>
      <c r="H857" s="9">
        <v>0</v>
      </c>
      <c r="I857" s="9">
        <v>0</v>
      </c>
      <c r="J857" s="9">
        <v>0</v>
      </c>
    </row>
    <row r="858" spans="1:10" hidden="1" x14ac:dyDescent="0.25">
      <c r="A858" s="13" t="s">
        <v>282</v>
      </c>
      <c r="B858" s="13" t="s">
        <v>63</v>
      </c>
      <c r="C858" s="13" t="s">
        <v>22</v>
      </c>
      <c r="D858" s="13" t="s">
        <v>63</v>
      </c>
      <c r="E858" s="13" t="s">
        <v>16</v>
      </c>
      <c r="F858" s="13" t="s">
        <v>34</v>
      </c>
      <c r="G858" s="9">
        <v>204800.230262</v>
      </c>
      <c r="H858" s="9">
        <v>49629.89</v>
      </c>
      <c r="I858" s="9">
        <v>74441.381861700007</v>
      </c>
      <c r="J858" s="9">
        <v>179988.73840029998</v>
      </c>
    </row>
    <row r="859" spans="1:10" hidden="1" x14ac:dyDescent="0.25">
      <c r="A859" s="13" t="s">
        <v>283</v>
      </c>
      <c r="B859" s="13" t="s">
        <v>87</v>
      </c>
      <c r="C859" s="13" t="s">
        <v>22</v>
      </c>
      <c r="D859" s="13" t="s">
        <v>88</v>
      </c>
      <c r="E859" s="13" t="s">
        <v>16</v>
      </c>
      <c r="F859" s="13" t="s">
        <v>34</v>
      </c>
      <c r="G859" s="9">
        <v>0</v>
      </c>
      <c r="H859" s="9">
        <v>0</v>
      </c>
      <c r="I859" s="9">
        <v>0</v>
      </c>
      <c r="J859" s="9">
        <v>0</v>
      </c>
    </row>
    <row r="860" spans="1:10" hidden="1" x14ac:dyDescent="0.25">
      <c r="A860" s="13" t="s">
        <v>283</v>
      </c>
      <c r="B860" s="13" t="s">
        <v>146</v>
      </c>
      <c r="C860" s="13" t="s">
        <v>14</v>
      </c>
      <c r="D860" s="13" t="s">
        <v>29</v>
      </c>
      <c r="E860" s="13" t="s">
        <v>144</v>
      </c>
      <c r="F860" s="13" t="s">
        <v>145</v>
      </c>
      <c r="G860" s="9">
        <v>5200</v>
      </c>
      <c r="H860" s="9">
        <v>0</v>
      </c>
      <c r="I860" s="9">
        <v>0</v>
      </c>
      <c r="J860" s="9">
        <v>5200</v>
      </c>
    </row>
    <row r="861" spans="1:10" hidden="1" x14ac:dyDescent="0.25">
      <c r="A861" s="13" t="s">
        <v>283</v>
      </c>
      <c r="B861" s="13" t="s">
        <v>284</v>
      </c>
      <c r="C861" s="13" t="s">
        <v>22</v>
      </c>
      <c r="D861" s="13" t="s">
        <v>32</v>
      </c>
      <c r="E861" s="13" t="s">
        <v>33</v>
      </c>
      <c r="F861" s="13" t="s">
        <v>34</v>
      </c>
      <c r="G861" s="9">
        <v>300</v>
      </c>
      <c r="H861" s="9">
        <v>0</v>
      </c>
      <c r="I861" s="9">
        <v>0</v>
      </c>
      <c r="J861" s="9">
        <v>300</v>
      </c>
    </row>
    <row r="862" spans="1:10" hidden="1" x14ac:dyDescent="0.25">
      <c r="A862" s="13" t="s">
        <v>283</v>
      </c>
      <c r="B862" s="13" t="s">
        <v>86</v>
      </c>
      <c r="C862" s="13" t="s">
        <v>22</v>
      </c>
      <c r="D862" s="13" t="s">
        <v>32</v>
      </c>
      <c r="E862" s="13" t="s">
        <v>84</v>
      </c>
      <c r="F862" s="13" t="s">
        <v>34</v>
      </c>
      <c r="G862" s="9">
        <v>50</v>
      </c>
      <c r="H862" s="9">
        <v>0</v>
      </c>
      <c r="I862" s="9">
        <v>0</v>
      </c>
      <c r="J862" s="9">
        <v>50</v>
      </c>
    </row>
    <row r="863" spans="1:10" hidden="1" x14ac:dyDescent="0.25">
      <c r="A863" s="13" t="s">
        <v>283</v>
      </c>
      <c r="B863" s="13" t="s">
        <v>220</v>
      </c>
      <c r="C863" s="13" t="s">
        <v>14</v>
      </c>
      <c r="D863" s="13" t="s">
        <v>29</v>
      </c>
      <c r="E863" s="13" t="s">
        <v>112</v>
      </c>
      <c r="F863" s="13" t="s">
        <v>153</v>
      </c>
      <c r="G863" s="9">
        <v>20125</v>
      </c>
      <c r="H863" s="9">
        <v>0</v>
      </c>
      <c r="I863" s="9">
        <v>0</v>
      </c>
      <c r="J863" s="9">
        <v>20125</v>
      </c>
    </row>
    <row r="864" spans="1:10" hidden="1" x14ac:dyDescent="0.25">
      <c r="A864" s="13" t="s">
        <v>283</v>
      </c>
      <c r="B864" s="13" t="s">
        <v>140</v>
      </c>
      <c r="C864" s="13" t="s">
        <v>14</v>
      </c>
      <c r="D864" s="13" t="s">
        <v>29</v>
      </c>
      <c r="E864" s="13" t="s">
        <v>112</v>
      </c>
      <c r="F864" s="13" t="s">
        <v>153</v>
      </c>
      <c r="G864" s="9">
        <v>21735</v>
      </c>
      <c r="H864" s="9">
        <v>0</v>
      </c>
      <c r="I864" s="9">
        <v>0</v>
      </c>
      <c r="J864" s="9">
        <v>21735</v>
      </c>
    </row>
    <row r="865" spans="1:10" hidden="1" x14ac:dyDescent="0.25">
      <c r="A865" s="13" t="s">
        <v>283</v>
      </c>
      <c r="B865" s="13" t="s">
        <v>229</v>
      </c>
      <c r="C865" s="13" t="s">
        <v>98</v>
      </c>
      <c r="D865" s="13" t="s">
        <v>116</v>
      </c>
      <c r="E865" s="13" t="s">
        <v>230</v>
      </c>
      <c r="F865" s="13" t="s">
        <v>44</v>
      </c>
      <c r="G865" s="9">
        <v>0</v>
      </c>
      <c r="H865" s="9">
        <v>0</v>
      </c>
      <c r="I865" s="9">
        <v>0</v>
      </c>
      <c r="J865" s="9">
        <v>0</v>
      </c>
    </row>
    <row r="866" spans="1:10" hidden="1" x14ac:dyDescent="0.25">
      <c r="A866" s="13" t="s">
        <v>283</v>
      </c>
      <c r="B866" s="13" t="s">
        <v>79</v>
      </c>
      <c r="C866" s="13" t="s">
        <v>14</v>
      </c>
      <c r="D866" s="13" t="s">
        <v>77</v>
      </c>
      <c r="E866" s="13" t="s">
        <v>79</v>
      </c>
      <c r="F866" s="13" t="s">
        <v>80</v>
      </c>
      <c r="G866" s="9">
        <v>0</v>
      </c>
      <c r="H866" s="9">
        <v>0</v>
      </c>
      <c r="I866" s="9">
        <v>0</v>
      </c>
      <c r="J866" s="9">
        <v>0</v>
      </c>
    </row>
    <row r="867" spans="1:10" x14ac:dyDescent="0.25">
      <c r="A867" s="13" t="s">
        <v>283</v>
      </c>
      <c r="B867" s="13" t="s">
        <v>93</v>
      </c>
      <c r="C867" s="13" t="s">
        <v>41</v>
      </c>
      <c r="D867" s="13" t="s">
        <v>94</v>
      </c>
      <c r="E867" s="13" t="s">
        <v>95</v>
      </c>
      <c r="F867" s="13" t="s">
        <v>95</v>
      </c>
      <c r="G867" s="9">
        <v>0</v>
      </c>
      <c r="H867" s="9">
        <v>0</v>
      </c>
      <c r="I867" s="9">
        <v>0</v>
      </c>
      <c r="J867" s="9">
        <v>0</v>
      </c>
    </row>
    <row r="868" spans="1:10" hidden="1" x14ac:dyDescent="0.25">
      <c r="A868" s="13" t="s">
        <v>285</v>
      </c>
      <c r="B868" s="13" t="s">
        <v>121</v>
      </c>
      <c r="C868" s="13" t="s">
        <v>22</v>
      </c>
      <c r="D868" s="13" t="s">
        <v>122</v>
      </c>
      <c r="E868" s="13" t="s">
        <v>16</v>
      </c>
      <c r="F868" s="13" t="s">
        <v>123</v>
      </c>
      <c r="G868" s="9">
        <v>0</v>
      </c>
      <c r="H868" s="9">
        <v>0</v>
      </c>
      <c r="I868" s="9">
        <v>0</v>
      </c>
      <c r="J868" s="9">
        <v>0</v>
      </c>
    </row>
    <row r="869" spans="1:10" hidden="1" x14ac:dyDescent="0.25">
      <c r="A869" s="13" t="s">
        <v>285</v>
      </c>
      <c r="B869" s="13" t="s">
        <v>125</v>
      </c>
      <c r="C869" s="13" t="s">
        <v>14</v>
      </c>
      <c r="D869" s="13" t="s">
        <v>122</v>
      </c>
      <c r="E869" s="13" t="s">
        <v>16</v>
      </c>
      <c r="F869" s="13" t="s">
        <v>123</v>
      </c>
      <c r="G869" s="9">
        <v>0</v>
      </c>
      <c r="H869" s="9">
        <v>0</v>
      </c>
      <c r="I869" s="9">
        <v>0</v>
      </c>
      <c r="J869" s="9">
        <v>0</v>
      </c>
    </row>
    <row r="870" spans="1:10" hidden="1" x14ac:dyDescent="0.25">
      <c r="A870" s="13" t="s">
        <v>285</v>
      </c>
      <c r="B870" s="13" t="s">
        <v>124</v>
      </c>
      <c r="C870" s="13" t="s">
        <v>14</v>
      </c>
      <c r="D870" s="13" t="s">
        <v>77</v>
      </c>
      <c r="E870" s="13" t="s">
        <v>76</v>
      </c>
      <c r="F870" s="13" t="s">
        <v>124</v>
      </c>
      <c r="G870" s="9">
        <v>6071618.8050260022</v>
      </c>
      <c r="H870" s="9">
        <v>1134457.0799999994</v>
      </c>
      <c r="I870" s="9">
        <v>1970019.3754390152</v>
      </c>
      <c r="J870" s="9">
        <v>5236056.5095869862</v>
      </c>
    </row>
    <row r="871" spans="1:10" x14ac:dyDescent="0.25">
      <c r="A871" s="13" t="s">
        <v>286</v>
      </c>
      <c r="B871" s="13" t="s">
        <v>89</v>
      </c>
      <c r="C871" s="13" t="s">
        <v>41</v>
      </c>
      <c r="D871" s="13" t="s">
        <v>90</v>
      </c>
      <c r="E871" s="13" t="s">
        <v>16</v>
      </c>
      <c r="F871" s="13" t="s">
        <v>92</v>
      </c>
      <c r="G871" s="9">
        <v>13031.881643999994</v>
      </c>
      <c r="H871" s="9">
        <v>791.79000000000008</v>
      </c>
      <c r="I871" s="9">
        <v>4129.3986596000004</v>
      </c>
      <c r="J871" s="9">
        <v>9694.272984399995</v>
      </c>
    </row>
    <row r="872" spans="1:10" x14ac:dyDescent="0.25">
      <c r="A872" s="13" t="s">
        <v>286</v>
      </c>
      <c r="B872" s="13" t="s">
        <v>93</v>
      </c>
      <c r="C872" s="13" t="s">
        <v>41</v>
      </c>
      <c r="D872" s="13" t="s">
        <v>94</v>
      </c>
      <c r="E872" s="13" t="s">
        <v>95</v>
      </c>
      <c r="F872" s="13" t="s">
        <v>52</v>
      </c>
      <c r="G872" s="9">
        <v>50136.273668000016</v>
      </c>
      <c r="H872" s="9">
        <v>1736.55</v>
      </c>
      <c r="I872" s="9">
        <v>16477.309791736057</v>
      </c>
      <c r="J872" s="9">
        <v>35395.513876263962</v>
      </c>
    </row>
    <row r="873" spans="1:10" hidden="1" x14ac:dyDescent="0.25">
      <c r="A873" s="13" t="s">
        <v>286</v>
      </c>
      <c r="B873" s="13" t="s">
        <v>137</v>
      </c>
      <c r="C873" s="13" t="s">
        <v>14</v>
      </c>
      <c r="D873" s="13" t="s">
        <v>29</v>
      </c>
      <c r="E873" s="13" t="s">
        <v>112</v>
      </c>
      <c r="F873" s="13" t="s">
        <v>139</v>
      </c>
      <c r="G873" s="9">
        <v>32101.84147399999</v>
      </c>
      <c r="H873" s="9">
        <v>809.95999999999992</v>
      </c>
      <c r="I873" s="9">
        <v>28679.996907406858</v>
      </c>
      <c r="J873" s="9">
        <v>4231.8045665931322</v>
      </c>
    </row>
    <row r="874" spans="1:10" hidden="1" x14ac:dyDescent="0.25">
      <c r="A874" s="13" t="s">
        <v>286</v>
      </c>
      <c r="B874" s="13" t="s">
        <v>159</v>
      </c>
      <c r="C874" s="13" t="s">
        <v>14</v>
      </c>
      <c r="D874" s="13" t="s">
        <v>29</v>
      </c>
      <c r="E874" s="13" t="s">
        <v>30</v>
      </c>
      <c r="F874" s="13" t="s">
        <v>31</v>
      </c>
      <c r="G874" s="9">
        <v>0</v>
      </c>
      <c r="H874" s="9">
        <v>0</v>
      </c>
      <c r="I874" s="9">
        <v>0</v>
      </c>
      <c r="J874" s="9">
        <v>0</v>
      </c>
    </row>
    <row r="875" spans="1:10" hidden="1" x14ac:dyDescent="0.25">
      <c r="A875" s="13" t="s">
        <v>286</v>
      </c>
      <c r="B875" s="13" t="s">
        <v>138</v>
      </c>
      <c r="C875" s="13" t="s">
        <v>14</v>
      </c>
      <c r="D875" s="13" t="s">
        <v>29</v>
      </c>
      <c r="E875" s="13" t="s">
        <v>30</v>
      </c>
      <c r="F875" s="13" t="s">
        <v>31</v>
      </c>
      <c r="G875" s="9">
        <v>0</v>
      </c>
      <c r="H875" s="9">
        <v>0</v>
      </c>
      <c r="I875" s="9">
        <v>0</v>
      </c>
      <c r="J875" s="9">
        <v>0</v>
      </c>
    </row>
    <row r="876" spans="1:10" x14ac:dyDescent="0.25">
      <c r="A876" s="13" t="s">
        <v>286</v>
      </c>
      <c r="B876" s="13" t="s">
        <v>93</v>
      </c>
      <c r="C876" s="13" t="s">
        <v>41</v>
      </c>
      <c r="D876" s="13" t="s">
        <v>94</v>
      </c>
      <c r="E876" s="13" t="s">
        <v>95</v>
      </c>
      <c r="F876" s="13" t="s">
        <v>45</v>
      </c>
      <c r="G876" s="9">
        <v>63546.350188000019</v>
      </c>
      <c r="H876" s="9">
        <v>4101.92</v>
      </c>
      <c r="I876" s="9">
        <v>14976.900290162352</v>
      </c>
      <c r="J876" s="9">
        <v>52671.369897837663</v>
      </c>
    </row>
    <row r="877" spans="1:10" x14ac:dyDescent="0.25">
      <c r="A877" s="13" t="s">
        <v>286</v>
      </c>
      <c r="B877" s="13" t="s">
        <v>93</v>
      </c>
      <c r="C877" s="13" t="s">
        <v>41</v>
      </c>
      <c r="D877" s="13" t="s">
        <v>94</v>
      </c>
      <c r="E877" s="13" t="s">
        <v>95</v>
      </c>
      <c r="F877" s="13" t="s">
        <v>96</v>
      </c>
      <c r="G877" s="9">
        <v>13032.530043999994</v>
      </c>
      <c r="H877" s="9">
        <v>791.80999999999983</v>
      </c>
      <c r="I877" s="9">
        <v>4129.3986596000004</v>
      </c>
      <c r="J877" s="9">
        <v>9694.9413843999919</v>
      </c>
    </row>
    <row r="878" spans="1:10" x14ac:dyDescent="0.25">
      <c r="A878" s="13" t="s">
        <v>286</v>
      </c>
      <c r="B878" s="13" t="s">
        <v>93</v>
      </c>
      <c r="C878" s="13" t="s">
        <v>41</v>
      </c>
      <c r="D878" s="13" t="s">
        <v>94</v>
      </c>
      <c r="E878" s="13" t="s">
        <v>95</v>
      </c>
      <c r="F878" s="13" t="s">
        <v>114</v>
      </c>
      <c r="G878" s="9">
        <v>0</v>
      </c>
      <c r="H878" s="9">
        <v>0</v>
      </c>
      <c r="I878" s="9">
        <v>0</v>
      </c>
      <c r="J878" s="9">
        <v>0</v>
      </c>
    </row>
    <row r="879" spans="1:10" hidden="1" x14ac:dyDescent="0.25">
      <c r="A879" s="13" t="s">
        <v>286</v>
      </c>
      <c r="B879" s="13" t="s">
        <v>160</v>
      </c>
      <c r="C879" s="13" t="s">
        <v>14</v>
      </c>
      <c r="D879" s="13" t="s">
        <v>29</v>
      </c>
      <c r="E879" s="13" t="s">
        <v>30</v>
      </c>
      <c r="F879" s="13" t="s">
        <v>161</v>
      </c>
      <c r="G879" s="9">
        <v>0</v>
      </c>
      <c r="H879" s="9">
        <v>0</v>
      </c>
      <c r="I879" s="9">
        <v>0</v>
      </c>
      <c r="J879" s="9">
        <v>0</v>
      </c>
    </row>
    <row r="880" spans="1:10" hidden="1" x14ac:dyDescent="0.25">
      <c r="A880" s="13" t="s">
        <v>286</v>
      </c>
      <c r="B880" s="13" t="s">
        <v>135</v>
      </c>
      <c r="C880" s="13" t="s">
        <v>14</v>
      </c>
      <c r="D880" s="13" t="s">
        <v>15</v>
      </c>
      <c r="E880" s="13" t="s">
        <v>16</v>
      </c>
      <c r="F880" s="13" t="s">
        <v>136</v>
      </c>
      <c r="G880" s="9">
        <v>808488.61900999967</v>
      </c>
      <c r="H880" s="9">
        <v>296400.86000000016</v>
      </c>
      <c r="I880" s="9">
        <v>289745.38908073358</v>
      </c>
      <c r="J880" s="9">
        <v>815144.08992926625</v>
      </c>
    </row>
    <row r="881" spans="1:10" x14ac:dyDescent="0.25">
      <c r="A881" s="13" t="s">
        <v>286</v>
      </c>
      <c r="B881" s="13" t="s">
        <v>89</v>
      </c>
      <c r="C881" s="13" t="s">
        <v>41</v>
      </c>
      <c r="D881" s="13" t="s">
        <v>90</v>
      </c>
      <c r="E881" s="13" t="s">
        <v>16</v>
      </c>
      <c r="F881" s="13" t="s">
        <v>52</v>
      </c>
      <c r="G881" s="9">
        <v>47073.28401200004</v>
      </c>
      <c r="H881" s="9">
        <v>2690.07</v>
      </c>
      <c r="I881" s="9">
        <v>14031.129389616055</v>
      </c>
      <c r="J881" s="9">
        <v>35732.224622383983</v>
      </c>
    </row>
    <row r="882" spans="1:10" x14ac:dyDescent="0.25">
      <c r="A882" s="13" t="s">
        <v>286</v>
      </c>
      <c r="B882" s="13" t="s">
        <v>89</v>
      </c>
      <c r="C882" s="13" t="s">
        <v>41</v>
      </c>
      <c r="D882" s="13" t="s">
        <v>90</v>
      </c>
      <c r="E882" s="13" t="s">
        <v>16</v>
      </c>
      <c r="F882" s="13" t="s">
        <v>91</v>
      </c>
      <c r="G882" s="9">
        <v>2605.8188260000024</v>
      </c>
      <c r="H882" s="9">
        <v>158.37000000000003</v>
      </c>
      <c r="I882" s="9">
        <v>825.87973191999993</v>
      </c>
      <c r="J882" s="9">
        <v>1938.3090940800028</v>
      </c>
    </row>
    <row r="883" spans="1:10" x14ac:dyDescent="0.25">
      <c r="A883" s="13" t="s">
        <v>286</v>
      </c>
      <c r="B883" s="13" t="s">
        <v>89</v>
      </c>
      <c r="C883" s="13" t="s">
        <v>41</v>
      </c>
      <c r="D883" s="13" t="s">
        <v>90</v>
      </c>
      <c r="E883" s="13" t="s">
        <v>16</v>
      </c>
      <c r="F883" s="13" t="s">
        <v>45</v>
      </c>
      <c r="G883" s="9">
        <v>27224.655568000017</v>
      </c>
      <c r="H883" s="9">
        <v>1736.5100000000004</v>
      </c>
      <c r="I883" s="9">
        <v>7942.3097917360519</v>
      </c>
      <c r="J883" s="9">
        <v>21018.855776263968</v>
      </c>
    </row>
    <row r="884" spans="1:10" x14ac:dyDescent="0.25">
      <c r="A884" s="13" t="s">
        <v>286</v>
      </c>
      <c r="B884" s="13" t="s">
        <v>93</v>
      </c>
      <c r="C884" s="13" t="s">
        <v>41</v>
      </c>
      <c r="D884" s="13" t="s">
        <v>94</v>
      </c>
      <c r="E884" s="13" t="s">
        <v>95</v>
      </c>
      <c r="F884" s="13" t="s">
        <v>95</v>
      </c>
      <c r="G884" s="9">
        <v>14000</v>
      </c>
      <c r="H884" s="9">
        <v>25274.71000000001</v>
      </c>
      <c r="I884" s="9">
        <v>7000</v>
      </c>
      <c r="J884" s="9">
        <v>32274.71000000001</v>
      </c>
    </row>
    <row r="885" spans="1:10" x14ac:dyDescent="0.25">
      <c r="A885" s="13" t="s">
        <v>286</v>
      </c>
      <c r="B885" s="13" t="s">
        <v>287</v>
      </c>
      <c r="C885" s="13" t="s">
        <v>41</v>
      </c>
      <c r="D885" s="13" t="s">
        <v>94</v>
      </c>
      <c r="E885" s="13" t="s">
        <v>16</v>
      </c>
      <c r="F885" s="13" t="s">
        <v>222</v>
      </c>
      <c r="G885" s="9">
        <v>0</v>
      </c>
      <c r="H885" s="9">
        <v>0</v>
      </c>
      <c r="I885" s="9">
        <v>0</v>
      </c>
      <c r="J885" s="9">
        <v>0</v>
      </c>
    </row>
    <row r="886" spans="1:10" x14ac:dyDescent="0.25">
      <c r="A886" s="13" t="s">
        <v>286</v>
      </c>
      <c r="B886" s="13" t="s">
        <v>287</v>
      </c>
      <c r="C886" s="13" t="s">
        <v>41</v>
      </c>
      <c r="D886" s="13" t="s">
        <v>94</v>
      </c>
      <c r="E886" s="13" t="s">
        <v>16</v>
      </c>
      <c r="F886" s="13" t="s">
        <v>288</v>
      </c>
      <c r="G886" s="9">
        <v>0</v>
      </c>
      <c r="H886" s="9">
        <v>0</v>
      </c>
      <c r="I886" s="9">
        <v>0</v>
      </c>
      <c r="J886" s="9">
        <v>0</v>
      </c>
    </row>
    <row r="887" spans="1:10" x14ac:dyDescent="0.25">
      <c r="A887" s="13" t="s">
        <v>286</v>
      </c>
      <c r="B887" s="13" t="s">
        <v>287</v>
      </c>
      <c r="C887" s="13" t="s">
        <v>41</v>
      </c>
      <c r="D887" s="13" t="s">
        <v>94</v>
      </c>
      <c r="E887" s="13" t="s">
        <v>16</v>
      </c>
      <c r="F887" s="13" t="s">
        <v>52</v>
      </c>
      <c r="G887" s="9">
        <v>600</v>
      </c>
      <c r="H887" s="9">
        <v>1200</v>
      </c>
      <c r="I887" s="9">
        <v>150</v>
      </c>
      <c r="J887" s="9">
        <v>1650</v>
      </c>
    </row>
    <row r="888" spans="1:10" x14ac:dyDescent="0.25">
      <c r="A888" s="13" t="s">
        <v>286</v>
      </c>
      <c r="B888" s="13" t="s">
        <v>287</v>
      </c>
      <c r="C888" s="13" t="s">
        <v>41</v>
      </c>
      <c r="D888" s="13" t="s">
        <v>94</v>
      </c>
      <c r="E888" s="13" t="s">
        <v>16</v>
      </c>
      <c r="F888" s="13" t="s">
        <v>157</v>
      </c>
      <c r="G888" s="9">
        <v>146957</v>
      </c>
      <c r="H888" s="9">
        <v>252918.39999999999</v>
      </c>
      <c r="I888" s="9">
        <v>57159</v>
      </c>
      <c r="J888" s="9">
        <v>342716.4</v>
      </c>
    </row>
    <row r="889" spans="1:10" hidden="1" x14ac:dyDescent="0.25">
      <c r="A889" s="13" t="s">
        <v>286</v>
      </c>
      <c r="B889" s="13" t="s">
        <v>138</v>
      </c>
      <c r="C889" s="13" t="s">
        <v>14</v>
      </c>
      <c r="D889" s="13" t="s">
        <v>29</v>
      </c>
      <c r="E889" s="13" t="s">
        <v>112</v>
      </c>
      <c r="F889" s="13" t="s">
        <v>139</v>
      </c>
      <c r="G889" s="9">
        <v>166045.35468199992</v>
      </c>
      <c r="H889" s="9">
        <v>63585.670000000013</v>
      </c>
      <c r="I889" s="9">
        <v>51623.459001155868</v>
      </c>
      <c r="J889" s="9">
        <v>178007.56568084407</v>
      </c>
    </row>
    <row r="890" spans="1:10" x14ac:dyDescent="0.25">
      <c r="A890" s="13" t="s">
        <v>286</v>
      </c>
      <c r="B890" s="13" t="s">
        <v>89</v>
      </c>
      <c r="C890" s="13" t="s">
        <v>41</v>
      </c>
      <c r="D890" s="13" t="s">
        <v>90</v>
      </c>
      <c r="E890" s="13" t="s">
        <v>16</v>
      </c>
      <c r="F890" s="13" t="s">
        <v>44</v>
      </c>
      <c r="G890" s="9">
        <v>48591.472340000022</v>
      </c>
      <c r="H890" s="9">
        <v>13561.249999999998</v>
      </c>
      <c r="I890" s="9">
        <v>15572.009121536057</v>
      </c>
      <c r="J890" s="9">
        <v>46580.713218463963</v>
      </c>
    </row>
    <row r="891" spans="1:10" hidden="1" x14ac:dyDescent="0.25">
      <c r="A891" s="13" t="s">
        <v>286</v>
      </c>
      <c r="B891" s="13" t="s">
        <v>151</v>
      </c>
      <c r="C891" s="13" t="s">
        <v>14</v>
      </c>
      <c r="D891" s="13" t="s">
        <v>15</v>
      </c>
      <c r="E891" s="13" t="s">
        <v>16</v>
      </c>
      <c r="F891" s="13" t="s">
        <v>152</v>
      </c>
      <c r="G891" s="9">
        <v>141839.53242400003</v>
      </c>
      <c r="H891" s="9">
        <v>86687.660000000018</v>
      </c>
      <c r="I891" s="9">
        <v>119960.10768433841</v>
      </c>
      <c r="J891" s="9">
        <v>108567.08473966164</v>
      </c>
    </row>
    <row r="892" spans="1:10" hidden="1" x14ac:dyDescent="0.25">
      <c r="A892" s="13" t="s">
        <v>286</v>
      </c>
      <c r="B892" s="13" t="s">
        <v>160</v>
      </c>
      <c r="C892" s="13" t="s">
        <v>14</v>
      </c>
      <c r="D892" s="13" t="s">
        <v>29</v>
      </c>
      <c r="E892" s="13" t="s">
        <v>144</v>
      </c>
      <c r="F892" s="13" t="s">
        <v>150</v>
      </c>
      <c r="G892" s="9">
        <v>113088.89656400007</v>
      </c>
      <c r="H892" s="9">
        <v>27633.29</v>
      </c>
      <c r="I892" s="9">
        <v>33209.641156735277</v>
      </c>
      <c r="J892" s="9">
        <v>107512.54540726478</v>
      </c>
    </row>
    <row r="893" spans="1:10" hidden="1" x14ac:dyDescent="0.25">
      <c r="A893" s="13" t="s">
        <v>286</v>
      </c>
      <c r="B893" s="13" t="s">
        <v>159</v>
      </c>
      <c r="C893" s="13" t="s">
        <v>14</v>
      </c>
      <c r="D893" s="13" t="s">
        <v>29</v>
      </c>
      <c r="E893" s="13" t="s">
        <v>112</v>
      </c>
      <c r="F893" s="13" t="s">
        <v>153</v>
      </c>
      <c r="G893" s="9">
        <v>116453.8775919999</v>
      </c>
      <c r="H893" s="9">
        <v>27430.329999999994</v>
      </c>
      <c r="I893" s="9">
        <v>40731.446174020006</v>
      </c>
      <c r="J893" s="9">
        <v>103152.7614179799</v>
      </c>
    </row>
    <row r="894" spans="1:10" hidden="1" x14ac:dyDescent="0.25">
      <c r="A894" s="13" t="s">
        <v>286</v>
      </c>
      <c r="B894" s="13" t="s">
        <v>125</v>
      </c>
      <c r="C894" s="13" t="s">
        <v>14</v>
      </c>
      <c r="D894" s="13" t="s">
        <v>122</v>
      </c>
      <c r="E894" s="13" t="s">
        <v>16</v>
      </c>
      <c r="F894" s="13" t="s">
        <v>123</v>
      </c>
      <c r="G894" s="9">
        <v>0</v>
      </c>
      <c r="H894" s="9">
        <v>0</v>
      </c>
      <c r="I894" s="9">
        <v>0</v>
      </c>
      <c r="J894" s="9">
        <v>0</v>
      </c>
    </row>
    <row r="895" spans="1:10" hidden="1" x14ac:dyDescent="0.25">
      <c r="A895" s="13" t="s">
        <v>286</v>
      </c>
      <c r="B895" s="13" t="s">
        <v>137</v>
      </c>
      <c r="C895" s="13" t="s">
        <v>14</v>
      </c>
      <c r="D895" s="13" t="s">
        <v>29</v>
      </c>
      <c r="E895" s="13" t="s">
        <v>30</v>
      </c>
      <c r="F895" s="13" t="s">
        <v>31</v>
      </c>
      <c r="G895" s="9">
        <v>0</v>
      </c>
      <c r="H895" s="9">
        <v>0</v>
      </c>
      <c r="I895" s="9">
        <v>0</v>
      </c>
      <c r="J895" s="9">
        <v>0</v>
      </c>
    </row>
    <row r="896" spans="1:10" hidden="1" x14ac:dyDescent="0.25">
      <c r="A896" s="13" t="s">
        <v>286</v>
      </c>
      <c r="B896" s="13" t="s">
        <v>229</v>
      </c>
      <c r="C896" s="13" t="s">
        <v>98</v>
      </c>
      <c r="D896" s="13" t="s">
        <v>116</v>
      </c>
      <c r="E896" s="13" t="s">
        <v>230</v>
      </c>
      <c r="F896" s="13" t="s">
        <v>44</v>
      </c>
      <c r="G896" s="9">
        <v>250524.48000000007</v>
      </c>
      <c r="H896" s="9">
        <v>43490.59</v>
      </c>
      <c r="I896" s="9">
        <v>0</v>
      </c>
      <c r="J896" s="9">
        <v>294015.07000000007</v>
      </c>
    </row>
    <row r="897" spans="1:10" hidden="1" x14ac:dyDescent="0.25">
      <c r="A897" s="13" t="s">
        <v>286</v>
      </c>
      <c r="B897" s="13" t="s">
        <v>146</v>
      </c>
      <c r="C897" s="13" t="s">
        <v>14</v>
      </c>
      <c r="D897" s="13" t="s">
        <v>29</v>
      </c>
      <c r="E897" s="13" t="s">
        <v>30</v>
      </c>
      <c r="F897" s="13" t="s">
        <v>161</v>
      </c>
      <c r="G897" s="9">
        <v>7561.1999999999989</v>
      </c>
      <c r="H897" s="9">
        <v>0</v>
      </c>
      <c r="I897" s="9">
        <v>0</v>
      </c>
      <c r="J897" s="9">
        <v>7561.1999999999989</v>
      </c>
    </row>
    <row r="898" spans="1:10" hidden="1" x14ac:dyDescent="0.25">
      <c r="A898" s="13" t="s">
        <v>286</v>
      </c>
      <c r="B898" s="13" t="s">
        <v>146</v>
      </c>
      <c r="C898" s="13" t="s">
        <v>14</v>
      </c>
      <c r="D898" s="13" t="s">
        <v>29</v>
      </c>
      <c r="E898" s="13" t="s">
        <v>144</v>
      </c>
      <c r="F898" s="13" t="s">
        <v>145</v>
      </c>
      <c r="G898" s="9">
        <v>70726.883426000044</v>
      </c>
      <c r="H898" s="9">
        <v>5856.0599999999995</v>
      </c>
      <c r="I898" s="9">
        <v>22253.078963125001</v>
      </c>
      <c r="J898" s="9">
        <v>54329.864462875041</v>
      </c>
    </row>
    <row r="899" spans="1:10" hidden="1" x14ac:dyDescent="0.25">
      <c r="A899" s="13" t="s">
        <v>289</v>
      </c>
      <c r="B899" s="13" t="s">
        <v>123</v>
      </c>
      <c r="C899" s="13" t="s">
        <v>290</v>
      </c>
      <c r="D899" s="13" t="s">
        <v>122</v>
      </c>
      <c r="E899" s="13" t="s">
        <v>16</v>
      </c>
      <c r="F899" s="13" t="s">
        <v>275</v>
      </c>
      <c r="G899" s="9">
        <v>239942.68</v>
      </c>
      <c r="H899" s="9">
        <v>16474.559999999998</v>
      </c>
      <c r="I899" s="9">
        <v>5030.6038275444698</v>
      </c>
      <c r="J899" s="9">
        <v>251386.63617245553</v>
      </c>
    </row>
    <row r="900" spans="1:10" hidden="1" x14ac:dyDescent="0.25">
      <c r="A900" s="13" t="s">
        <v>291</v>
      </c>
      <c r="B900" s="13" t="s">
        <v>123</v>
      </c>
      <c r="C900" s="13" t="s">
        <v>290</v>
      </c>
      <c r="D900" s="13" t="s">
        <v>292</v>
      </c>
      <c r="E900" s="13" t="s">
        <v>16</v>
      </c>
      <c r="F900" s="13" t="s">
        <v>275</v>
      </c>
      <c r="G900" s="9">
        <v>48541.040000000015</v>
      </c>
      <c r="H900" s="9">
        <v>2391.2200000000003</v>
      </c>
      <c r="I900" s="9">
        <v>15363.109981690612</v>
      </c>
      <c r="J900" s="9">
        <v>35569.150018309403</v>
      </c>
    </row>
    <row r="901" spans="1:10" hidden="1" x14ac:dyDescent="0.25">
      <c r="A901" s="13" t="s">
        <v>293</v>
      </c>
      <c r="B901" s="13" t="s">
        <v>123</v>
      </c>
      <c r="C901" s="13" t="s">
        <v>290</v>
      </c>
      <c r="D901" s="13" t="s">
        <v>292</v>
      </c>
      <c r="E901" s="13" t="s">
        <v>294</v>
      </c>
      <c r="F901" s="13" t="s">
        <v>275</v>
      </c>
      <c r="G901" s="9">
        <v>0</v>
      </c>
      <c r="H901" s="9">
        <v>4221.97</v>
      </c>
      <c r="I901" s="9">
        <v>0</v>
      </c>
      <c r="J901" s="9">
        <v>4221.97</v>
      </c>
    </row>
  </sheetData>
  <autoFilter ref="A1:J901" xr:uid="{22778AD6-4986-430C-BE59-3B96CF2165D3}">
    <filterColumn colId="2">
      <filters>
        <filter val="Assistência"/>
      </filters>
    </filterColumn>
  </autoFilter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B69DE-AB80-46FA-BCAA-24F22B972ADC}">
  <sheetPr>
    <tabColor rgb="FFFF0000"/>
  </sheetPr>
  <dimension ref="A1:I901"/>
  <sheetViews>
    <sheetView showGridLines="0" topLeftCell="C1" workbookViewId="0">
      <selection activeCell="C13" sqref="C13"/>
    </sheetView>
  </sheetViews>
  <sheetFormatPr defaultRowHeight="15" x14ac:dyDescent="0.25"/>
  <cols>
    <col min="1" max="1" width="36.28515625" bestFit="1" customWidth="1"/>
    <col min="2" max="2" width="49.42578125" bestFit="1" customWidth="1"/>
    <col min="3" max="3" width="35.140625" bestFit="1" customWidth="1"/>
    <col min="4" max="4" width="36.85546875" bestFit="1" customWidth="1"/>
    <col min="5" max="5" width="41.28515625" bestFit="1" customWidth="1"/>
    <col min="6" max="6" width="18" style="3" customWidth="1"/>
    <col min="7" max="9" width="18" customWidth="1"/>
    <col min="12" max="16" width="11.7109375" bestFit="1" customWidth="1"/>
  </cols>
  <sheetData>
    <row r="1" spans="1:9" ht="30" x14ac:dyDescent="0.25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2" t="s">
        <v>6</v>
      </c>
      <c r="G1" s="16" t="s">
        <v>296</v>
      </c>
      <c r="H1" s="16" t="s">
        <v>297</v>
      </c>
      <c r="I1" s="16" t="s">
        <v>298</v>
      </c>
    </row>
    <row r="2" spans="1:9" x14ac:dyDescent="0.25">
      <c r="A2" s="11" t="s">
        <v>234</v>
      </c>
      <c r="B2" s="11" t="s">
        <v>299</v>
      </c>
      <c r="C2" s="11" t="s">
        <v>131</v>
      </c>
      <c r="D2" s="11" t="s">
        <v>294</v>
      </c>
      <c r="E2" s="11" t="s">
        <v>275</v>
      </c>
      <c r="F2" s="10">
        <v>158000.43999999997</v>
      </c>
      <c r="G2" s="10">
        <v>64729.920000000006</v>
      </c>
      <c r="H2" s="10">
        <v>50787.050937299995</v>
      </c>
      <c r="I2" s="10">
        <v>171943.30906269999</v>
      </c>
    </row>
    <row r="3" spans="1:9" x14ac:dyDescent="0.25">
      <c r="A3" s="11" t="s">
        <v>198</v>
      </c>
      <c r="B3" s="11" t="s">
        <v>299</v>
      </c>
      <c r="C3" s="11" t="s">
        <v>77</v>
      </c>
      <c r="D3" s="11" t="s">
        <v>76</v>
      </c>
      <c r="E3" s="11" t="s">
        <v>275</v>
      </c>
      <c r="F3" s="10">
        <v>168545.25000000003</v>
      </c>
      <c r="G3" s="10">
        <v>8270.01</v>
      </c>
      <c r="H3" s="10">
        <v>44418.240000000005</v>
      </c>
      <c r="I3" s="10">
        <v>132397.02000000002</v>
      </c>
    </row>
    <row r="4" spans="1:9" x14ac:dyDescent="0.25">
      <c r="A4" s="11" t="s">
        <v>199</v>
      </c>
      <c r="B4" s="11" t="s">
        <v>299</v>
      </c>
      <c r="C4" s="11" t="s">
        <v>131</v>
      </c>
      <c r="D4" s="11" t="s">
        <v>294</v>
      </c>
      <c r="E4" s="11" t="s">
        <v>275</v>
      </c>
      <c r="F4" s="10">
        <v>36696.439999999995</v>
      </c>
      <c r="G4" s="10">
        <v>27257.080000000005</v>
      </c>
      <c r="H4" s="10">
        <v>1700</v>
      </c>
      <c r="I4" s="10">
        <v>62253.520000000004</v>
      </c>
    </row>
    <row r="5" spans="1:9" x14ac:dyDescent="0.25">
      <c r="A5" s="11" t="s">
        <v>259</v>
      </c>
      <c r="B5" s="11" t="s">
        <v>299</v>
      </c>
      <c r="C5" s="11" t="s">
        <v>32</v>
      </c>
      <c r="D5" s="11" t="s">
        <v>84</v>
      </c>
      <c r="E5" s="11" t="s">
        <v>275</v>
      </c>
      <c r="F5" s="10">
        <v>65217.229999999989</v>
      </c>
      <c r="G5" s="10">
        <v>7120.6200000000008</v>
      </c>
      <c r="H5" s="10">
        <v>29405.790635499994</v>
      </c>
      <c r="I5" s="10">
        <v>42932.059364499997</v>
      </c>
    </row>
    <row r="6" spans="1:9" x14ac:dyDescent="0.25">
      <c r="A6" s="11" t="s">
        <v>259</v>
      </c>
      <c r="B6" s="11" t="s">
        <v>299</v>
      </c>
      <c r="C6" s="11" t="s">
        <v>32</v>
      </c>
      <c r="D6" s="11" t="s">
        <v>33</v>
      </c>
      <c r="E6" s="11" t="s">
        <v>275</v>
      </c>
      <c r="F6" s="10">
        <v>61841.109999999964</v>
      </c>
      <c r="G6" s="10">
        <v>46578.469999999994</v>
      </c>
      <c r="H6" s="10">
        <v>19699.503310519998</v>
      </c>
      <c r="I6" s="10">
        <v>88720.07668947996</v>
      </c>
    </row>
    <row r="7" spans="1:9" x14ac:dyDescent="0.25">
      <c r="A7" s="11" t="s">
        <v>259</v>
      </c>
      <c r="B7" s="11" t="s">
        <v>299</v>
      </c>
      <c r="C7" s="11" t="s">
        <v>32</v>
      </c>
      <c r="D7" s="11" t="s">
        <v>37</v>
      </c>
      <c r="E7" s="11" t="s">
        <v>275</v>
      </c>
      <c r="F7" s="10">
        <v>39395.510000000009</v>
      </c>
      <c r="G7" s="10">
        <v>7147.6699999999983</v>
      </c>
      <c r="H7" s="10">
        <v>5198.8074844800003</v>
      </c>
      <c r="I7" s="10">
        <v>41344.372515520008</v>
      </c>
    </row>
    <row r="8" spans="1:9" x14ac:dyDescent="0.25">
      <c r="A8" s="11" t="s">
        <v>259</v>
      </c>
      <c r="B8" s="11" t="s">
        <v>299</v>
      </c>
      <c r="C8" s="11" t="s">
        <v>23</v>
      </c>
      <c r="D8" s="11" t="s">
        <v>294</v>
      </c>
      <c r="E8" s="11" t="s">
        <v>275</v>
      </c>
      <c r="F8" s="10">
        <v>16236.130000000008</v>
      </c>
      <c r="G8" s="10">
        <v>952.4</v>
      </c>
      <c r="H8" s="10">
        <v>5220.6574844799998</v>
      </c>
      <c r="I8" s="10">
        <v>11967.872515520008</v>
      </c>
    </row>
    <row r="9" spans="1:9" x14ac:dyDescent="0.25">
      <c r="A9" s="11" t="s">
        <v>251</v>
      </c>
      <c r="B9" s="11" t="s">
        <v>299</v>
      </c>
      <c r="C9" s="11" t="s">
        <v>116</v>
      </c>
      <c r="D9" s="11" t="s">
        <v>117</v>
      </c>
      <c r="E9" s="11" t="s">
        <v>275</v>
      </c>
      <c r="F9" s="10">
        <v>90439.860000000015</v>
      </c>
      <c r="G9" s="10">
        <v>39618.590000000004</v>
      </c>
      <c r="H9" s="10">
        <v>11090.143381899999</v>
      </c>
      <c r="I9" s="10">
        <v>118968.30661810003</v>
      </c>
    </row>
    <row r="10" spans="1:9" x14ac:dyDescent="0.25">
      <c r="A10" s="11" t="s">
        <v>251</v>
      </c>
      <c r="B10" s="11" t="s">
        <v>299</v>
      </c>
      <c r="C10" s="11" t="s">
        <v>102</v>
      </c>
      <c r="D10" s="11" t="s">
        <v>103</v>
      </c>
      <c r="E10" s="11" t="s">
        <v>275</v>
      </c>
      <c r="F10" s="10">
        <v>29552.329999999994</v>
      </c>
      <c r="G10" s="10">
        <v>1827.5399999999997</v>
      </c>
      <c r="H10" s="10">
        <v>9348.8431457637489</v>
      </c>
      <c r="I10" s="10">
        <v>22031.026854236246</v>
      </c>
    </row>
    <row r="11" spans="1:9" x14ac:dyDescent="0.25">
      <c r="A11" s="11" t="s">
        <v>251</v>
      </c>
      <c r="B11" s="11" t="s">
        <v>299</v>
      </c>
      <c r="C11" s="11" t="s">
        <v>102</v>
      </c>
      <c r="D11" s="11" t="s">
        <v>109</v>
      </c>
      <c r="E11" s="11" t="s">
        <v>275</v>
      </c>
      <c r="F11" s="10">
        <v>29052.329999999994</v>
      </c>
      <c r="G11" s="10">
        <v>8540.7100000000009</v>
      </c>
      <c r="H11" s="10">
        <v>9198.8431457637489</v>
      </c>
      <c r="I11" s="10">
        <v>28394.196854236245</v>
      </c>
    </row>
    <row r="12" spans="1:9" x14ac:dyDescent="0.25">
      <c r="A12" s="11" t="s">
        <v>251</v>
      </c>
      <c r="B12" s="11" t="s">
        <v>299</v>
      </c>
      <c r="C12" s="11" t="s">
        <v>94</v>
      </c>
      <c r="D12" s="11" t="s">
        <v>95</v>
      </c>
      <c r="E12" s="11" t="s">
        <v>275</v>
      </c>
      <c r="F12" s="10">
        <v>79980.199999999968</v>
      </c>
      <c r="G12" s="10">
        <v>6115.2100000000009</v>
      </c>
      <c r="H12" s="10">
        <v>25754.587057199999</v>
      </c>
      <c r="I12" s="10">
        <v>60340.822942799969</v>
      </c>
    </row>
    <row r="13" spans="1:9" x14ac:dyDescent="0.25">
      <c r="A13" s="11" t="s">
        <v>251</v>
      </c>
      <c r="B13" s="11" t="s">
        <v>299</v>
      </c>
      <c r="C13" s="11" t="s">
        <v>73</v>
      </c>
      <c r="D13" s="11" t="s">
        <v>294</v>
      </c>
      <c r="E13" s="11" t="s">
        <v>275</v>
      </c>
      <c r="F13" s="10">
        <v>29052.329999999994</v>
      </c>
      <c r="G13" s="10">
        <v>7710.77</v>
      </c>
      <c r="H13" s="10">
        <v>9198.8431457637489</v>
      </c>
      <c r="I13" s="10">
        <v>27564.256854236246</v>
      </c>
    </row>
    <row r="14" spans="1:9" x14ac:dyDescent="0.25">
      <c r="A14" s="11" t="s">
        <v>251</v>
      </c>
      <c r="B14" s="11" t="s">
        <v>299</v>
      </c>
      <c r="C14" s="11" t="s">
        <v>90</v>
      </c>
      <c r="D14" s="11" t="s">
        <v>16</v>
      </c>
      <c r="E14" s="11" t="s">
        <v>275</v>
      </c>
      <c r="F14" s="10">
        <v>34010.540000000008</v>
      </c>
      <c r="G14" s="10">
        <v>3754.4099999999989</v>
      </c>
      <c r="H14" s="10">
        <v>10771.1087388</v>
      </c>
      <c r="I14" s="10">
        <v>26993.841261200007</v>
      </c>
    </row>
    <row r="15" spans="1:9" x14ac:dyDescent="0.25">
      <c r="A15" s="11" t="s">
        <v>251</v>
      </c>
      <c r="B15" s="11" t="s">
        <v>299</v>
      </c>
      <c r="C15" s="11" t="s">
        <v>105</v>
      </c>
      <c r="D15" s="11" t="s">
        <v>294</v>
      </c>
      <c r="E15" s="11" t="s">
        <v>275</v>
      </c>
      <c r="F15" s="10">
        <v>29052.329999999994</v>
      </c>
      <c r="G15" s="10">
        <v>15428.409999999996</v>
      </c>
      <c r="H15" s="10">
        <v>9198.8431457637489</v>
      </c>
      <c r="I15" s="10">
        <v>35281.896854236242</v>
      </c>
    </row>
    <row r="16" spans="1:9" x14ac:dyDescent="0.25">
      <c r="A16" s="11" t="s">
        <v>251</v>
      </c>
      <c r="B16" s="11" t="s">
        <v>299</v>
      </c>
      <c r="C16" s="11" t="s">
        <v>196</v>
      </c>
      <c r="D16" s="11" t="s">
        <v>16</v>
      </c>
      <c r="E16" s="11" t="s">
        <v>275</v>
      </c>
      <c r="F16" s="10">
        <v>22705.199999999997</v>
      </c>
      <c r="G16" s="10">
        <v>7996.4100000000008</v>
      </c>
      <c r="H16" s="10">
        <v>0</v>
      </c>
      <c r="I16" s="10">
        <v>30701.609999999997</v>
      </c>
    </row>
    <row r="17" spans="1:9" x14ac:dyDescent="0.25">
      <c r="A17" s="11" t="s">
        <v>251</v>
      </c>
      <c r="B17" s="11" t="s">
        <v>299</v>
      </c>
      <c r="C17" s="11" t="s">
        <v>15</v>
      </c>
      <c r="D17" s="11" t="s">
        <v>294</v>
      </c>
      <c r="E17" s="11" t="s">
        <v>275</v>
      </c>
      <c r="F17" s="10">
        <v>5735.1</v>
      </c>
      <c r="G17" s="10">
        <v>9883.8700000000008</v>
      </c>
      <c r="H17" s="10">
        <v>2623.4</v>
      </c>
      <c r="I17" s="10">
        <v>12995.570000000002</v>
      </c>
    </row>
    <row r="18" spans="1:9" x14ac:dyDescent="0.25">
      <c r="A18" s="11" t="s">
        <v>251</v>
      </c>
      <c r="B18" s="11" t="s">
        <v>299</v>
      </c>
      <c r="C18" s="11" t="s">
        <v>29</v>
      </c>
      <c r="D18" s="11" t="s">
        <v>144</v>
      </c>
      <c r="E18" s="11" t="s">
        <v>275</v>
      </c>
      <c r="F18" s="10">
        <v>14073.21</v>
      </c>
      <c r="G18" s="10">
        <v>10521.72</v>
      </c>
      <c r="H18" s="10">
        <v>2065.2399999999998</v>
      </c>
      <c r="I18" s="10">
        <v>22529.69</v>
      </c>
    </row>
    <row r="19" spans="1:9" x14ac:dyDescent="0.25">
      <c r="A19" s="11" t="s">
        <v>251</v>
      </c>
      <c r="B19" s="11" t="s">
        <v>299</v>
      </c>
      <c r="C19" s="11" t="s">
        <v>29</v>
      </c>
      <c r="D19" s="11" t="s">
        <v>112</v>
      </c>
      <c r="E19" s="11" t="s">
        <v>275</v>
      </c>
      <c r="F19" s="10">
        <v>7107.32</v>
      </c>
      <c r="G19" s="10">
        <v>13075.959999999997</v>
      </c>
      <c r="H19" s="10">
        <v>1050</v>
      </c>
      <c r="I19" s="10">
        <v>19133.28</v>
      </c>
    </row>
    <row r="20" spans="1:9" x14ac:dyDescent="0.25">
      <c r="A20" s="11" t="s">
        <v>251</v>
      </c>
      <c r="B20" s="11" t="s">
        <v>299</v>
      </c>
      <c r="C20" s="11" t="s">
        <v>205</v>
      </c>
      <c r="D20" s="11" t="s">
        <v>16</v>
      </c>
      <c r="E20" s="11" t="s">
        <v>275</v>
      </c>
      <c r="F20" s="10">
        <v>0</v>
      </c>
      <c r="G20" s="10">
        <v>3529.8700000000003</v>
      </c>
      <c r="H20" s="10">
        <v>0</v>
      </c>
      <c r="I20" s="10">
        <v>3529.8700000000003</v>
      </c>
    </row>
    <row r="21" spans="1:9" x14ac:dyDescent="0.25">
      <c r="A21" s="11" t="s">
        <v>249</v>
      </c>
      <c r="B21" s="11" t="s">
        <v>299</v>
      </c>
      <c r="C21" s="11" t="s">
        <v>29</v>
      </c>
      <c r="D21" s="11" t="s">
        <v>144</v>
      </c>
      <c r="E21" s="11" t="s">
        <v>275</v>
      </c>
      <c r="F21" s="10">
        <v>72220.590000000011</v>
      </c>
      <c r="G21" s="10">
        <v>19917.580000000002</v>
      </c>
      <c r="H21" s="10">
        <v>37980.82499600001</v>
      </c>
      <c r="I21" s="10">
        <v>54157.345004000003</v>
      </c>
    </row>
    <row r="22" spans="1:9" x14ac:dyDescent="0.25">
      <c r="A22" s="11" t="s">
        <v>249</v>
      </c>
      <c r="B22" s="11" t="s">
        <v>299</v>
      </c>
      <c r="C22" s="11" t="s">
        <v>73</v>
      </c>
      <c r="D22" s="11" t="s">
        <v>294</v>
      </c>
      <c r="E22" s="11" t="s">
        <v>275</v>
      </c>
      <c r="F22" s="10">
        <v>68099.8</v>
      </c>
      <c r="G22" s="10">
        <v>13928.610000000004</v>
      </c>
      <c r="H22" s="10">
        <v>14368.637038400002</v>
      </c>
      <c r="I22" s="10">
        <v>67659.7729616</v>
      </c>
    </row>
    <row r="23" spans="1:9" x14ac:dyDescent="0.25">
      <c r="A23" s="11" t="s">
        <v>249</v>
      </c>
      <c r="B23" s="11" t="s">
        <v>299</v>
      </c>
      <c r="C23" s="11" t="s">
        <v>107</v>
      </c>
      <c r="D23" s="11" t="s">
        <v>16</v>
      </c>
      <c r="E23" s="11" t="s">
        <v>275</v>
      </c>
      <c r="F23" s="10">
        <v>34129.07</v>
      </c>
      <c r="G23" s="10">
        <v>17649.899999999994</v>
      </c>
      <c r="H23" s="10">
        <v>7214.318519200001</v>
      </c>
      <c r="I23" s="10">
        <v>44564.651480799992</v>
      </c>
    </row>
    <row r="24" spans="1:9" x14ac:dyDescent="0.25">
      <c r="A24" s="11" t="s">
        <v>249</v>
      </c>
      <c r="B24" s="11" t="s">
        <v>299</v>
      </c>
      <c r="C24" s="11" t="s">
        <v>105</v>
      </c>
      <c r="D24" s="11" t="s">
        <v>294</v>
      </c>
      <c r="E24" s="11" t="s">
        <v>275</v>
      </c>
      <c r="F24" s="10">
        <v>68148.98</v>
      </c>
      <c r="G24" s="10">
        <v>3242.9999999999995</v>
      </c>
      <c r="H24" s="10">
        <v>14368.637038400002</v>
      </c>
      <c r="I24" s="10">
        <v>57023.342961599992</v>
      </c>
    </row>
    <row r="25" spans="1:9" x14ac:dyDescent="0.25">
      <c r="A25" s="11" t="s">
        <v>249</v>
      </c>
      <c r="B25" s="11" t="s">
        <v>299</v>
      </c>
      <c r="C25" s="11" t="s">
        <v>116</v>
      </c>
      <c r="D25" s="11" t="s">
        <v>117</v>
      </c>
      <c r="E25" s="11" t="s">
        <v>275</v>
      </c>
      <c r="F25" s="10">
        <v>74513.219999999987</v>
      </c>
      <c r="G25" s="10">
        <v>25643.859999999997</v>
      </c>
      <c r="H25" s="10">
        <v>13000</v>
      </c>
      <c r="I25" s="10">
        <v>87157.079999999987</v>
      </c>
    </row>
    <row r="26" spans="1:9" x14ac:dyDescent="0.25">
      <c r="A26" s="11" t="s">
        <v>219</v>
      </c>
      <c r="B26" s="11" t="s">
        <v>299</v>
      </c>
      <c r="C26" s="11" t="s">
        <v>116</v>
      </c>
      <c r="D26" s="11" t="s">
        <v>117</v>
      </c>
      <c r="E26" s="11" t="s">
        <v>275</v>
      </c>
      <c r="F26" s="10">
        <v>96822.26999999996</v>
      </c>
      <c r="G26" s="10">
        <v>19350.490000000002</v>
      </c>
      <c r="H26" s="10">
        <v>22762.286763799995</v>
      </c>
      <c r="I26" s="10">
        <v>93410.473236199978</v>
      </c>
    </row>
    <row r="27" spans="1:9" x14ac:dyDescent="0.25">
      <c r="A27" s="11" t="s">
        <v>219</v>
      </c>
      <c r="B27" s="11" t="s">
        <v>299</v>
      </c>
      <c r="C27" s="11" t="s">
        <v>29</v>
      </c>
      <c r="D27" s="11" t="s">
        <v>144</v>
      </c>
      <c r="E27" s="11" t="s">
        <v>275</v>
      </c>
      <c r="F27" s="10">
        <v>71742.819999999963</v>
      </c>
      <c r="G27" s="10">
        <v>19973.299999999996</v>
      </c>
      <c r="H27" s="10">
        <v>22533.673339320005</v>
      </c>
      <c r="I27" s="10">
        <v>69182.446660679954</v>
      </c>
    </row>
    <row r="28" spans="1:9" x14ac:dyDescent="0.25">
      <c r="A28" s="11" t="s">
        <v>219</v>
      </c>
      <c r="B28" s="11" t="s">
        <v>299</v>
      </c>
      <c r="C28" s="11" t="s">
        <v>29</v>
      </c>
      <c r="D28" s="11" t="s">
        <v>30</v>
      </c>
      <c r="E28" s="11" t="s">
        <v>275</v>
      </c>
      <c r="F28" s="10">
        <v>2172.400000000001</v>
      </c>
      <c r="G28" s="10">
        <v>361.55</v>
      </c>
      <c r="H28" s="10">
        <v>657.08644464400004</v>
      </c>
      <c r="I28" s="10">
        <v>1876.8635553560009</v>
      </c>
    </row>
    <row r="29" spans="1:9" x14ac:dyDescent="0.25">
      <c r="A29" s="11" t="s">
        <v>219</v>
      </c>
      <c r="B29" s="11" t="s">
        <v>299</v>
      </c>
      <c r="C29" s="11" t="s">
        <v>29</v>
      </c>
      <c r="D29" s="11" t="s">
        <v>112</v>
      </c>
      <c r="E29" s="11" t="s">
        <v>275</v>
      </c>
      <c r="F29" s="10">
        <v>42645.839999999982</v>
      </c>
      <c r="G29" s="10">
        <v>15544.929999999997</v>
      </c>
      <c r="H29" s="10">
        <v>13569.642448235998</v>
      </c>
      <c r="I29" s="10">
        <v>44621.127551763981</v>
      </c>
    </row>
    <row r="30" spans="1:9" x14ac:dyDescent="0.25">
      <c r="A30" s="11" t="s">
        <v>219</v>
      </c>
      <c r="B30" s="11" t="s">
        <v>299</v>
      </c>
      <c r="C30" s="11" t="s">
        <v>94</v>
      </c>
      <c r="D30" s="11" t="s">
        <v>95</v>
      </c>
      <c r="E30" s="11" t="s">
        <v>275</v>
      </c>
      <c r="F30" s="10">
        <v>51128.51999999996</v>
      </c>
      <c r="G30" s="10">
        <v>2802.53</v>
      </c>
      <c r="H30" s="10">
        <v>22729.085814680166</v>
      </c>
      <c r="I30" s="10">
        <v>31201.964185319794</v>
      </c>
    </row>
    <row r="31" spans="1:9" x14ac:dyDescent="0.25">
      <c r="A31" s="11" t="s">
        <v>219</v>
      </c>
      <c r="B31" s="11" t="s">
        <v>299</v>
      </c>
      <c r="C31" s="11" t="s">
        <v>94</v>
      </c>
      <c r="D31" s="11" t="s">
        <v>16</v>
      </c>
      <c r="E31" s="11" t="s">
        <v>275</v>
      </c>
      <c r="F31" s="10">
        <v>33831.530000000006</v>
      </c>
      <c r="G31" s="10">
        <v>4807.97</v>
      </c>
      <c r="H31" s="10">
        <v>11158.474257241805</v>
      </c>
      <c r="I31" s="10">
        <v>27481.025742758204</v>
      </c>
    </row>
    <row r="32" spans="1:9" x14ac:dyDescent="0.25">
      <c r="A32" s="11" t="s">
        <v>219</v>
      </c>
      <c r="B32" s="11" t="s">
        <v>299</v>
      </c>
      <c r="C32" s="11" t="s">
        <v>90</v>
      </c>
      <c r="D32" s="11" t="s">
        <v>16</v>
      </c>
      <c r="E32" s="11" t="s">
        <v>275</v>
      </c>
      <c r="F32" s="10">
        <v>31981.530000000006</v>
      </c>
      <c r="G32" s="10">
        <v>2455.7999999999997</v>
      </c>
      <c r="H32" s="10">
        <v>10808.474257241805</v>
      </c>
      <c r="I32" s="10">
        <v>23628.855742758202</v>
      </c>
    </row>
    <row r="33" spans="1:9" x14ac:dyDescent="0.25">
      <c r="A33" s="11" t="s">
        <v>219</v>
      </c>
      <c r="B33" s="11" t="s">
        <v>299</v>
      </c>
      <c r="C33" s="11" t="s">
        <v>107</v>
      </c>
      <c r="D33" s="11" t="s">
        <v>16</v>
      </c>
      <c r="E33" s="11" t="s">
        <v>275</v>
      </c>
      <c r="F33" s="10">
        <v>34281.530000000006</v>
      </c>
      <c r="G33" s="10">
        <v>2455.7900000000004</v>
      </c>
      <c r="H33" s="10">
        <v>12158.474257241805</v>
      </c>
      <c r="I33" s="10">
        <v>24578.845742758203</v>
      </c>
    </row>
    <row r="34" spans="1:9" x14ac:dyDescent="0.25">
      <c r="A34" s="11" t="s">
        <v>219</v>
      </c>
      <c r="B34" s="11" t="s">
        <v>299</v>
      </c>
      <c r="C34" s="11" t="s">
        <v>15</v>
      </c>
      <c r="D34" s="11" t="s">
        <v>294</v>
      </c>
      <c r="E34" s="11" t="s">
        <v>275</v>
      </c>
      <c r="F34" s="10">
        <v>95288.13</v>
      </c>
      <c r="G34" s="10">
        <v>0</v>
      </c>
      <c r="H34" s="10">
        <v>48966.103763400002</v>
      </c>
      <c r="I34" s="10">
        <v>46322.026236600002</v>
      </c>
    </row>
    <row r="35" spans="1:9" x14ac:dyDescent="0.25">
      <c r="A35" s="11" t="s">
        <v>252</v>
      </c>
      <c r="B35" s="11" t="s">
        <v>299</v>
      </c>
      <c r="C35" s="11" t="s">
        <v>99</v>
      </c>
      <c r="D35" s="11" t="s">
        <v>294</v>
      </c>
      <c r="E35" s="11" t="s">
        <v>275</v>
      </c>
      <c r="F35" s="10">
        <v>123324.01999999996</v>
      </c>
      <c r="G35" s="10">
        <v>1703.52</v>
      </c>
      <c r="H35" s="10">
        <v>77869.369507203504</v>
      </c>
      <c r="I35" s="10">
        <v>47158.170492796453</v>
      </c>
    </row>
    <row r="36" spans="1:9" x14ac:dyDescent="0.25">
      <c r="A36" s="11" t="s">
        <v>252</v>
      </c>
      <c r="B36" s="11" t="s">
        <v>299</v>
      </c>
      <c r="C36" s="11" t="s">
        <v>29</v>
      </c>
      <c r="D36" s="11" t="s">
        <v>144</v>
      </c>
      <c r="E36" s="11" t="s">
        <v>275</v>
      </c>
      <c r="F36" s="10">
        <v>81191.630000000034</v>
      </c>
      <c r="G36" s="10">
        <v>6093.1899999999987</v>
      </c>
      <c r="H36" s="10">
        <v>29889.938595576201</v>
      </c>
      <c r="I36" s="10">
        <v>57394.881404423839</v>
      </c>
    </row>
    <row r="37" spans="1:9" x14ac:dyDescent="0.25">
      <c r="A37" s="11" t="s">
        <v>252</v>
      </c>
      <c r="B37" s="11" t="s">
        <v>299</v>
      </c>
      <c r="C37" s="11" t="s">
        <v>29</v>
      </c>
      <c r="D37" s="11" t="s">
        <v>112</v>
      </c>
      <c r="E37" s="11" t="s">
        <v>275</v>
      </c>
      <c r="F37" s="10">
        <v>52143.35000000002</v>
      </c>
      <c r="G37" s="10">
        <v>4921.32</v>
      </c>
      <c r="H37" s="10">
        <v>20010.050111738499</v>
      </c>
      <c r="I37" s="10">
        <v>37054.619888261521</v>
      </c>
    </row>
    <row r="38" spans="1:9" x14ac:dyDescent="0.25">
      <c r="A38" s="11" t="s">
        <v>252</v>
      </c>
      <c r="B38" s="11" t="s">
        <v>299</v>
      </c>
      <c r="C38" s="11" t="s">
        <v>94</v>
      </c>
      <c r="D38" s="11" t="s">
        <v>95</v>
      </c>
      <c r="E38" s="11" t="s">
        <v>275</v>
      </c>
      <c r="F38" s="10">
        <v>27218.44000000001</v>
      </c>
      <c r="G38" s="10">
        <v>1518.29</v>
      </c>
      <c r="H38" s="10">
        <v>10295.401627900801</v>
      </c>
      <c r="I38" s="10">
        <v>18441.328372099211</v>
      </c>
    </row>
    <row r="39" spans="1:9" x14ac:dyDescent="0.25">
      <c r="A39" s="11" t="s">
        <v>252</v>
      </c>
      <c r="B39" s="11" t="s">
        <v>299</v>
      </c>
      <c r="C39" s="11" t="s">
        <v>15</v>
      </c>
      <c r="D39" s="11" t="s">
        <v>294</v>
      </c>
      <c r="E39" s="11" t="s">
        <v>275</v>
      </c>
      <c r="F39" s="10">
        <v>116192.11999999994</v>
      </c>
      <c r="G39" s="10">
        <v>6846.6799999999985</v>
      </c>
      <c r="H39" s="10">
        <v>47720.307638053986</v>
      </c>
      <c r="I39" s="10">
        <v>75318.492361945944</v>
      </c>
    </row>
    <row r="40" spans="1:9" x14ac:dyDescent="0.25">
      <c r="A40" s="11" t="s">
        <v>253</v>
      </c>
      <c r="B40" s="11" t="s">
        <v>299</v>
      </c>
      <c r="C40" s="11" t="s">
        <v>116</v>
      </c>
      <c r="D40" s="11" t="s">
        <v>117</v>
      </c>
      <c r="E40" s="11" t="s">
        <v>275</v>
      </c>
      <c r="F40" s="10">
        <v>63588.910000000025</v>
      </c>
      <c r="G40" s="10">
        <v>34304.469999999994</v>
      </c>
      <c r="H40" s="10">
        <v>20141.170763799993</v>
      </c>
      <c r="I40" s="10">
        <v>77752.209236200026</v>
      </c>
    </row>
    <row r="41" spans="1:9" x14ac:dyDescent="0.25">
      <c r="A41" s="11" t="s">
        <v>253</v>
      </c>
      <c r="B41" s="11" t="s">
        <v>299</v>
      </c>
      <c r="C41" s="11" t="s">
        <v>29</v>
      </c>
      <c r="D41" s="11" t="s">
        <v>144</v>
      </c>
      <c r="E41" s="11" t="s">
        <v>275</v>
      </c>
      <c r="F41" s="10">
        <v>63945.250000000007</v>
      </c>
      <c r="G41" s="10">
        <v>11492.570000000002</v>
      </c>
      <c r="H41" s="10">
        <v>12672.501259475002</v>
      </c>
      <c r="I41" s="10">
        <v>62765.318740525006</v>
      </c>
    </row>
    <row r="42" spans="1:9" x14ac:dyDescent="0.25">
      <c r="A42" s="11" t="s">
        <v>253</v>
      </c>
      <c r="B42" s="11" t="s">
        <v>299</v>
      </c>
      <c r="C42" s="11" t="s">
        <v>29</v>
      </c>
      <c r="D42" s="11" t="s">
        <v>112</v>
      </c>
      <c r="E42" s="11" t="s">
        <v>275</v>
      </c>
      <c r="F42" s="10">
        <v>42806.32</v>
      </c>
      <c r="G42" s="10">
        <v>8205.1600000000017</v>
      </c>
      <c r="H42" s="10">
        <v>13672.501259475004</v>
      </c>
      <c r="I42" s="10">
        <v>37338.978740524995</v>
      </c>
    </row>
    <row r="43" spans="1:9" x14ac:dyDescent="0.25">
      <c r="A43" s="11" t="s">
        <v>253</v>
      </c>
      <c r="B43" s="11" t="s">
        <v>299</v>
      </c>
      <c r="C43" s="11" t="s">
        <v>102</v>
      </c>
      <c r="D43" s="11" t="s">
        <v>103</v>
      </c>
      <c r="E43" s="11" t="s">
        <v>275</v>
      </c>
      <c r="F43" s="10">
        <v>76611.329999999987</v>
      </c>
      <c r="G43" s="10">
        <v>15942.559999999996</v>
      </c>
      <c r="H43" s="10">
        <v>24845.002518950005</v>
      </c>
      <c r="I43" s="10">
        <v>67708.887481049984</v>
      </c>
    </row>
    <row r="44" spans="1:9" x14ac:dyDescent="0.25">
      <c r="A44" s="11" t="s">
        <v>253</v>
      </c>
      <c r="B44" s="11" t="s">
        <v>299</v>
      </c>
      <c r="C44" s="11" t="s">
        <v>94</v>
      </c>
      <c r="D44" s="11" t="s">
        <v>95</v>
      </c>
      <c r="E44" s="11" t="s">
        <v>275</v>
      </c>
      <c r="F44" s="10">
        <v>79487.499999999985</v>
      </c>
      <c r="G44" s="10">
        <v>17564.100000000002</v>
      </c>
      <c r="H44" s="10">
        <v>25491.002518950005</v>
      </c>
      <c r="I44" s="10">
        <v>71560.59748104999</v>
      </c>
    </row>
    <row r="45" spans="1:9" x14ac:dyDescent="0.25">
      <c r="A45" s="11" t="s">
        <v>253</v>
      </c>
      <c r="B45" s="11" t="s">
        <v>299</v>
      </c>
      <c r="C45" s="11" t="s">
        <v>73</v>
      </c>
      <c r="D45" s="11" t="s">
        <v>16</v>
      </c>
      <c r="E45" s="11" t="s">
        <v>275</v>
      </c>
      <c r="F45" s="10">
        <v>25203.750000000022</v>
      </c>
      <c r="G45" s="10">
        <v>1880.9599999999996</v>
      </c>
      <c r="H45" s="10">
        <v>8115.0008396499998</v>
      </c>
      <c r="I45" s="10">
        <v>18969.709160350023</v>
      </c>
    </row>
    <row r="46" spans="1:9" x14ac:dyDescent="0.25">
      <c r="A46" s="11" t="s">
        <v>253</v>
      </c>
      <c r="B46" s="11" t="s">
        <v>299</v>
      </c>
      <c r="C46" s="11" t="s">
        <v>15</v>
      </c>
      <c r="D46" s="11" t="s">
        <v>294</v>
      </c>
      <c r="E46" s="11" t="s">
        <v>275</v>
      </c>
      <c r="F46" s="10">
        <v>4630</v>
      </c>
      <c r="G46" s="10">
        <v>0</v>
      </c>
      <c r="H46" s="10">
        <v>2314.7400000000002</v>
      </c>
      <c r="I46" s="10">
        <v>2315.2599999999998</v>
      </c>
    </row>
    <row r="47" spans="1:9" x14ac:dyDescent="0.25">
      <c r="A47" s="11" t="s">
        <v>254</v>
      </c>
      <c r="B47" s="11" t="s">
        <v>299</v>
      </c>
      <c r="C47" s="11" t="s">
        <v>32</v>
      </c>
      <c r="D47" s="11" t="s">
        <v>37</v>
      </c>
      <c r="E47" s="11" t="s">
        <v>275</v>
      </c>
      <c r="F47" s="10">
        <v>7466.7999999999984</v>
      </c>
      <c r="G47" s="10">
        <v>2149.02</v>
      </c>
      <c r="H47" s="10">
        <v>2819.3799999999997</v>
      </c>
      <c r="I47" s="10">
        <v>6796.4399999999987</v>
      </c>
    </row>
    <row r="48" spans="1:9" x14ac:dyDescent="0.25">
      <c r="A48" s="11" t="s">
        <v>254</v>
      </c>
      <c r="B48" s="11" t="s">
        <v>299</v>
      </c>
      <c r="C48" s="11" t="s">
        <v>23</v>
      </c>
      <c r="D48" s="11" t="s">
        <v>294</v>
      </c>
      <c r="E48" s="11" t="s">
        <v>275</v>
      </c>
      <c r="F48" s="10">
        <v>78431.55</v>
      </c>
      <c r="G48" s="10">
        <v>0</v>
      </c>
      <c r="H48" s="10">
        <v>47058.93</v>
      </c>
      <c r="I48" s="10">
        <v>31372.620000000003</v>
      </c>
    </row>
    <row r="49" spans="1:9" x14ac:dyDescent="0.25">
      <c r="A49" s="11" t="s">
        <v>257</v>
      </c>
      <c r="B49" s="11" t="s">
        <v>299</v>
      </c>
      <c r="C49" s="11" t="s">
        <v>32</v>
      </c>
      <c r="D49" s="11" t="s">
        <v>37</v>
      </c>
      <c r="E49" s="11" t="s">
        <v>275</v>
      </c>
      <c r="F49" s="10">
        <v>6589.9999999999991</v>
      </c>
      <c r="G49" s="10">
        <v>4430.47</v>
      </c>
      <c r="H49" s="10">
        <v>1942.58</v>
      </c>
      <c r="I49" s="10">
        <v>9077.89</v>
      </c>
    </row>
    <row r="50" spans="1:9" x14ac:dyDescent="0.25">
      <c r="A50" s="11" t="s">
        <v>257</v>
      </c>
      <c r="B50" s="11" t="s">
        <v>299</v>
      </c>
      <c r="C50" s="11" t="s">
        <v>23</v>
      </c>
      <c r="D50" s="11" t="s">
        <v>16</v>
      </c>
      <c r="E50" s="11" t="s">
        <v>275</v>
      </c>
      <c r="F50" s="10">
        <v>78431.55</v>
      </c>
      <c r="G50" s="10">
        <v>27525.989999999998</v>
      </c>
      <c r="H50" s="10">
        <v>47058.93</v>
      </c>
      <c r="I50" s="10">
        <v>58898.61</v>
      </c>
    </row>
    <row r="51" spans="1:9" x14ac:dyDescent="0.25">
      <c r="A51" s="11" t="s">
        <v>258</v>
      </c>
      <c r="B51" s="11" t="s">
        <v>299</v>
      </c>
      <c r="C51" s="11" t="s">
        <v>32</v>
      </c>
      <c r="D51" s="11" t="s">
        <v>84</v>
      </c>
      <c r="E51" s="11" t="s">
        <v>275</v>
      </c>
      <c r="F51" s="10">
        <v>10075.849999999995</v>
      </c>
      <c r="G51" s="10">
        <v>564.24999999999989</v>
      </c>
      <c r="H51" s="10">
        <v>3351.9694048140782</v>
      </c>
      <c r="I51" s="10">
        <v>7288.1305951859167</v>
      </c>
    </row>
    <row r="52" spans="1:9" x14ac:dyDescent="0.25">
      <c r="A52" s="11" t="s">
        <v>258</v>
      </c>
      <c r="B52" s="11" t="s">
        <v>299</v>
      </c>
      <c r="C52" s="11" t="s">
        <v>63</v>
      </c>
      <c r="D52" s="11" t="s">
        <v>294</v>
      </c>
      <c r="E52" s="11" t="s">
        <v>275</v>
      </c>
      <c r="F52" s="10">
        <v>10544.22000000001</v>
      </c>
      <c r="G52" s="10">
        <v>564.25</v>
      </c>
      <c r="H52" s="10">
        <v>3443.4894048140782</v>
      </c>
      <c r="I52" s="10">
        <v>7664.9805951859325</v>
      </c>
    </row>
    <row r="53" spans="1:9" x14ac:dyDescent="0.25">
      <c r="A53" s="11" t="s">
        <v>258</v>
      </c>
      <c r="B53" s="11" t="s">
        <v>299</v>
      </c>
      <c r="C53" s="11" t="s">
        <v>116</v>
      </c>
      <c r="D53" s="11" t="s">
        <v>117</v>
      </c>
      <c r="E53" s="11" t="s">
        <v>275</v>
      </c>
      <c r="F53" s="10">
        <v>76685.19</v>
      </c>
      <c r="G53" s="10">
        <v>31163.769999999997</v>
      </c>
      <c r="H53" s="10">
        <v>7271.5312088875307</v>
      </c>
      <c r="I53" s="10">
        <v>100577.42879111247</v>
      </c>
    </row>
    <row r="54" spans="1:9" x14ac:dyDescent="0.25">
      <c r="A54" s="11" t="s">
        <v>258</v>
      </c>
      <c r="B54" s="11" t="s">
        <v>299</v>
      </c>
      <c r="C54" s="11" t="s">
        <v>29</v>
      </c>
      <c r="D54" s="11" t="s">
        <v>142</v>
      </c>
      <c r="E54" s="11" t="s">
        <v>275</v>
      </c>
      <c r="F54" s="10">
        <v>11510.729999999985</v>
      </c>
      <c r="G54" s="10">
        <v>0</v>
      </c>
      <c r="H54" s="10">
        <v>7381.5961537250014</v>
      </c>
      <c r="I54" s="10">
        <v>4129.1338462749836</v>
      </c>
    </row>
    <row r="55" spans="1:9" x14ac:dyDescent="0.25">
      <c r="A55" s="11" t="s">
        <v>258</v>
      </c>
      <c r="B55" s="11" t="s">
        <v>299</v>
      </c>
      <c r="C55" s="11" t="s">
        <v>29</v>
      </c>
      <c r="D55" s="11" t="s">
        <v>144</v>
      </c>
      <c r="E55" s="11" t="s">
        <v>275</v>
      </c>
      <c r="F55" s="10">
        <v>110119.93000000007</v>
      </c>
      <c r="G55" s="10">
        <v>15137.760000000006</v>
      </c>
      <c r="H55" s="10">
        <v>26622.442753087664</v>
      </c>
      <c r="I55" s="10">
        <v>98635.247246912419</v>
      </c>
    </row>
    <row r="56" spans="1:9" x14ac:dyDescent="0.25">
      <c r="A56" s="11" t="s">
        <v>258</v>
      </c>
      <c r="B56" s="11" t="s">
        <v>299</v>
      </c>
      <c r="C56" s="11" t="s">
        <v>29</v>
      </c>
      <c r="D56" s="11" t="s">
        <v>112</v>
      </c>
      <c r="E56" s="11" t="s">
        <v>275</v>
      </c>
      <c r="F56" s="10">
        <v>186505.98000000007</v>
      </c>
      <c r="G56" s="10">
        <v>25896.160000000018</v>
      </c>
      <c r="H56" s="10">
        <v>45583.805933297306</v>
      </c>
      <c r="I56" s="10">
        <v>166818.33406670281</v>
      </c>
    </row>
    <row r="57" spans="1:9" x14ac:dyDescent="0.25">
      <c r="A57" s="11" t="s">
        <v>258</v>
      </c>
      <c r="B57" s="11" t="s">
        <v>299</v>
      </c>
      <c r="C57" s="11" t="s">
        <v>29</v>
      </c>
      <c r="D57" s="11" t="s">
        <v>30</v>
      </c>
      <c r="E57" s="11" t="s">
        <v>275</v>
      </c>
      <c r="F57" s="10">
        <v>49066.349999999955</v>
      </c>
      <c r="G57" s="10">
        <v>0</v>
      </c>
      <c r="H57" s="10">
        <v>7381.5961537250014</v>
      </c>
      <c r="I57" s="10">
        <v>41684.753846274951</v>
      </c>
    </row>
    <row r="58" spans="1:9" x14ac:dyDescent="0.25">
      <c r="A58" s="11" t="s">
        <v>276</v>
      </c>
      <c r="B58" s="11" t="s">
        <v>299</v>
      </c>
      <c r="C58" s="11" t="s">
        <v>29</v>
      </c>
      <c r="D58" s="11" t="s">
        <v>144</v>
      </c>
      <c r="E58" s="11" t="s">
        <v>275</v>
      </c>
      <c r="F58" s="10">
        <v>115328.9599999999</v>
      </c>
      <c r="G58" s="10">
        <v>26189.68</v>
      </c>
      <c r="H58" s="10">
        <v>43135.758982479994</v>
      </c>
      <c r="I58" s="10">
        <v>98382.881017519918</v>
      </c>
    </row>
    <row r="59" spans="1:9" x14ac:dyDescent="0.25">
      <c r="A59" s="11" t="s">
        <v>276</v>
      </c>
      <c r="B59" s="11" t="s">
        <v>299</v>
      </c>
      <c r="C59" s="11" t="s">
        <v>94</v>
      </c>
      <c r="D59" s="11" t="s">
        <v>95</v>
      </c>
      <c r="E59" s="11" t="s">
        <v>275</v>
      </c>
      <c r="F59" s="10">
        <v>54046.969999999987</v>
      </c>
      <c r="G59" s="10">
        <v>0</v>
      </c>
      <c r="H59" s="10">
        <v>34175.053114940005</v>
      </c>
      <c r="I59" s="10">
        <v>19871.916885059982</v>
      </c>
    </row>
    <row r="60" spans="1:9" x14ac:dyDescent="0.25">
      <c r="A60" s="11" t="s">
        <v>276</v>
      </c>
      <c r="B60" s="11" t="s">
        <v>299</v>
      </c>
      <c r="C60" s="11" t="s">
        <v>94</v>
      </c>
      <c r="D60" s="11" t="s">
        <v>279</v>
      </c>
      <c r="E60" s="11" t="s">
        <v>275</v>
      </c>
      <c r="F60" s="10">
        <v>6987.4599999999964</v>
      </c>
      <c r="G60" s="10">
        <v>0</v>
      </c>
      <c r="H60" s="10">
        <v>4493.3773399800011</v>
      </c>
      <c r="I60" s="10">
        <v>2494.0826600199953</v>
      </c>
    </row>
    <row r="61" spans="1:9" x14ac:dyDescent="0.25">
      <c r="A61" s="11" t="s">
        <v>276</v>
      </c>
      <c r="B61" s="11" t="s">
        <v>299</v>
      </c>
      <c r="C61" s="11" t="s">
        <v>32</v>
      </c>
      <c r="D61" s="11" t="s">
        <v>180</v>
      </c>
      <c r="E61" s="11" t="s">
        <v>275</v>
      </c>
      <c r="F61" s="10">
        <v>31350</v>
      </c>
      <c r="G61" s="10">
        <v>117.98</v>
      </c>
      <c r="H61" s="10">
        <v>10654</v>
      </c>
      <c r="I61" s="10">
        <v>20813.98</v>
      </c>
    </row>
    <row r="62" spans="1:9" x14ac:dyDescent="0.25">
      <c r="A62" s="11" t="s">
        <v>276</v>
      </c>
      <c r="B62" s="11" t="s">
        <v>299</v>
      </c>
      <c r="C62" s="11" t="s">
        <v>63</v>
      </c>
      <c r="D62" s="11" t="s">
        <v>294</v>
      </c>
      <c r="E62" s="11" t="s">
        <v>275</v>
      </c>
      <c r="F62" s="10">
        <v>92158.900000000038</v>
      </c>
      <c r="G62" s="10">
        <v>71848.310000000012</v>
      </c>
      <c r="H62" s="10">
        <v>1060.2600000000002</v>
      </c>
      <c r="I62" s="10">
        <v>162946.95000000007</v>
      </c>
    </row>
    <row r="63" spans="1:9" x14ac:dyDescent="0.25">
      <c r="A63" s="11" t="s">
        <v>280</v>
      </c>
      <c r="B63" s="11" t="s">
        <v>299</v>
      </c>
      <c r="C63" s="11" t="s">
        <v>116</v>
      </c>
      <c r="D63" s="11" t="s">
        <v>117</v>
      </c>
      <c r="E63" s="11" t="s">
        <v>275</v>
      </c>
      <c r="F63" s="10">
        <v>28658.170000000013</v>
      </c>
      <c r="G63" s="10">
        <v>9741.52</v>
      </c>
      <c r="H63" s="10">
        <v>18556.924560599997</v>
      </c>
      <c r="I63" s="10">
        <v>19842.765439400016</v>
      </c>
    </row>
    <row r="64" spans="1:9" x14ac:dyDescent="0.25">
      <c r="A64" s="11" t="s">
        <v>280</v>
      </c>
      <c r="B64" s="11" t="s">
        <v>299</v>
      </c>
      <c r="C64" s="11" t="s">
        <v>29</v>
      </c>
      <c r="D64" s="11" t="s">
        <v>144</v>
      </c>
      <c r="E64" s="11" t="s">
        <v>275</v>
      </c>
      <c r="F64" s="10">
        <v>129983.76000000004</v>
      </c>
      <c r="G64" s="10">
        <v>6687.630000000001</v>
      </c>
      <c r="H64" s="10">
        <v>33620.388445779987</v>
      </c>
      <c r="I64" s="10">
        <v>103051.00155422006</v>
      </c>
    </row>
    <row r="65" spans="1:9" x14ac:dyDescent="0.25">
      <c r="A65" s="11" t="s">
        <v>280</v>
      </c>
      <c r="B65" s="11" t="s">
        <v>299</v>
      </c>
      <c r="C65" s="11" t="s">
        <v>29</v>
      </c>
      <c r="D65" s="11" t="s">
        <v>112</v>
      </c>
      <c r="E65" s="11" t="s">
        <v>275</v>
      </c>
      <c r="F65" s="10">
        <v>41871.989999999954</v>
      </c>
      <c r="G65" s="10">
        <v>1878.1300000000003</v>
      </c>
      <c r="H65" s="10">
        <v>3136.6924560600009</v>
      </c>
      <c r="I65" s="10">
        <v>40613.42754393995</v>
      </c>
    </row>
    <row r="66" spans="1:9" x14ac:dyDescent="0.25">
      <c r="A66" s="11" t="s">
        <v>282</v>
      </c>
      <c r="B66" s="11" t="s">
        <v>299</v>
      </c>
      <c r="C66" s="11" t="s">
        <v>15</v>
      </c>
      <c r="D66" s="11" t="s">
        <v>294</v>
      </c>
      <c r="E66" s="11" t="s">
        <v>275</v>
      </c>
      <c r="F66" s="10">
        <v>10054.85</v>
      </c>
      <c r="G66" s="10">
        <v>3107.2000000000007</v>
      </c>
      <c r="H66" s="10">
        <v>3800</v>
      </c>
      <c r="I66" s="10">
        <v>9362.0500000000011</v>
      </c>
    </row>
    <row r="67" spans="1:9" x14ac:dyDescent="0.25">
      <c r="A67" s="11" t="s">
        <v>282</v>
      </c>
      <c r="B67" s="11" t="s">
        <v>299</v>
      </c>
      <c r="C67" s="11" t="s">
        <v>32</v>
      </c>
      <c r="D67" s="11" t="s">
        <v>84</v>
      </c>
      <c r="E67" s="11" t="s">
        <v>275</v>
      </c>
      <c r="F67" s="10">
        <v>17264.220000000019</v>
      </c>
      <c r="G67" s="10">
        <v>6214.4</v>
      </c>
      <c r="H67" s="10">
        <v>11000.438780992708</v>
      </c>
      <c r="I67" s="10">
        <v>12478.181219007311</v>
      </c>
    </row>
    <row r="68" spans="1:9" x14ac:dyDescent="0.25">
      <c r="A68" s="11" t="s">
        <v>282</v>
      </c>
      <c r="B68" s="11" t="s">
        <v>299</v>
      </c>
      <c r="C68" s="11" t="s">
        <v>63</v>
      </c>
      <c r="D68" s="11" t="s">
        <v>294</v>
      </c>
      <c r="E68" s="11" t="s">
        <v>275</v>
      </c>
      <c r="F68" s="10">
        <v>54464.129999999954</v>
      </c>
      <c r="G68" s="10">
        <v>17673.89</v>
      </c>
      <c r="H68" s="10">
        <v>18295.362790392704</v>
      </c>
      <c r="I68" s="10">
        <v>53842.657209607249</v>
      </c>
    </row>
    <row r="69" spans="1:9" x14ac:dyDescent="0.25">
      <c r="A69" s="11" t="s">
        <v>282</v>
      </c>
      <c r="B69" s="11" t="s">
        <v>299</v>
      </c>
      <c r="C69" s="11" t="s">
        <v>116</v>
      </c>
      <c r="D69" s="11" t="s">
        <v>117</v>
      </c>
      <c r="E69" s="11" t="s">
        <v>275</v>
      </c>
      <c r="F69" s="10">
        <v>162649.66999999998</v>
      </c>
      <c r="G69" s="10">
        <v>35936.209999999992</v>
      </c>
      <c r="H69" s="10">
        <v>60185.250664975007</v>
      </c>
      <c r="I69" s="10">
        <v>138400.62933502498</v>
      </c>
    </row>
    <row r="70" spans="1:9" x14ac:dyDescent="0.25">
      <c r="A70" s="11" t="s">
        <v>282</v>
      </c>
      <c r="B70" s="11" t="s">
        <v>299</v>
      </c>
      <c r="C70" s="11" t="s">
        <v>29</v>
      </c>
      <c r="D70" s="11" t="s">
        <v>144</v>
      </c>
      <c r="E70" s="11" t="s">
        <v>275</v>
      </c>
      <c r="F70" s="10">
        <v>47550.839999999967</v>
      </c>
      <c r="G70" s="10">
        <v>20980.719999999998</v>
      </c>
      <c r="H70" s="10">
        <v>20082.130215307818</v>
      </c>
      <c r="I70" s="10">
        <v>48449.429784692147</v>
      </c>
    </row>
    <row r="71" spans="1:9" x14ac:dyDescent="0.25">
      <c r="A71" s="11" t="s">
        <v>282</v>
      </c>
      <c r="B71" s="11" t="s">
        <v>299</v>
      </c>
      <c r="C71" s="11" t="s">
        <v>29</v>
      </c>
      <c r="D71" s="11" t="s">
        <v>30</v>
      </c>
      <c r="E71" s="11" t="s">
        <v>275</v>
      </c>
      <c r="F71" s="10">
        <v>65531.740000000049</v>
      </c>
      <c r="G71" s="10">
        <v>4868.5700000000015</v>
      </c>
      <c r="H71" s="10">
        <v>23798.104717257018</v>
      </c>
      <c r="I71" s="10">
        <v>46602.205282743031</v>
      </c>
    </row>
    <row r="72" spans="1:9" x14ac:dyDescent="0.25">
      <c r="A72" s="11" t="s">
        <v>282</v>
      </c>
      <c r="B72" s="11" t="s">
        <v>299</v>
      </c>
      <c r="C72" s="11" t="s">
        <v>29</v>
      </c>
      <c r="D72" s="11" t="s">
        <v>112</v>
      </c>
      <c r="E72" s="11" t="s">
        <v>275</v>
      </c>
      <c r="F72" s="10">
        <v>25517.619999999988</v>
      </c>
      <c r="G72" s="10">
        <v>20751.329999999998</v>
      </c>
      <c r="H72" s="10">
        <v>13892.082463870562</v>
      </c>
      <c r="I72" s="10">
        <v>32376.867536129423</v>
      </c>
    </row>
    <row r="73" spans="1:9" x14ac:dyDescent="0.25">
      <c r="A73" s="11" t="s">
        <v>282</v>
      </c>
      <c r="B73" s="11" t="s">
        <v>299</v>
      </c>
      <c r="C73" s="11" t="s">
        <v>88</v>
      </c>
      <c r="D73" s="11" t="s">
        <v>294</v>
      </c>
      <c r="E73" s="11" t="s">
        <v>275</v>
      </c>
      <c r="F73" s="10">
        <v>17558.840000000004</v>
      </c>
      <c r="G73" s="10">
        <v>6362.0300000000007</v>
      </c>
      <c r="H73" s="10">
        <v>11010.218780992707</v>
      </c>
      <c r="I73" s="10">
        <v>12910.651219007297</v>
      </c>
    </row>
    <row r="74" spans="1:9" x14ac:dyDescent="0.25">
      <c r="A74" s="11" t="s">
        <v>282</v>
      </c>
      <c r="B74" s="11" t="s">
        <v>299</v>
      </c>
      <c r="C74" s="11" t="s">
        <v>102</v>
      </c>
      <c r="D74" s="11" t="s">
        <v>103</v>
      </c>
      <c r="E74" s="11" t="s">
        <v>275</v>
      </c>
      <c r="F74" s="10">
        <v>35425.700000000004</v>
      </c>
      <c r="G74" s="10">
        <v>6305.380000000001</v>
      </c>
      <c r="H74" s="10">
        <v>9337.8965836765001</v>
      </c>
      <c r="I74" s="10">
        <v>32393.183416323507</v>
      </c>
    </row>
    <row r="75" spans="1:9" x14ac:dyDescent="0.25">
      <c r="A75" s="11" t="s">
        <v>282</v>
      </c>
      <c r="B75" s="11" t="s">
        <v>299</v>
      </c>
      <c r="C75" s="11" t="s">
        <v>102</v>
      </c>
      <c r="D75" s="11" t="s">
        <v>109</v>
      </c>
      <c r="E75" s="11" t="s">
        <v>275</v>
      </c>
      <c r="F75" s="10">
        <v>6535.6300000000019</v>
      </c>
      <c r="G75" s="10">
        <v>527.52</v>
      </c>
      <c r="H75" s="10">
        <v>2658.1020837600004</v>
      </c>
      <c r="I75" s="10">
        <v>4405.0479162400015</v>
      </c>
    </row>
    <row r="76" spans="1:9" x14ac:dyDescent="0.25">
      <c r="A76" s="11" t="s">
        <v>282</v>
      </c>
      <c r="B76" s="11" t="s">
        <v>299</v>
      </c>
      <c r="C76" s="11" t="s">
        <v>94</v>
      </c>
      <c r="D76" s="11" t="s">
        <v>16</v>
      </c>
      <c r="E76" s="11" t="s">
        <v>275</v>
      </c>
      <c r="F76" s="10">
        <v>41358.27999999997</v>
      </c>
      <c r="G76" s="10">
        <v>2943.5400000000004</v>
      </c>
      <c r="H76" s="10">
        <v>13217.354860647072</v>
      </c>
      <c r="I76" s="10">
        <v>31084.465139352898</v>
      </c>
    </row>
    <row r="77" spans="1:9" x14ac:dyDescent="0.25">
      <c r="A77" s="11" t="s">
        <v>282</v>
      </c>
      <c r="B77" s="11" t="s">
        <v>299</v>
      </c>
      <c r="C77" s="11" t="s">
        <v>94</v>
      </c>
      <c r="D77" s="11" t="s">
        <v>95</v>
      </c>
      <c r="E77" s="11" t="s">
        <v>275</v>
      </c>
      <c r="F77" s="10">
        <v>46058.300000000025</v>
      </c>
      <c r="G77" s="10">
        <v>8685.1800000000021</v>
      </c>
      <c r="H77" s="10">
        <v>14468.637038400002</v>
      </c>
      <c r="I77" s="10">
        <v>40274.842961600021</v>
      </c>
    </row>
    <row r="78" spans="1:9" x14ac:dyDescent="0.25">
      <c r="A78" s="11" t="s">
        <v>282</v>
      </c>
      <c r="B78" s="11" t="s">
        <v>299</v>
      </c>
      <c r="C78" s="11" t="s">
        <v>73</v>
      </c>
      <c r="D78" s="11" t="s">
        <v>294</v>
      </c>
      <c r="E78" s="11" t="s">
        <v>275</v>
      </c>
      <c r="F78" s="10">
        <v>35425.700000000004</v>
      </c>
      <c r="G78" s="10">
        <v>6305.2600000000011</v>
      </c>
      <c r="H78" s="10">
        <v>9337.8965836765001</v>
      </c>
      <c r="I78" s="10">
        <v>32393.063416323508</v>
      </c>
    </row>
    <row r="79" spans="1:9" x14ac:dyDescent="0.25">
      <c r="A79" s="11" t="s">
        <v>282</v>
      </c>
      <c r="B79" s="11" t="s">
        <v>299</v>
      </c>
      <c r="C79" s="11" t="s">
        <v>77</v>
      </c>
      <c r="D79" s="11" t="s">
        <v>79</v>
      </c>
      <c r="E79" s="11" t="s">
        <v>275</v>
      </c>
      <c r="F79" s="10">
        <v>20716.100000000006</v>
      </c>
      <c r="G79" s="10">
        <v>1122.8699999999999</v>
      </c>
      <c r="H79" s="10">
        <v>7581.9666117629549</v>
      </c>
      <c r="I79" s="10">
        <v>14257.003388237052</v>
      </c>
    </row>
    <row r="80" spans="1:9" x14ac:dyDescent="0.25">
      <c r="A80" s="11" t="s">
        <v>282</v>
      </c>
      <c r="B80" s="11" t="s">
        <v>299</v>
      </c>
      <c r="C80" s="11" t="s">
        <v>90</v>
      </c>
      <c r="D80" s="11" t="s">
        <v>16</v>
      </c>
      <c r="E80" s="11" t="s">
        <v>275</v>
      </c>
      <c r="F80" s="10">
        <v>6804.5300000000016</v>
      </c>
      <c r="G80" s="10">
        <v>527.53</v>
      </c>
      <c r="H80" s="10">
        <v>2155.2955557600008</v>
      </c>
      <c r="I80" s="10">
        <v>5176.7644442400006</v>
      </c>
    </row>
    <row r="81" spans="1:9" x14ac:dyDescent="0.25">
      <c r="A81" s="11" t="s">
        <v>282</v>
      </c>
      <c r="B81" s="11" t="s">
        <v>299</v>
      </c>
      <c r="C81" s="11" t="s">
        <v>205</v>
      </c>
      <c r="D81" s="11" t="s">
        <v>16</v>
      </c>
      <c r="E81" s="11" t="s">
        <v>275</v>
      </c>
      <c r="F81" s="10">
        <v>9974.7099999999919</v>
      </c>
      <c r="G81" s="10">
        <v>527.5</v>
      </c>
      <c r="H81" s="10">
        <v>2658.1020837600004</v>
      </c>
      <c r="I81" s="10">
        <v>7844.107916239991</v>
      </c>
    </row>
    <row r="82" spans="1:9" x14ac:dyDescent="0.25">
      <c r="A82" s="11" t="s">
        <v>282</v>
      </c>
      <c r="B82" s="11" t="s">
        <v>299</v>
      </c>
      <c r="C82" s="11" t="s">
        <v>32</v>
      </c>
      <c r="D82" s="11" t="s">
        <v>180</v>
      </c>
      <c r="E82" s="11" t="s">
        <v>275</v>
      </c>
      <c r="F82" s="10">
        <v>441.99999999999994</v>
      </c>
      <c r="G82" s="10">
        <v>3442.85</v>
      </c>
      <c r="H82" s="10">
        <v>215.32</v>
      </c>
      <c r="I82" s="10">
        <v>3669.5299999999997</v>
      </c>
    </row>
    <row r="83" spans="1:9" x14ac:dyDescent="0.25">
      <c r="A83" s="11" t="s">
        <v>231</v>
      </c>
      <c r="B83" s="11" t="s">
        <v>299</v>
      </c>
      <c r="C83" s="11" t="s">
        <v>29</v>
      </c>
      <c r="D83" s="11" t="s">
        <v>144</v>
      </c>
      <c r="E83" s="11" t="s">
        <v>275</v>
      </c>
      <c r="F83" s="10">
        <v>64235.560000000019</v>
      </c>
      <c r="G83" s="10">
        <v>10936.27</v>
      </c>
      <c r="H83" s="10">
        <v>4970.2299999999996</v>
      </c>
      <c r="I83" s="10">
        <v>70201.60000000002</v>
      </c>
    </row>
    <row r="84" spans="1:9" x14ac:dyDescent="0.25">
      <c r="A84" s="11" t="s">
        <v>231</v>
      </c>
      <c r="B84" s="11" t="s">
        <v>299</v>
      </c>
      <c r="C84" s="11" t="s">
        <v>116</v>
      </c>
      <c r="D84" s="11" t="s">
        <v>117</v>
      </c>
      <c r="E84" s="11" t="s">
        <v>275</v>
      </c>
      <c r="F84" s="10">
        <v>51547.880000000005</v>
      </c>
      <c r="G84" s="10">
        <v>21333.209999999992</v>
      </c>
      <c r="H84" s="10">
        <v>200</v>
      </c>
      <c r="I84" s="10">
        <v>72681.09</v>
      </c>
    </row>
    <row r="85" spans="1:9" x14ac:dyDescent="0.25">
      <c r="A85" s="11" t="s">
        <v>231</v>
      </c>
      <c r="B85" s="11" t="s">
        <v>299</v>
      </c>
      <c r="C85" s="11" t="s">
        <v>73</v>
      </c>
      <c r="D85" s="11" t="s">
        <v>294</v>
      </c>
      <c r="E85" s="11" t="s">
        <v>275</v>
      </c>
      <c r="F85" s="10">
        <v>5705.4</v>
      </c>
      <c r="G85" s="10">
        <v>6004.36</v>
      </c>
      <c r="H85" s="10">
        <v>0</v>
      </c>
      <c r="I85" s="10">
        <v>11709.759999999998</v>
      </c>
    </row>
    <row r="86" spans="1:9" x14ac:dyDescent="0.25">
      <c r="A86" s="11" t="s">
        <v>231</v>
      </c>
      <c r="B86" s="11" t="s">
        <v>299</v>
      </c>
      <c r="C86" s="11" t="s">
        <v>29</v>
      </c>
      <c r="D86" s="11" t="s">
        <v>142</v>
      </c>
      <c r="E86" s="11" t="s">
        <v>275</v>
      </c>
      <c r="F86" s="10">
        <v>7348.5600000000031</v>
      </c>
      <c r="G86" s="10">
        <v>2290.0899999999997</v>
      </c>
      <c r="H86" s="10">
        <v>0</v>
      </c>
      <c r="I86" s="10">
        <v>9638.6500000000033</v>
      </c>
    </row>
    <row r="87" spans="1:9" x14ac:dyDescent="0.25">
      <c r="A87" s="11" t="s">
        <v>286</v>
      </c>
      <c r="B87" s="11" t="s">
        <v>299</v>
      </c>
      <c r="C87" s="11" t="s">
        <v>29</v>
      </c>
      <c r="D87" s="11" t="s">
        <v>30</v>
      </c>
      <c r="E87" s="11" t="s">
        <v>275</v>
      </c>
      <c r="F87" s="10">
        <v>4331.3600000000006</v>
      </c>
      <c r="G87" s="10">
        <v>0</v>
      </c>
      <c r="H87" s="10">
        <v>2778.4435926200003</v>
      </c>
      <c r="I87" s="10">
        <v>1552.9164073800002</v>
      </c>
    </row>
    <row r="88" spans="1:9" x14ac:dyDescent="0.25">
      <c r="A88" s="11" t="s">
        <v>286</v>
      </c>
      <c r="B88" s="11" t="s">
        <v>299</v>
      </c>
      <c r="C88" s="11" t="s">
        <v>29</v>
      </c>
      <c r="D88" s="11" t="s">
        <v>144</v>
      </c>
      <c r="E88" s="11" t="s">
        <v>275</v>
      </c>
      <c r="F88" s="10">
        <v>15664.069999999992</v>
      </c>
      <c r="G88" s="10">
        <v>0</v>
      </c>
      <c r="H88" s="10">
        <v>10335.12327817095</v>
      </c>
      <c r="I88" s="10">
        <v>5328.9467218290429</v>
      </c>
    </row>
    <row r="89" spans="1:9" x14ac:dyDescent="0.25">
      <c r="A89" s="11" t="s">
        <v>286</v>
      </c>
      <c r="B89" s="11" t="s">
        <v>299</v>
      </c>
      <c r="C89" s="11" t="s">
        <v>29</v>
      </c>
      <c r="D89" s="11" t="s">
        <v>112</v>
      </c>
      <c r="E89" s="11" t="s">
        <v>275</v>
      </c>
      <c r="F89" s="10">
        <v>13533.669999999993</v>
      </c>
      <c r="G89" s="10">
        <v>0</v>
      </c>
      <c r="H89" s="10">
        <v>8156.6796855509456</v>
      </c>
      <c r="I89" s="10">
        <v>5376.9903144490472</v>
      </c>
    </row>
    <row r="90" spans="1:9" x14ac:dyDescent="0.25">
      <c r="A90" s="11" t="s">
        <v>286</v>
      </c>
      <c r="B90" s="11" t="s">
        <v>299</v>
      </c>
      <c r="C90" s="11" t="s">
        <v>94</v>
      </c>
      <c r="D90" s="11" t="s">
        <v>16</v>
      </c>
      <c r="E90" s="11" t="s">
        <v>275</v>
      </c>
      <c r="F90" s="10">
        <v>20668.780000000006</v>
      </c>
      <c r="G90" s="10">
        <v>904.6</v>
      </c>
      <c r="H90" s="10">
        <v>8306.0850018362107</v>
      </c>
      <c r="I90" s="10">
        <v>13267.294998163796</v>
      </c>
    </row>
    <row r="91" spans="1:9" x14ac:dyDescent="0.25">
      <c r="A91" s="11" t="s">
        <v>286</v>
      </c>
      <c r="B91" s="11" t="s">
        <v>299</v>
      </c>
      <c r="C91" s="11" t="s">
        <v>94</v>
      </c>
      <c r="D91" s="11" t="s">
        <v>95</v>
      </c>
      <c r="E91" s="11" t="s">
        <v>275</v>
      </c>
      <c r="F91" s="10">
        <v>3676.6399999999994</v>
      </c>
      <c r="G91" s="10">
        <v>2709.0600000000004</v>
      </c>
      <c r="H91" s="10">
        <v>2164.1180464654735</v>
      </c>
      <c r="I91" s="10">
        <v>4221.5819535345263</v>
      </c>
    </row>
    <row r="92" spans="1:9" x14ac:dyDescent="0.25">
      <c r="A92" s="11" t="s">
        <v>286</v>
      </c>
      <c r="B92" s="11" t="s">
        <v>299</v>
      </c>
      <c r="C92" s="11" t="s">
        <v>15</v>
      </c>
      <c r="D92" s="11" t="s">
        <v>294</v>
      </c>
      <c r="E92" s="11" t="s">
        <v>275</v>
      </c>
      <c r="F92" s="10">
        <v>30083.670000000013</v>
      </c>
      <c r="G92" s="10">
        <v>12703.960000000003</v>
      </c>
      <c r="H92" s="10">
        <v>13306.679685550946</v>
      </c>
      <c r="I92" s="10">
        <v>29480.95031444907</v>
      </c>
    </row>
    <row r="93" spans="1:9" x14ac:dyDescent="0.25">
      <c r="A93" s="11" t="s">
        <v>286</v>
      </c>
      <c r="B93" s="11" t="s">
        <v>299</v>
      </c>
      <c r="C93" s="11" t="s">
        <v>90</v>
      </c>
      <c r="D93" s="11" t="s">
        <v>294</v>
      </c>
      <c r="E93" s="11" t="s">
        <v>275</v>
      </c>
      <c r="F93" s="10">
        <v>17722.579999999998</v>
      </c>
      <c r="G93" s="10">
        <v>3500.869999999999</v>
      </c>
      <c r="H93" s="10">
        <v>7150.5757292982089</v>
      </c>
      <c r="I93" s="10">
        <v>14072.874270701788</v>
      </c>
    </row>
    <row r="94" spans="1:9" x14ac:dyDescent="0.25">
      <c r="A94" s="11" t="s">
        <v>233</v>
      </c>
      <c r="B94" s="11" t="s">
        <v>299</v>
      </c>
      <c r="C94" s="11" t="s">
        <v>29</v>
      </c>
      <c r="D94" s="11" t="s">
        <v>112</v>
      </c>
      <c r="E94" s="11" t="s">
        <v>275</v>
      </c>
      <c r="F94" s="10">
        <v>115500.67999999998</v>
      </c>
      <c r="G94" s="10">
        <v>5483.03</v>
      </c>
      <c r="H94" s="10">
        <v>28751.901198571995</v>
      </c>
      <c r="I94" s="10">
        <v>92231.808801427978</v>
      </c>
    </row>
    <row r="95" spans="1:9" x14ac:dyDescent="0.25">
      <c r="A95" s="11" t="s">
        <v>233</v>
      </c>
      <c r="B95" s="11" t="s">
        <v>299</v>
      </c>
      <c r="C95" s="11" t="s">
        <v>29</v>
      </c>
      <c r="D95" s="11" t="s">
        <v>144</v>
      </c>
      <c r="E95" s="11" t="s">
        <v>275</v>
      </c>
      <c r="F95" s="10">
        <v>26967.710000000003</v>
      </c>
      <c r="G95" s="10">
        <v>22177.88</v>
      </c>
      <c r="H95" s="10">
        <v>8531.313156127997</v>
      </c>
      <c r="I95" s="10">
        <v>40614.276843872009</v>
      </c>
    </row>
    <row r="96" spans="1:9" x14ac:dyDescent="0.25">
      <c r="A96" s="11" t="s">
        <v>233</v>
      </c>
      <c r="B96" s="11" t="s">
        <v>299</v>
      </c>
      <c r="C96" s="11" t="s">
        <v>102</v>
      </c>
      <c r="D96" s="11" t="s">
        <v>103</v>
      </c>
      <c r="E96" s="11" t="s">
        <v>275</v>
      </c>
      <c r="F96" s="10">
        <v>82460.789999999994</v>
      </c>
      <c r="G96" s="10">
        <v>12810.77</v>
      </c>
      <c r="H96" s="10">
        <v>29756.636793549995</v>
      </c>
      <c r="I96" s="10">
        <v>65514.923206449996</v>
      </c>
    </row>
    <row r="97" spans="1:9" x14ac:dyDescent="0.25">
      <c r="A97" s="11" t="s">
        <v>233</v>
      </c>
      <c r="B97" s="11" t="s">
        <v>299</v>
      </c>
      <c r="C97" s="11" t="s">
        <v>102</v>
      </c>
      <c r="D97" s="11" t="s">
        <v>109</v>
      </c>
      <c r="E97" s="11" t="s">
        <v>275</v>
      </c>
      <c r="F97" s="10">
        <v>27101.959999999992</v>
      </c>
      <c r="G97" s="10">
        <v>1231.92</v>
      </c>
      <c r="H97" s="10">
        <v>10416.888025875</v>
      </c>
      <c r="I97" s="10">
        <v>17916.991974124991</v>
      </c>
    </row>
    <row r="98" spans="1:9" x14ac:dyDescent="0.25">
      <c r="A98" s="11" t="s">
        <v>233</v>
      </c>
      <c r="B98" s="11" t="s">
        <v>299</v>
      </c>
      <c r="C98" s="11" t="s">
        <v>94</v>
      </c>
      <c r="D98" s="11" t="s">
        <v>95</v>
      </c>
      <c r="E98" s="11" t="s">
        <v>275</v>
      </c>
      <c r="F98" s="10">
        <v>58343.860000000015</v>
      </c>
      <c r="G98" s="10">
        <v>13557.39</v>
      </c>
      <c r="H98" s="10">
        <v>18306.316297999998</v>
      </c>
      <c r="I98" s="10">
        <v>53594.933702000017</v>
      </c>
    </row>
    <row r="99" spans="1:9" x14ac:dyDescent="0.25">
      <c r="A99" s="11" t="s">
        <v>233</v>
      </c>
      <c r="B99" s="11" t="s">
        <v>299</v>
      </c>
      <c r="C99" s="11" t="s">
        <v>73</v>
      </c>
      <c r="D99" s="11" t="s">
        <v>294</v>
      </c>
      <c r="E99" s="11" t="s">
        <v>275</v>
      </c>
      <c r="F99" s="10">
        <v>27101.959999999992</v>
      </c>
      <c r="G99" s="10">
        <v>10311.420000000002</v>
      </c>
      <c r="H99" s="10">
        <v>10416.888025875</v>
      </c>
      <c r="I99" s="10">
        <v>26996.491974124994</v>
      </c>
    </row>
    <row r="100" spans="1:9" x14ac:dyDescent="0.25">
      <c r="A100" s="11" t="s">
        <v>233</v>
      </c>
      <c r="B100" s="11" t="s">
        <v>299</v>
      </c>
      <c r="C100" s="11" t="s">
        <v>90</v>
      </c>
      <c r="D100" s="11" t="s">
        <v>294</v>
      </c>
      <c r="E100" s="11" t="s">
        <v>275</v>
      </c>
      <c r="F100" s="10">
        <v>57097.859999999993</v>
      </c>
      <c r="G100" s="10">
        <v>14862.350000000006</v>
      </c>
      <c r="H100" s="10">
        <v>18060.796298000001</v>
      </c>
      <c r="I100" s="10">
        <v>53899.413701999998</v>
      </c>
    </row>
    <row r="101" spans="1:9" x14ac:dyDescent="0.25">
      <c r="A101" s="11" t="s">
        <v>233</v>
      </c>
      <c r="B101" s="11" t="s">
        <v>299</v>
      </c>
      <c r="C101" s="11" t="s">
        <v>63</v>
      </c>
      <c r="D101" s="11" t="s">
        <v>294</v>
      </c>
      <c r="E101" s="11" t="s">
        <v>275</v>
      </c>
      <c r="F101" s="10">
        <v>4281.7400000000016</v>
      </c>
      <c r="G101" s="10">
        <v>1021.91</v>
      </c>
      <c r="H101" s="10">
        <v>1434.3999999999999</v>
      </c>
      <c r="I101" s="10">
        <v>3869.2500000000018</v>
      </c>
    </row>
    <row r="102" spans="1:9" x14ac:dyDescent="0.25">
      <c r="A102" s="11" t="s">
        <v>233</v>
      </c>
      <c r="B102" s="11" t="s">
        <v>299</v>
      </c>
      <c r="C102" s="11" t="s">
        <v>15</v>
      </c>
      <c r="D102" s="11" t="s">
        <v>294</v>
      </c>
      <c r="E102" s="11" t="s">
        <v>275</v>
      </c>
      <c r="F102" s="10">
        <v>0</v>
      </c>
      <c r="G102" s="10">
        <v>4662.3500000000004</v>
      </c>
      <c r="H102" s="10">
        <v>0</v>
      </c>
      <c r="I102" s="10">
        <v>4662.3500000000004</v>
      </c>
    </row>
    <row r="103" spans="1:9" x14ac:dyDescent="0.25">
      <c r="A103" s="11" t="s">
        <v>242</v>
      </c>
      <c r="B103" s="11" t="s">
        <v>299</v>
      </c>
      <c r="C103" s="11" t="s">
        <v>116</v>
      </c>
      <c r="D103" s="11" t="s">
        <v>207</v>
      </c>
      <c r="E103" s="11" t="s">
        <v>275</v>
      </c>
      <c r="F103" s="10">
        <v>59991.260000000024</v>
      </c>
      <c r="G103" s="10">
        <v>5634.29</v>
      </c>
      <c r="H103" s="10">
        <v>23352.521256450127</v>
      </c>
      <c r="I103" s="10">
        <v>42273.028743549898</v>
      </c>
    </row>
    <row r="104" spans="1:9" x14ac:dyDescent="0.25">
      <c r="A104" s="11" t="s">
        <v>242</v>
      </c>
      <c r="B104" s="11" t="s">
        <v>299</v>
      </c>
      <c r="C104" s="11" t="s">
        <v>102</v>
      </c>
      <c r="D104" s="11" t="s">
        <v>103</v>
      </c>
      <c r="E104" s="11" t="s">
        <v>275</v>
      </c>
      <c r="F104" s="10">
        <v>17832.089999999986</v>
      </c>
      <c r="G104" s="10">
        <v>4705.53</v>
      </c>
      <c r="H104" s="10">
        <v>2908.0771995800005</v>
      </c>
      <c r="I104" s="10">
        <v>19629.542800419986</v>
      </c>
    </row>
    <row r="105" spans="1:9" x14ac:dyDescent="0.25">
      <c r="A105" s="11" t="s">
        <v>242</v>
      </c>
      <c r="B105" s="11" t="s">
        <v>299</v>
      </c>
      <c r="C105" s="11" t="s">
        <v>102</v>
      </c>
      <c r="D105" s="11" t="s">
        <v>109</v>
      </c>
      <c r="E105" s="11" t="s">
        <v>275</v>
      </c>
      <c r="F105" s="10">
        <v>74757.869999999966</v>
      </c>
      <c r="G105" s="10">
        <v>4129.4699999999993</v>
      </c>
      <c r="H105" s="10">
        <v>15799.450547442899</v>
      </c>
      <c r="I105" s="10">
        <v>63087.889452557065</v>
      </c>
    </row>
    <row r="106" spans="1:9" x14ac:dyDescent="0.25">
      <c r="A106" s="11" t="s">
        <v>242</v>
      </c>
      <c r="B106" s="11" t="s">
        <v>299</v>
      </c>
      <c r="C106" s="11" t="s">
        <v>73</v>
      </c>
      <c r="D106" s="11" t="s">
        <v>294</v>
      </c>
      <c r="E106" s="11" t="s">
        <v>275</v>
      </c>
      <c r="F106" s="10">
        <v>30561.07999999998</v>
      </c>
      <c r="G106" s="10">
        <v>2668.1499999999996</v>
      </c>
      <c r="H106" s="10">
        <v>9643.8275268629968</v>
      </c>
      <c r="I106" s="10">
        <v>23585.402473136986</v>
      </c>
    </row>
    <row r="107" spans="1:9" x14ac:dyDescent="0.25">
      <c r="A107" s="11" t="s">
        <v>242</v>
      </c>
      <c r="B107" s="11" t="s">
        <v>299</v>
      </c>
      <c r="C107" s="11" t="s">
        <v>15</v>
      </c>
      <c r="D107" s="11" t="s">
        <v>16</v>
      </c>
      <c r="E107" s="11" t="s">
        <v>275</v>
      </c>
      <c r="F107" s="10">
        <v>49884.060000000034</v>
      </c>
      <c r="G107" s="10">
        <v>2976.1500000000005</v>
      </c>
      <c r="H107" s="10">
        <v>18641.535427179893</v>
      </c>
      <c r="I107" s="10">
        <v>34218.674572820142</v>
      </c>
    </row>
    <row r="108" spans="1:9" x14ac:dyDescent="0.25">
      <c r="A108" s="11" t="s">
        <v>242</v>
      </c>
      <c r="B108" s="11" t="s">
        <v>299</v>
      </c>
      <c r="C108" s="11" t="s">
        <v>107</v>
      </c>
      <c r="D108" s="11" t="s">
        <v>294</v>
      </c>
      <c r="E108" s="11" t="s">
        <v>275</v>
      </c>
      <c r="F108" s="10">
        <v>63992.070000000022</v>
      </c>
      <c r="G108" s="10">
        <v>5377.3599999999979</v>
      </c>
      <c r="H108" s="10">
        <v>24501.888278452898</v>
      </c>
      <c r="I108" s="10">
        <v>44867.541721547124</v>
      </c>
    </row>
    <row r="109" spans="1:9" x14ac:dyDescent="0.25">
      <c r="A109" s="11" t="s">
        <v>242</v>
      </c>
      <c r="B109" s="11" t="s">
        <v>299</v>
      </c>
      <c r="C109" s="11" t="s">
        <v>105</v>
      </c>
      <c r="D109" s="11" t="s">
        <v>16</v>
      </c>
      <c r="E109" s="11" t="s">
        <v>275</v>
      </c>
      <c r="F109" s="10">
        <v>39946.439999999988</v>
      </c>
      <c r="G109" s="10">
        <v>2875.5899999999997</v>
      </c>
      <c r="H109" s="10">
        <v>13945.808983417903</v>
      </c>
      <c r="I109" s="10">
        <v>28876.221016582083</v>
      </c>
    </row>
    <row r="110" spans="1:9" x14ac:dyDescent="0.25">
      <c r="A110" s="11" t="s">
        <v>242</v>
      </c>
      <c r="B110" s="11" t="s">
        <v>299</v>
      </c>
      <c r="C110" s="11" t="s">
        <v>205</v>
      </c>
      <c r="D110" s="11" t="s">
        <v>294</v>
      </c>
      <c r="E110" s="11" t="s">
        <v>275</v>
      </c>
      <c r="F110" s="10">
        <v>10187.73</v>
      </c>
      <c r="G110" s="10">
        <v>889.36000000000035</v>
      </c>
      <c r="H110" s="10">
        <v>3214.6091756210003</v>
      </c>
      <c r="I110" s="10">
        <v>7862.4808243789994</v>
      </c>
    </row>
    <row r="111" spans="1:9" x14ac:dyDescent="0.25">
      <c r="A111" s="11" t="s">
        <v>248</v>
      </c>
      <c r="B111" s="11" t="s">
        <v>299</v>
      </c>
      <c r="C111" s="11" t="s">
        <v>116</v>
      </c>
      <c r="D111" s="11" t="s">
        <v>117</v>
      </c>
      <c r="E111" s="11" t="s">
        <v>275</v>
      </c>
      <c r="F111" s="10">
        <v>60164.870000000024</v>
      </c>
      <c r="G111" s="10">
        <v>21858.949999999993</v>
      </c>
      <c r="H111" s="10">
        <v>6777.3315765099996</v>
      </c>
      <c r="I111" s="10">
        <v>75246.488423490024</v>
      </c>
    </row>
    <row r="112" spans="1:9" x14ac:dyDescent="0.25">
      <c r="A112" s="11" t="s">
        <v>248</v>
      </c>
      <c r="B112" s="11" t="s">
        <v>299</v>
      </c>
      <c r="C112" s="11" t="s">
        <v>73</v>
      </c>
      <c r="D112" s="11" t="s">
        <v>16</v>
      </c>
      <c r="E112" s="11" t="s">
        <v>275</v>
      </c>
      <c r="F112" s="10">
        <v>11593.050000000003</v>
      </c>
      <c r="G112" s="10">
        <v>793.2399999999999</v>
      </c>
      <c r="H112" s="10">
        <v>3605.554384340001</v>
      </c>
      <c r="I112" s="10">
        <v>8780.7356156600017</v>
      </c>
    </row>
    <row r="113" spans="1:9" x14ac:dyDescent="0.25">
      <c r="A113" s="11" t="s">
        <v>120</v>
      </c>
      <c r="B113" s="11" t="s">
        <v>299</v>
      </c>
      <c r="C113" s="11" t="s">
        <v>77</v>
      </c>
      <c r="D113" s="11" t="s">
        <v>76</v>
      </c>
      <c r="E113" s="11" t="s">
        <v>275</v>
      </c>
      <c r="F113" s="10">
        <v>224085.00000000012</v>
      </c>
      <c r="G113" s="10">
        <v>31305.770000000011</v>
      </c>
      <c r="H113" s="10">
        <v>75424.899999999994</v>
      </c>
      <c r="I113" s="10">
        <v>179965.87000000014</v>
      </c>
    </row>
    <row r="114" spans="1:9" x14ac:dyDescent="0.25">
      <c r="A114" s="11" t="s">
        <v>134</v>
      </c>
      <c r="B114" s="11" t="s">
        <v>299</v>
      </c>
      <c r="C114" s="11" t="s">
        <v>29</v>
      </c>
      <c r="D114" s="11" t="s">
        <v>112</v>
      </c>
      <c r="E114" s="11" t="s">
        <v>275</v>
      </c>
      <c r="F114" s="10">
        <v>88006.030000000013</v>
      </c>
      <c r="G114" s="10">
        <v>13668.260000000002</v>
      </c>
      <c r="H114" s="10">
        <v>28379.760498389296</v>
      </c>
      <c r="I114" s="10">
        <v>73294.529501610727</v>
      </c>
    </row>
    <row r="115" spans="1:9" x14ac:dyDescent="0.25">
      <c r="A115" s="11" t="s">
        <v>134</v>
      </c>
      <c r="B115" s="11" t="s">
        <v>299</v>
      </c>
      <c r="C115" s="11" t="s">
        <v>102</v>
      </c>
      <c r="D115" s="11" t="s">
        <v>103</v>
      </c>
      <c r="E115" s="11" t="s">
        <v>275</v>
      </c>
      <c r="F115" s="10">
        <v>21813.900000000009</v>
      </c>
      <c r="G115" s="10">
        <v>1767.0900000000001</v>
      </c>
      <c r="H115" s="10">
        <v>6907.440124597324</v>
      </c>
      <c r="I115" s="10">
        <v>16673.549875402685</v>
      </c>
    </row>
    <row r="116" spans="1:9" x14ac:dyDescent="0.25">
      <c r="A116" s="11" t="s">
        <v>134</v>
      </c>
      <c r="B116" s="11" t="s">
        <v>299</v>
      </c>
      <c r="C116" s="11" t="s">
        <v>29</v>
      </c>
      <c r="D116" s="11" t="s">
        <v>144</v>
      </c>
      <c r="E116" s="11" t="s">
        <v>275</v>
      </c>
      <c r="F116" s="10">
        <v>37498.359999999993</v>
      </c>
      <c r="G116" s="10">
        <v>20718.88</v>
      </c>
      <c r="H116" s="10">
        <v>1998</v>
      </c>
      <c r="I116" s="10">
        <v>56219.239999999991</v>
      </c>
    </row>
    <row r="117" spans="1:9" x14ac:dyDescent="0.25">
      <c r="A117" s="11" t="s">
        <v>134</v>
      </c>
      <c r="B117" s="11" t="s">
        <v>299</v>
      </c>
      <c r="C117" s="11" t="s">
        <v>15</v>
      </c>
      <c r="D117" s="11" t="s">
        <v>294</v>
      </c>
      <c r="E117" s="11" t="s">
        <v>275</v>
      </c>
      <c r="F117" s="10">
        <v>4968</v>
      </c>
      <c r="G117" s="10">
        <v>0</v>
      </c>
      <c r="H117" s="10">
        <v>2208</v>
      </c>
      <c r="I117" s="10">
        <v>2760</v>
      </c>
    </row>
    <row r="118" spans="1:9" x14ac:dyDescent="0.25">
      <c r="A118" s="11" t="s">
        <v>126</v>
      </c>
      <c r="B118" s="11" t="s">
        <v>299</v>
      </c>
      <c r="C118" s="11" t="s">
        <v>131</v>
      </c>
      <c r="D118" s="11" t="s">
        <v>294</v>
      </c>
      <c r="E118" s="11" t="s">
        <v>275</v>
      </c>
      <c r="F118" s="10">
        <v>156637.50000000009</v>
      </c>
      <c r="G118" s="10">
        <v>10984.3</v>
      </c>
      <c r="H118" s="10">
        <v>46116.236139199988</v>
      </c>
      <c r="I118" s="10">
        <v>121505.5638608001</v>
      </c>
    </row>
    <row r="119" spans="1:9" x14ac:dyDescent="0.25">
      <c r="A119" s="11" t="s">
        <v>126</v>
      </c>
      <c r="B119" s="11" t="s">
        <v>299</v>
      </c>
      <c r="C119" s="11" t="s">
        <v>128</v>
      </c>
      <c r="D119" s="11" t="s">
        <v>294</v>
      </c>
      <c r="E119" s="11" t="s">
        <v>275</v>
      </c>
      <c r="F119" s="10">
        <v>145486.31</v>
      </c>
      <c r="G119" s="10">
        <v>48072.41000000004</v>
      </c>
      <c r="H119" s="10">
        <v>37952.046776800002</v>
      </c>
      <c r="I119" s="10">
        <v>155606.67322320002</v>
      </c>
    </row>
    <row r="120" spans="1:9" x14ac:dyDescent="0.25">
      <c r="A120" s="11" t="s">
        <v>240</v>
      </c>
      <c r="B120" s="11" t="s">
        <v>299</v>
      </c>
      <c r="C120" s="11" t="s">
        <v>77</v>
      </c>
      <c r="D120" s="11" t="s">
        <v>76</v>
      </c>
      <c r="E120" s="11" t="s">
        <v>275</v>
      </c>
      <c r="F120" s="10">
        <v>244498.70000000013</v>
      </c>
      <c r="G120" s="10">
        <v>156040.73999999996</v>
      </c>
      <c r="H120" s="10">
        <v>36607.777068675008</v>
      </c>
      <c r="I120" s="10">
        <v>363931.66293132509</v>
      </c>
    </row>
    <row r="121" spans="1:9" x14ac:dyDescent="0.25">
      <c r="A121" s="11" t="s">
        <v>240</v>
      </c>
      <c r="B121" s="11" t="s">
        <v>299</v>
      </c>
      <c r="C121" s="11" t="s">
        <v>15</v>
      </c>
      <c r="D121" s="11" t="s">
        <v>294</v>
      </c>
      <c r="E121" s="11" t="s">
        <v>275</v>
      </c>
      <c r="F121" s="10">
        <v>126946.09999999995</v>
      </c>
      <c r="G121" s="10">
        <v>30431.35</v>
      </c>
      <c r="H121" s="10">
        <v>11136.483323024999</v>
      </c>
      <c r="I121" s="10">
        <v>146240.96667697496</v>
      </c>
    </row>
    <row r="122" spans="1:9" x14ac:dyDescent="0.25">
      <c r="A122" s="11" t="s">
        <v>250</v>
      </c>
      <c r="B122" s="11" t="s">
        <v>299</v>
      </c>
      <c r="C122" s="11" t="s">
        <v>77</v>
      </c>
      <c r="D122" s="11" t="s">
        <v>76</v>
      </c>
      <c r="E122" s="11" t="s">
        <v>275</v>
      </c>
      <c r="F122" s="10">
        <v>110682.66000000005</v>
      </c>
      <c r="G122" s="10">
        <v>65391.79</v>
      </c>
      <c r="H122" s="10">
        <v>59922.03</v>
      </c>
      <c r="I122" s="10">
        <v>116152.42000000004</v>
      </c>
    </row>
    <row r="123" spans="1:9" x14ac:dyDescent="0.25">
      <c r="A123" s="11" t="s">
        <v>285</v>
      </c>
      <c r="B123" s="11" t="s">
        <v>299</v>
      </c>
      <c r="C123" s="11" t="s">
        <v>77</v>
      </c>
      <c r="D123" s="11" t="s">
        <v>76</v>
      </c>
      <c r="E123" s="11" t="s">
        <v>275</v>
      </c>
      <c r="F123" s="10">
        <v>401095.82000000012</v>
      </c>
      <c r="G123" s="10">
        <v>68502.989999999991</v>
      </c>
      <c r="H123" s="10">
        <v>65123.181071049999</v>
      </c>
      <c r="I123" s="10">
        <v>404475.62892895011</v>
      </c>
    </row>
    <row r="124" spans="1:9" x14ac:dyDescent="0.25">
      <c r="A124" s="11" t="s">
        <v>39</v>
      </c>
      <c r="B124" s="11" t="s">
        <v>299</v>
      </c>
      <c r="C124" s="11" t="s">
        <v>42</v>
      </c>
      <c r="D124" s="11" t="s">
        <v>43</v>
      </c>
      <c r="E124" s="11" t="s">
        <v>275</v>
      </c>
      <c r="F124" s="10">
        <v>17582.94999999999</v>
      </c>
      <c r="G124" s="10">
        <v>0</v>
      </c>
      <c r="H124" s="10">
        <v>11828.3138932</v>
      </c>
      <c r="I124" s="10">
        <v>5754.6361067999896</v>
      </c>
    </row>
    <row r="125" spans="1:9" x14ac:dyDescent="0.25">
      <c r="A125" s="11" t="s">
        <v>39</v>
      </c>
      <c r="B125" s="11" t="s">
        <v>299</v>
      </c>
      <c r="C125" s="11" t="s">
        <v>42</v>
      </c>
      <c r="D125" s="11" t="s">
        <v>48</v>
      </c>
      <c r="E125" s="11" t="s">
        <v>275</v>
      </c>
      <c r="F125" s="10">
        <v>33480.289999999994</v>
      </c>
      <c r="G125" s="10">
        <v>970.91</v>
      </c>
      <c r="H125" s="10">
        <v>17510.207208660006</v>
      </c>
      <c r="I125" s="10">
        <v>16940.992791339988</v>
      </c>
    </row>
    <row r="126" spans="1:9" x14ac:dyDescent="0.25">
      <c r="A126" s="11" t="s">
        <v>53</v>
      </c>
      <c r="B126" s="11" t="s">
        <v>299</v>
      </c>
      <c r="C126" s="11" t="s">
        <v>42</v>
      </c>
      <c r="D126" s="11" t="s">
        <v>43</v>
      </c>
      <c r="E126" s="11" t="s">
        <v>275</v>
      </c>
      <c r="F126" s="10">
        <v>91352.62999999999</v>
      </c>
      <c r="G126" s="10">
        <v>1784.98</v>
      </c>
      <c r="H126" s="10">
        <v>24906.191743300002</v>
      </c>
      <c r="I126" s="10">
        <v>68231.418256699981</v>
      </c>
    </row>
    <row r="127" spans="1:9" x14ac:dyDescent="0.25">
      <c r="A127" s="11" t="s">
        <v>53</v>
      </c>
      <c r="B127" s="11" t="s">
        <v>299</v>
      </c>
      <c r="C127" s="11" t="s">
        <v>42</v>
      </c>
      <c r="D127" s="11" t="s">
        <v>48</v>
      </c>
      <c r="E127" s="11" t="s">
        <v>275</v>
      </c>
      <c r="F127" s="10">
        <v>100311.02999999997</v>
      </c>
      <c r="G127" s="10">
        <v>12680.490000000002</v>
      </c>
      <c r="H127" s="10">
        <v>31193.191743300005</v>
      </c>
      <c r="I127" s="10">
        <v>81798.32825669997</v>
      </c>
    </row>
    <row r="128" spans="1:9" x14ac:dyDescent="0.25">
      <c r="A128" s="11" t="s">
        <v>54</v>
      </c>
      <c r="B128" s="11" t="s">
        <v>299</v>
      </c>
      <c r="C128" s="11" t="s">
        <v>42</v>
      </c>
      <c r="D128" s="11" t="s">
        <v>48</v>
      </c>
      <c r="E128" s="11" t="s">
        <v>275</v>
      </c>
      <c r="F128" s="10">
        <v>61700.389999999992</v>
      </c>
      <c r="G128" s="10">
        <v>0</v>
      </c>
      <c r="H128" s="10">
        <v>36328.309732999995</v>
      </c>
      <c r="I128" s="10">
        <v>25372.080266999998</v>
      </c>
    </row>
    <row r="129" spans="1:9" x14ac:dyDescent="0.25">
      <c r="A129" s="11" t="s">
        <v>54</v>
      </c>
      <c r="B129" s="11" t="s">
        <v>299</v>
      </c>
      <c r="C129" s="11" t="s">
        <v>42</v>
      </c>
      <c r="D129" s="11" t="s">
        <v>43</v>
      </c>
      <c r="E129" s="11" t="s">
        <v>275</v>
      </c>
      <c r="F129" s="10">
        <v>21600</v>
      </c>
      <c r="G129" s="10">
        <v>0</v>
      </c>
      <c r="H129" s="10">
        <v>7200</v>
      </c>
      <c r="I129" s="10">
        <v>14400</v>
      </c>
    </row>
    <row r="130" spans="1:9" x14ac:dyDescent="0.25">
      <c r="A130" s="11" t="s">
        <v>56</v>
      </c>
      <c r="B130" s="11" t="s">
        <v>299</v>
      </c>
      <c r="C130" s="11" t="s">
        <v>42</v>
      </c>
      <c r="D130" s="11" t="s">
        <v>43</v>
      </c>
      <c r="E130" s="11" t="s">
        <v>275</v>
      </c>
      <c r="F130" s="10">
        <v>26958.529999999992</v>
      </c>
      <c r="G130" s="10">
        <v>2095.1799999999998</v>
      </c>
      <c r="H130" s="10">
        <v>8479.9681316318565</v>
      </c>
      <c r="I130" s="10">
        <v>20573.741868368135</v>
      </c>
    </row>
    <row r="131" spans="1:9" x14ac:dyDescent="0.25">
      <c r="A131" s="11" t="s">
        <v>56</v>
      </c>
      <c r="B131" s="11" t="s">
        <v>299</v>
      </c>
      <c r="C131" s="11" t="s">
        <v>42</v>
      </c>
      <c r="D131" s="11" t="s">
        <v>48</v>
      </c>
      <c r="E131" s="11" t="s">
        <v>275</v>
      </c>
      <c r="F131" s="10">
        <v>43986.429999999993</v>
      </c>
      <c r="G131" s="10">
        <v>189015.76000000004</v>
      </c>
      <c r="H131" s="10">
        <v>16448.666435891861</v>
      </c>
      <c r="I131" s="10">
        <v>216553.52356410818</v>
      </c>
    </row>
    <row r="132" spans="1:9" x14ac:dyDescent="0.25">
      <c r="A132" s="11" t="s">
        <v>58</v>
      </c>
      <c r="B132" s="11" t="s">
        <v>299</v>
      </c>
      <c r="C132" s="11" t="s">
        <v>42</v>
      </c>
      <c r="D132" s="11" t="s">
        <v>48</v>
      </c>
      <c r="E132" s="11" t="s">
        <v>275</v>
      </c>
      <c r="F132" s="10">
        <v>116525.27000000003</v>
      </c>
      <c r="G132" s="10">
        <v>2236.8900000000003</v>
      </c>
      <c r="H132" s="10">
        <v>72183.588414099999</v>
      </c>
      <c r="I132" s="10">
        <v>46578.571585900034</v>
      </c>
    </row>
    <row r="133" spans="1:9" x14ac:dyDescent="0.25">
      <c r="A133" s="11" t="s">
        <v>58</v>
      </c>
      <c r="B133" s="11" t="s">
        <v>299</v>
      </c>
      <c r="C133" s="11" t="s">
        <v>42</v>
      </c>
      <c r="D133" s="11" t="s">
        <v>43</v>
      </c>
      <c r="E133" s="11" t="s">
        <v>275</v>
      </c>
      <c r="F133" s="10">
        <v>54050</v>
      </c>
      <c r="G133" s="10">
        <v>0</v>
      </c>
      <c r="H133" s="10">
        <v>54050</v>
      </c>
      <c r="I133" s="10">
        <v>0</v>
      </c>
    </row>
    <row r="134" spans="1:9" x14ac:dyDescent="0.25">
      <c r="A134" s="11" t="s">
        <v>60</v>
      </c>
      <c r="B134" s="11" t="s">
        <v>299</v>
      </c>
      <c r="C134" s="11" t="s">
        <v>42</v>
      </c>
      <c r="D134" s="11" t="s">
        <v>43</v>
      </c>
      <c r="E134" s="11" t="s">
        <v>275</v>
      </c>
      <c r="F134" s="10">
        <v>68175.929999999964</v>
      </c>
      <c r="G134" s="10">
        <v>5076.4400000000005</v>
      </c>
      <c r="H134" s="10">
        <v>21761.948861859491</v>
      </c>
      <c r="I134" s="10">
        <v>51490.421138140475</v>
      </c>
    </row>
    <row r="135" spans="1:9" x14ac:dyDescent="0.25">
      <c r="A135" s="11" t="s">
        <v>60</v>
      </c>
      <c r="B135" s="11" t="s">
        <v>299</v>
      </c>
      <c r="C135" s="11" t="s">
        <v>42</v>
      </c>
      <c r="D135" s="11" t="s">
        <v>48</v>
      </c>
      <c r="E135" s="11" t="s">
        <v>275</v>
      </c>
      <c r="F135" s="10">
        <v>190708.15999999992</v>
      </c>
      <c r="G135" s="10">
        <v>128249.52999999997</v>
      </c>
      <c r="H135" s="10">
        <v>84508.807153925998</v>
      </c>
      <c r="I135" s="10">
        <v>234448.88284607389</v>
      </c>
    </row>
    <row r="136" spans="1:9" x14ac:dyDescent="0.25">
      <c r="A136" s="11" t="s">
        <v>59</v>
      </c>
      <c r="B136" s="11" t="s">
        <v>299</v>
      </c>
      <c r="C136" s="11" t="s">
        <v>42</v>
      </c>
      <c r="D136" s="11" t="s">
        <v>43</v>
      </c>
      <c r="E136" s="11" t="s">
        <v>275</v>
      </c>
      <c r="F136" s="10">
        <v>35800.000000000022</v>
      </c>
      <c r="G136" s="10">
        <v>1301.33</v>
      </c>
      <c r="H136" s="10">
        <v>11329.177619720002</v>
      </c>
      <c r="I136" s="10">
        <v>25772.152380280022</v>
      </c>
    </row>
    <row r="137" spans="1:9" x14ac:dyDescent="0.25">
      <c r="A137" s="11" t="s">
        <v>59</v>
      </c>
      <c r="B137" s="11" t="s">
        <v>299</v>
      </c>
      <c r="C137" s="11" t="s">
        <v>42</v>
      </c>
      <c r="D137" s="11" t="s">
        <v>48</v>
      </c>
      <c r="E137" s="11" t="s">
        <v>275</v>
      </c>
      <c r="F137" s="10">
        <v>74922.439999999988</v>
      </c>
      <c r="G137" s="10">
        <v>118234.63999999994</v>
      </c>
      <c r="H137" s="10">
        <v>8300</v>
      </c>
      <c r="I137" s="10">
        <v>184857.07999999993</v>
      </c>
    </row>
    <row r="138" spans="1:9" x14ac:dyDescent="0.25">
      <c r="A138" s="11" t="s">
        <v>75</v>
      </c>
      <c r="B138" s="11" t="s">
        <v>299</v>
      </c>
      <c r="C138" s="11" t="s">
        <v>77</v>
      </c>
      <c r="D138" s="11" t="s">
        <v>79</v>
      </c>
      <c r="E138" s="11" t="s">
        <v>275</v>
      </c>
      <c r="F138" s="10">
        <v>0</v>
      </c>
      <c r="G138" s="10">
        <v>7821.25</v>
      </c>
      <c r="H138" s="10">
        <v>0</v>
      </c>
      <c r="I138" s="10">
        <v>7821.25</v>
      </c>
    </row>
    <row r="139" spans="1:9" x14ac:dyDescent="0.25">
      <c r="A139" s="11" t="s">
        <v>75</v>
      </c>
      <c r="B139" s="11" t="s">
        <v>299</v>
      </c>
      <c r="C139" s="11" t="s">
        <v>77</v>
      </c>
      <c r="D139" s="11" t="s">
        <v>76</v>
      </c>
      <c r="E139" s="11" t="s">
        <v>275</v>
      </c>
      <c r="F139" s="10">
        <v>0</v>
      </c>
      <c r="G139" s="10">
        <v>2287.9299999999998</v>
      </c>
      <c r="H139" s="10">
        <v>0</v>
      </c>
      <c r="I139" s="10">
        <v>2287.9299999999998</v>
      </c>
    </row>
    <row r="140" spans="1:9" x14ac:dyDescent="0.25">
      <c r="A140" s="11" t="s">
        <v>82</v>
      </c>
      <c r="B140" s="11" t="s">
        <v>299</v>
      </c>
      <c r="C140" s="11" t="s">
        <v>32</v>
      </c>
      <c r="D140" s="11" t="s">
        <v>84</v>
      </c>
      <c r="E140" s="11" t="s">
        <v>275</v>
      </c>
      <c r="F140" s="10">
        <v>39401.339999999982</v>
      </c>
      <c r="G140" s="10">
        <v>2687.3400000000006</v>
      </c>
      <c r="H140" s="10">
        <v>14035.706922917005</v>
      </c>
      <c r="I140" s="10">
        <v>28052.973077082977</v>
      </c>
    </row>
    <row r="141" spans="1:9" x14ac:dyDescent="0.25">
      <c r="A141" s="11" t="s">
        <v>82</v>
      </c>
      <c r="B141" s="11" t="s">
        <v>299</v>
      </c>
      <c r="C141" s="11" t="s">
        <v>63</v>
      </c>
      <c r="D141" s="11" t="s">
        <v>294</v>
      </c>
      <c r="E141" s="11" t="s">
        <v>275</v>
      </c>
      <c r="F141" s="10">
        <v>34175.909999999982</v>
      </c>
      <c r="G141" s="10">
        <v>2563.2400000000002</v>
      </c>
      <c r="H141" s="10">
        <v>10853.730769066</v>
      </c>
      <c r="I141" s="10">
        <v>25885.419230933981</v>
      </c>
    </row>
    <row r="142" spans="1:9" x14ac:dyDescent="0.25">
      <c r="A142" s="11" t="s">
        <v>82</v>
      </c>
      <c r="B142" s="11" t="s">
        <v>299</v>
      </c>
      <c r="C142" s="11" t="s">
        <v>99</v>
      </c>
      <c r="D142" s="11" t="s">
        <v>294</v>
      </c>
      <c r="E142" s="11" t="s">
        <v>275</v>
      </c>
      <c r="F142" s="10">
        <v>35694.050000000032</v>
      </c>
      <c r="G142" s="10">
        <v>9344.32</v>
      </c>
      <c r="H142" s="10">
        <v>10959.256630769998</v>
      </c>
      <c r="I142" s="10">
        <v>34079.113369230035</v>
      </c>
    </row>
    <row r="143" spans="1:9" x14ac:dyDescent="0.25">
      <c r="A143" s="11" t="s">
        <v>82</v>
      </c>
      <c r="B143" s="11" t="s">
        <v>299</v>
      </c>
      <c r="C143" s="11" t="s">
        <v>116</v>
      </c>
      <c r="D143" s="11" t="s">
        <v>117</v>
      </c>
      <c r="E143" s="11" t="s">
        <v>275</v>
      </c>
      <c r="F143" s="10">
        <v>147844.60999999996</v>
      </c>
      <c r="G143" s="10">
        <v>33505.709999999977</v>
      </c>
      <c r="H143" s="10">
        <v>50388.587924930005</v>
      </c>
      <c r="I143" s="10">
        <v>130961.73207506993</v>
      </c>
    </row>
    <row r="144" spans="1:9" x14ac:dyDescent="0.25">
      <c r="A144" s="11" t="s">
        <v>82</v>
      </c>
      <c r="B144" s="11" t="s">
        <v>299</v>
      </c>
      <c r="C144" s="11" t="s">
        <v>29</v>
      </c>
      <c r="D144" s="11" t="s">
        <v>30</v>
      </c>
      <c r="E144" s="11" t="s">
        <v>275</v>
      </c>
      <c r="F144" s="10">
        <v>4566.1100000000006</v>
      </c>
      <c r="G144" s="10">
        <v>250.91000000000003</v>
      </c>
      <c r="H144" s="10">
        <v>1901.3412463000009</v>
      </c>
      <c r="I144" s="10">
        <v>2915.6787536999996</v>
      </c>
    </row>
    <row r="145" spans="1:9" x14ac:dyDescent="0.25">
      <c r="A145" s="11" t="s">
        <v>82</v>
      </c>
      <c r="B145" s="11" t="s">
        <v>299</v>
      </c>
      <c r="C145" s="11" t="s">
        <v>88</v>
      </c>
      <c r="D145" s="11" t="s">
        <v>294</v>
      </c>
      <c r="E145" s="11" t="s">
        <v>275</v>
      </c>
      <c r="F145" s="10">
        <v>31485.339999999975</v>
      </c>
      <c r="G145" s="10">
        <v>2613.3599999999997</v>
      </c>
      <c r="H145" s="10">
        <v>9968.8069229170014</v>
      </c>
      <c r="I145" s="10">
        <v>24129.893077082976</v>
      </c>
    </row>
    <row r="146" spans="1:9" x14ac:dyDescent="0.25">
      <c r="A146" s="11" t="s">
        <v>82</v>
      </c>
      <c r="B146" s="11" t="s">
        <v>299</v>
      </c>
      <c r="C146" s="11" t="s">
        <v>102</v>
      </c>
      <c r="D146" s="11" t="s">
        <v>103</v>
      </c>
      <c r="E146" s="11" t="s">
        <v>275</v>
      </c>
      <c r="F146" s="10">
        <v>17793.890000000014</v>
      </c>
      <c r="G146" s="10">
        <v>8968.5499999999975</v>
      </c>
      <c r="H146" s="10">
        <v>1901.3412463000009</v>
      </c>
      <c r="I146" s="10">
        <v>24861.098753700011</v>
      </c>
    </row>
    <row r="147" spans="1:9" x14ac:dyDescent="0.25">
      <c r="A147" s="11" t="s">
        <v>82</v>
      </c>
      <c r="B147" s="11" t="s">
        <v>299</v>
      </c>
      <c r="C147" s="11" t="s">
        <v>94</v>
      </c>
      <c r="D147" s="11" t="s">
        <v>95</v>
      </c>
      <c r="E147" s="11" t="s">
        <v>275</v>
      </c>
      <c r="F147" s="10">
        <v>33520.849999999977</v>
      </c>
      <c r="G147" s="10">
        <v>11468.42</v>
      </c>
      <c r="H147" s="10">
        <v>5261.3412462999995</v>
      </c>
      <c r="I147" s="10">
        <v>39727.928753699976</v>
      </c>
    </row>
    <row r="148" spans="1:9" x14ac:dyDescent="0.25">
      <c r="A148" s="11" t="s">
        <v>82</v>
      </c>
      <c r="B148" s="11" t="s">
        <v>299</v>
      </c>
      <c r="C148" s="11" t="s">
        <v>73</v>
      </c>
      <c r="D148" s="11" t="s">
        <v>294</v>
      </c>
      <c r="E148" s="11" t="s">
        <v>275</v>
      </c>
      <c r="F148" s="10">
        <v>10235.150000000005</v>
      </c>
      <c r="G148" s="10">
        <v>4351.49</v>
      </c>
      <c r="H148" s="10">
        <v>1901.3412463000009</v>
      </c>
      <c r="I148" s="10">
        <v>12685.298753700004</v>
      </c>
    </row>
    <row r="149" spans="1:9" x14ac:dyDescent="0.25">
      <c r="A149" s="11" t="s">
        <v>82</v>
      </c>
      <c r="B149" s="11" t="s">
        <v>299</v>
      </c>
      <c r="C149" s="11" t="s">
        <v>29</v>
      </c>
      <c r="D149" s="11" t="s">
        <v>112</v>
      </c>
      <c r="E149" s="11" t="s">
        <v>275</v>
      </c>
      <c r="F149" s="10">
        <v>0</v>
      </c>
      <c r="G149" s="10">
        <v>637.84000000000015</v>
      </c>
      <c r="H149" s="10">
        <v>0</v>
      </c>
      <c r="I149" s="10">
        <v>637.84000000000015</v>
      </c>
    </row>
    <row r="150" spans="1:9" x14ac:dyDescent="0.25">
      <c r="A150" s="11" t="s">
        <v>158</v>
      </c>
      <c r="B150" s="11" t="s">
        <v>299</v>
      </c>
      <c r="C150" s="11" t="s">
        <v>29</v>
      </c>
      <c r="D150" s="11" t="s">
        <v>144</v>
      </c>
      <c r="E150" s="11" t="s">
        <v>275</v>
      </c>
      <c r="F150" s="10">
        <v>89340.419999999969</v>
      </c>
      <c r="G150" s="10">
        <v>11687.43</v>
      </c>
      <c r="H150" s="10">
        <v>15093.325053005756</v>
      </c>
      <c r="I150" s="10">
        <v>85934.524946994206</v>
      </c>
    </row>
    <row r="151" spans="1:9" x14ac:dyDescent="0.25">
      <c r="A151" s="11" t="s">
        <v>158</v>
      </c>
      <c r="B151" s="11" t="s">
        <v>299</v>
      </c>
      <c r="C151" s="11" t="s">
        <v>29</v>
      </c>
      <c r="D151" s="11" t="s">
        <v>142</v>
      </c>
      <c r="E151" s="11" t="s">
        <v>275</v>
      </c>
      <c r="F151" s="10">
        <v>5587.9800000000014</v>
      </c>
      <c r="G151" s="10">
        <v>11860.42</v>
      </c>
      <c r="H151" s="10">
        <v>3579.4528722873597</v>
      </c>
      <c r="I151" s="10">
        <v>13868.947127712641</v>
      </c>
    </row>
    <row r="152" spans="1:9" x14ac:dyDescent="0.25">
      <c r="A152" s="11" t="s">
        <v>158</v>
      </c>
      <c r="B152" s="11" t="s">
        <v>299</v>
      </c>
      <c r="C152" s="11" t="s">
        <v>29</v>
      </c>
      <c r="D152" s="11" t="s">
        <v>112</v>
      </c>
      <c r="E152" s="11" t="s">
        <v>275</v>
      </c>
      <c r="F152" s="10">
        <v>71410.679999999993</v>
      </c>
      <c r="G152" s="10">
        <v>9688.0700000000015</v>
      </c>
      <c r="H152" s="10">
        <v>13278.085053005756</v>
      </c>
      <c r="I152" s="10">
        <v>67820.664946994235</v>
      </c>
    </row>
    <row r="153" spans="1:9" x14ac:dyDescent="0.25">
      <c r="A153" s="11" t="s">
        <v>158</v>
      </c>
      <c r="B153" s="11" t="s">
        <v>299</v>
      </c>
      <c r="C153" s="11" t="s">
        <v>15</v>
      </c>
      <c r="D153" s="11" t="s">
        <v>294</v>
      </c>
      <c r="E153" s="11" t="s">
        <v>275</v>
      </c>
      <c r="F153" s="10">
        <v>224567.88999999998</v>
      </c>
      <c r="G153" s="10">
        <v>17024.71</v>
      </c>
      <c r="H153" s="10">
        <v>74195.265744874749</v>
      </c>
      <c r="I153" s="10">
        <v>167397.33425512523</v>
      </c>
    </row>
    <row r="154" spans="1:9" x14ac:dyDescent="0.25">
      <c r="A154" s="11" t="s">
        <v>200</v>
      </c>
      <c r="B154" s="11" t="s">
        <v>299</v>
      </c>
      <c r="C154" s="11" t="s">
        <v>29</v>
      </c>
      <c r="D154" s="11" t="s">
        <v>144</v>
      </c>
      <c r="E154" s="11" t="s">
        <v>275</v>
      </c>
      <c r="F154" s="10">
        <v>32683.7</v>
      </c>
      <c r="G154" s="10">
        <v>0</v>
      </c>
      <c r="H154" s="10">
        <v>19551.182182864999</v>
      </c>
      <c r="I154" s="10">
        <v>13132.517817135002</v>
      </c>
    </row>
    <row r="155" spans="1:9" x14ac:dyDescent="0.25">
      <c r="A155" s="11" t="s">
        <v>200</v>
      </c>
      <c r="B155" s="11" t="s">
        <v>299</v>
      </c>
      <c r="C155" s="11" t="s">
        <v>29</v>
      </c>
      <c r="D155" s="11" t="s">
        <v>112</v>
      </c>
      <c r="E155" s="11" t="s">
        <v>275</v>
      </c>
      <c r="F155" s="10">
        <v>40593.080000000016</v>
      </c>
      <c r="G155" s="10">
        <v>239.81000000000003</v>
      </c>
      <c r="H155" s="10">
        <v>22035.392661054993</v>
      </c>
      <c r="I155" s="10">
        <v>18797.497338945024</v>
      </c>
    </row>
    <row r="156" spans="1:9" x14ac:dyDescent="0.25">
      <c r="A156" s="11" t="s">
        <v>200</v>
      </c>
      <c r="B156" s="11" t="s">
        <v>299</v>
      </c>
      <c r="C156" s="11" t="s">
        <v>29</v>
      </c>
      <c r="D156" s="11" t="s">
        <v>30</v>
      </c>
      <c r="E156" s="11" t="s">
        <v>275</v>
      </c>
      <c r="F156" s="10">
        <v>52585.270000000004</v>
      </c>
      <c r="G156" s="10">
        <v>2625.87</v>
      </c>
      <c r="H156" s="10">
        <v>13511.222354977621</v>
      </c>
      <c r="I156" s="10">
        <v>41699.917645022382</v>
      </c>
    </row>
    <row r="157" spans="1:9" x14ac:dyDescent="0.25">
      <c r="A157" s="11" t="s">
        <v>200</v>
      </c>
      <c r="B157" s="11" t="s">
        <v>299</v>
      </c>
      <c r="C157" s="11" t="s">
        <v>94</v>
      </c>
      <c r="D157" s="11" t="s">
        <v>95</v>
      </c>
      <c r="E157" s="11" t="s">
        <v>275</v>
      </c>
      <c r="F157" s="10">
        <v>69556.77999999997</v>
      </c>
      <c r="G157" s="10">
        <v>18301.310000000001</v>
      </c>
      <c r="H157" s="10">
        <v>22002.64272195</v>
      </c>
      <c r="I157" s="10">
        <v>65855.447278049964</v>
      </c>
    </row>
    <row r="158" spans="1:9" x14ac:dyDescent="0.25">
      <c r="A158" s="11" t="s">
        <v>200</v>
      </c>
      <c r="B158" s="11" t="s">
        <v>299</v>
      </c>
      <c r="C158" s="11" t="s">
        <v>15</v>
      </c>
      <c r="D158" s="11" t="s">
        <v>294</v>
      </c>
      <c r="E158" s="11" t="s">
        <v>275</v>
      </c>
      <c r="F158" s="10">
        <v>81477.130000000107</v>
      </c>
      <c r="G158" s="10">
        <v>1440.0100000000002</v>
      </c>
      <c r="H158" s="10">
        <v>46638.940190649999</v>
      </c>
      <c r="I158" s="10">
        <v>36278.19980935011</v>
      </c>
    </row>
    <row r="159" spans="1:9" x14ac:dyDescent="0.25">
      <c r="A159" s="11" t="s">
        <v>200</v>
      </c>
      <c r="B159" s="11" t="s">
        <v>299</v>
      </c>
      <c r="C159" s="11" t="s">
        <v>90</v>
      </c>
      <c r="D159" s="11" t="s">
        <v>16</v>
      </c>
      <c r="E159" s="11" t="s">
        <v>275</v>
      </c>
      <c r="F159" s="10">
        <v>25864.659999999996</v>
      </c>
      <c r="G159" s="10">
        <v>1857.9799999999996</v>
      </c>
      <c r="H159" s="10">
        <v>8143.6873117399991</v>
      </c>
      <c r="I159" s="10">
        <v>19578.952688259997</v>
      </c>
    </row>
    <row r="160" spans="1:9" x14ac:dyDescent="0.25">
      <c r="A160" s="11" t="s">
        <v>200</v>
      </c>
      <c r="B160" s="11" t="s">
        <v>299</v>
      </c>
      <c r="C160" s="11" t="s">
        <v>196</v>
      </c>
      <c r="D160" s="11" t="s">
        <v>294</v>
      </c>
      <c r="E160" s="11" t="s">
        <v>275</v>
      </c>
      <c r="F160" s="10">
        <v>58292.180000000058</v>
      </c>
      <c r="G160" s="10">
        <v>17401.760000000002</v>
      </c>
      <c r="H160" s="10">
        <v>15747.367651040002</v>
      </c>
      <c r="I160" s="10">
        <v>59946.572348960057</v>
      </c>
    </row>
    <row r="161" spans="1:9" x14ac:dyDescent="0.25">
      <c r="A161" s="11" t="s">
        <v>206</v>
      </c>
      <c r="B161" s="11" t="s">
        <v>299</v>
      </c>
      <c r="C161" s="11" t="s">
        <v>196</v>
      </c>
      <c r="D161" s="11" t="s">
        <v>294</v>
      </c>
      <c r="E161" s="11" t="s">
        <v>275</v>
      </c>
      <c r="F161" s="10">
        <v>87672.72000000003</v>
      </c>
      <c r="G161" s="10">
        <v>26794.42</v>
      </c>
      <c r="H161" s="10">
        <v>28304.9440493</v>
      </c>
      <c r="I161" s="10">
        <v>86162.195950700028</v>
      </c>
    </row>
    <row r="162" spans="1:9" x14ac:dyDescent="0.25">
      <c r="A162" s="11" t="s">
        <v>206</v>
      </c>
      <c r="B162" s="11" t="s">
        <v>299</v>
      </c>
      <c r="C162" s="11" t="s">
        <v>73</v>
      </c>
      <c r="D162" s="11" t="s">
        <v>294</v>
      </c>
      <c r="E162" s="11" t="s">
        <v>275</v>
      </c>
      <c r="F162" s="10">
        <v>41236.979999999989</v>
      </c>
      <c r="G162" s="10">
        <v>27164.370000000006</v>
      </c>
      <c r="H162" s="10">
        <v>0</v>
      </c>
      <c r="I162" s="10">
        <v>68401.349999999991</v>
      </c>
    </row>
    <row r="163" spans="1:9" x14ac:dyDescent="0.25">
      <c r="A163" s="11" t="s">
        <v>162</v>
      </c>
      <c r="B163" s="11" t="s">
        <v>299</v>
      </c>
      <c r="C163" s="11" t="s">
        <v>32</v>
      </c>
      <c r="D163" s="11" t="s">
        <v>37</v>
      </c>
      <c r="E163" s="11" t="s">
        <v>275</v>
      </c>
      <c r="F163" s="10">
        <v>113713.42000000009</v>
      </c>
      <c r="G163" s="10">
        <v>16261.440000000004</v>
      </c>
      <c r="H163" s="10">
        <v>46469.734877542745</v>
      </c>
      <c r="I163" s="10">
        <v>83505.125122457335</v>
      </c>
    </row>
    <row r="164" spans="1:9" x14ac:dyDescent="0.25">
      <c r="A164" s="11" t="s">
        <v>162</v>
      </c>
      <c r="B164" s="11" t="s">
        <v>299</v>
      </c>
      <c r="C164" s="11" t="s">
        <v>32</v>
      </c>
      <c r="D164" s="11" t="s">
        <v>33</v>
      </c>
      <c r="E164" s="11" t="s">
        <v>275</v>
      </c>
      <c r="F164" s="10">
        <v>97572.479999999981</v>
      </c>
      <c r="G164" s="10">
        <v>32379.39</v>
      </c>
      <c r="H164" s="10">
        <v>37839.194273030007</v>
      </c>
      <c r="I164" s="10">
        <v>92112.675726969974</v>
      </c>
    </row>
    <row r="165" spans="1:9" x14ac:dyDescent="0.25">
      <c r="A165" s="11" t="s">
        <v>162</v>
      </c>
      <c r="B165" s="11" t="s">
        <v>299</v>
      </c>
      <c r="C165" s="11" t="s">
        <v>32</v>
      </c>
      <c r="D165" s="11" t="s">
        <v>84</v>
      </c>
      <c r="E165" s="11" t="s">
        <v>275</v>
      </c>
      <c r="F165" s="10">
        <v>7855.0099999999975</v>
      </c>
      <c r="G165" s="10">
        <v>21850.439999999995</v>
      </c>
      <c r="H165" s="10">
        <v>5033.5550095800008</v>
      </c>
      <c r="I165" s="10">
        <v>24671.894990419991</v>
      </c>
    </row>
    <row r="166" spans="1:9" x14ac:dyDescent="0.25">
      <c r="A166" s="11" t="s">
        <v>162</v>
      </c>
      <c r="B166" s="11" t="s">
        <v>299</v>
      </c>
      <c r="C166" s="11" t="s">
        <v>63</v>
      </c>
      <c r="D166" s="11" t="s">
        <v>294</v>
      </c>
      <c r="E166" s="11" t="s">
        <v>275</v>
      </c>
      <c r="F166" s="10">
        <v>206785.89999999985</v>
      </c>
      <c r="G166" s="10">
        <v>51564.82999999998</v>
      </c>
      <c r="H166" s="10">
        <v>41762.184560599999</v>
      </c>
      <c r="I166" s="10">
        <v>216588.54543939984</v>
      </c>
    </row>
    <row r="167" spans="1:9" x14ac:dyDescent="0.25">
      <c r="A167" s="11" t="s">
        <v>162</v>
      </c>
      <c r="B167" s="11" t="s">
        <v>299</v>
      </c>
      <c r="C167" s="11" t="s">
        <v>23</v>
      </c>
      <c r="D167" s="11" t="s">
        <v>16</v>
      </c>
      <c r="E167" s="11" t="s">
        <v>275</v>
      </c>
      <c r="F167" s="10">
        <v>2787.0900000000011</v>
      </c>
      <c r="G167" s="10">
        <v>417.44999999999993</v>
      </c>
      <c r="H167" s="10">
        <v>1789.8516698599999</v>
      </c>
      <c r="I167" s="10">
        <v>1414.6883301400012</v>
      </c>
    </row>
    <row r="168" spans="1:9" x14ac:dyDescent="0.25">
      <c r="A168" s="11" t="s">
        <v>162</v>
      </c>
      <c r="B168" s="11" t="s">
        <v>299</v>
      </c>
      <c r="C168" s="11" t="s">
        <v>32</v>
      </c>
      <c r="D168" s="11" t="s">
        <v>180</v>
      </c>
      <c r="E168" s="11" t="s">
        <v>275</v>
      </c>
      <c r="F168" s="10">
        <v>0</v>
      </c>
      <c r="G168" s="10">
        <v>165</v>
      </c>
      <c r="H168" s="10">
        <v>0</v>
      </c>
      <c r="I168" s="10">
        <v>165</v>
      </c>
    </row>
    <row r="169" spans="1:9" x14ac:dyDescent="0.25">
      <c r="A169" s="11" t="s">
        <v>67</v>
      </c>
      <c r="B169" s="11" t="s">
        <v>299</v>
      </c>
      <c r="C169" s="11" t="s">
        <v>63</v>
      </c>
      <c r="D169" s="11" t="s">
        <v>294</v>
      </c>
      <c r="E169" s="11" t="s">
        <v>275</v>
      </c>
      <c r="F169" s="10">
        <v>81019.999999999985</v>
      </c>
      <c r="G169" s="10">
        <v>661.17000000000007</v>
      </c>
      <c r="H169" s="10">
        <v>26838.15</v>
      </c>
      <c r="I169" s="10">
        <v>54843.019999999982</v>
      </c>
    </row>
    <row r="170" spans="1:9" x14ac:dyDescent="0.25">
      <c r="A170" s="11" t="s">
        <v>69</v>
      </c>
      <c r="B170" s="11" t="s">
        <v>299</v>
      </c>
      <c r="C170" s="11" t="s">
        <v>63</v>
      </c>
      <c r="D170" s="11" t="s">
        <v>294</v>
      </c>
      <c r="E170" s="11" t="s">
        <v>275</v>
      </c>
      <c r="F170" s="10">
        <v>80720.000000000015</v>
      </c>
      <c r="G170" s="10">
        <v>-32.67</v>
      </c>
      <c r="H170" s="10">
        <v>26171.749999999996</v>
      </c>
      <c r="I170" s="10">
        <v>54515.580000000016</v>
      </c>
    </row>
    <row r="171" spans="1:9" x14ac:dyDescent="0.25">
      <c r="A171" s="11" t="s">
        <v>68</v>
      </c>
      <c r="B171" s="11" t="s">
        <v>299</v>
      </c>
      <c r="C171" s="11" t="s">
        <v>63</v>
      </c>
      <c r="D171" s="11" t="s">
        <v>294</v>
      </c>
      <c r="E171" s="11" t="s">
        <v>275</v>
      </c>
      <c r="F171" s="10">
        <v>102288.74000000017</v>
      </c>
      <c r="G171" s="10">
        <v>31784.360000000004</v>
      </c>
      <c r="H171" s="10">
        <v>21405.35</v>
      </c>
      <c r="I171" s="10">
        <v>112667.75000000016</v>
      </c>
    </row>
    <row r="172" spans="1:9" x14ac:dyDescent="0.25">
      <c r="A172" s="11" t="s">
        <v>61</v>
      </c>
      <c r="B172" s="11" t="s">
        <v>299</v>
      </c>
      <c r="C172" s="11" t="s">
        <v>63</v>
      </c>
      <c r="D172" s="11" t="s">
        <v>294</v>
      </c>
      <c r="E172" s="11" t="s">
        <v>275</v>
      </c>
      <c r="F172" s="10">
        <v>72439.990000000005</v>
      </c>
      <c r="G172" s="10">
        <v>1540.0599999999997</v>
      </c>
      <c r="H172" s="10">
        <v>23544.949999999997</v>
      </c>
      <c r="I172" s="10">
        <v>50435.100000000006</v>
      </c>
    </row>
    <row r="173" spans="1:9" x14ac:dyDescent="0.25">
      <c r="A173" s="11" t="s">
        <v>66</v>
      </c>
      <c r="B173" s="11" t="s">
        <v>299</v>
      </c>
      <c r="C173" s="11" t="s">
        <v>63</v>
      </c>
      <c r="D173" s="11" t="s">
        <v>294</v>
      </c>
      <c r="E173" s="11" t="s">
        <v>275</v>
      </c>
      <c r="F173" s="10">
        <v>87080.000000000044</v>
      </c>
      <c r="G173" s="10">
        <v>52219.069999999992</v>
      </c>
      <c r="H173" s="10">
        <v>28424.149999999994</v>
      </c>
      <c r="I173" s="10">
        <v>110874.92000000004</v>
      </c>
    </row>
    <row r="174" spans="1:9" x14ac:dyDescent="0.25">
      <c r="A174" s="11" t="s">
        <v>228</v>
      </c>
      <c r="B174" s="11" t="s">
        <v>299</v>
      </c>
      <c r="C174" s="11" t="s">
        <v>29</v>
      </c>
      <c r="D174" s="11" t="s">
        <v>144</v>
      </c>
      <c r="E174" s="11" t="s">
        <v>275</v>
      </c>
      <c r="F174" s="10">
        <v>121285.19000000003</v>
      </c>
      <c r="G174" s="10">
        <v>16252.640000000003</v>
      </c>
      <c r="H174" s="10">
        <v>69616.819532690948</v>
      </c>
      <c r="I174" s="10">
        <v>67921.010467309083</v>
      </c>
    </row>
    <row r="175" spans="1:9" x14ac:dyDescent="0.25">
      <c r="A175" s="11" t="s">
        <v>228</v>
      </c>
      <c r="B175" s="11" t="s">
        <v>299</v>
      </c>
      <c r="C175" s="11" t="s">
        <v>29</v>
      </c>
      <c r="D175" s="11" t="s">
        <v>112</v>
      </c>
      <c r="E175" s="11" t="s">
        <v>275</v>
      </c>
      <c r="F175" s="10">
        <v>53179.250000000022</v>
      </c>
      <c r="G175" s="10">
        <v>16882.670000000006</v>
      </c>
      <c r="H175" s="10">
        <v>17490.66781669093</v>
      </c>
      <c r="I175" s="10">
        <v>52571.252183309094</v>
      </c>
    </row>
    <row r="176" spans="1:9" x14ac:dyDescent="0.25">
      <c r="A176" s="11" t="s">
        <v>228</v>
      </c>
      <c r="B176" s="11" t="s">
        <v>299</v>
      </c>
      <c r="C176" s="11" t="s">
        <v>94</v>
      </c>
      <c r="D176" s="11" t="s">
        <v>95</v>
      </c>
      <c r="E176" s="11" t="s">
        <v>275</v>
      </c>
      <c r="F176" s="10">
        <v>47642.190000000024</v>
      </c>
      <c r="G176" s="10">
        <v>11141.009999999993</v>
      </c>
      <c r="H176" s="10">
        <v>15305.020718400003</v>
      </c>
      <c r="I176" s="10">
        <v>43478.179281600016</v>
      </c>
    </row>
    <row r="177" spans="1:9" x14ac:dyDescent="0.25">
      <c r="A177" s="11" t="s">
        <v>228</v>
      </c>
      <c r="B177" s="11" t="s">
        <v>299</v>
      </c>
      <c r="C177" s="11" t="s">
        <v>73</v>
      </c>
      <c r="D177" s="11" t="s">
        <v>294</v>
      </c>
      <c r="E177" s="11" t="s">
        <v>275</v>
      </c>
      <c r="F177" s="10">
        <v>34865.979999999996</v>
      </c>
      <c r="G177" s="10">
        <v>10196.66</v>
      </c>
      <c r="H177" s="10">
        <v>11046.0155388</v>
      </c>
      <c r="I177" s="10">
        <v>34016.624461200001</v>
      </c>
    </row>
    <row r="178" spans="1:9" x14ac:dyDescent="0.25">
      <c r="A178" s="11" t="s">
        <v>228</v>
      </c>
      <c r="B178" s="11" t="s">
        <v>299</v>
      </c>
      <c r="C178" s="11" t="s">
        <v>15</v>
      </c>
      <c r="D178" s="11" t="s">
        <v>294</v>
      </c>
      <c r="E178" s="11" t="s">
        <v>275</v>
      </c>
      <c r="F178" s="10">
        <v>27037.770000000015</v>
      </c>
      <c r="G178" s="10">
        <v>0</v>
      </c>
      <c r="H178" s="10">
        <v>17452.764860106072</v>
      </c>
      <c r="I178" s="10">
        <v>9585.0051398939431</v>
      </c>
    </row>
    <row r="179" spans="1:9" x14ac:dyDescent="0.25">
      <c r="A179" s="11" t="s">
        <v>228</v>
      </c>
      <c r="B179" s="11" t="s">
        <v>299</v>
      </c>
      <c r="C179" s="11" t="s">
        <v>90</v>
      </c>
      <c r="D179" s="11" t="s">
        <v>16</v>
      </c>
      <c r="E179" s="11" t="s">
        <v>275</v>
      </c>
      <c r="F179" s="10">
        <v>34865.979999999996</v>
      </c>
      <c r="G179" s="10">
        <v>3611.16</v>
      </c>
      <c r="H179" s="10">
        <v>11046.0155388</v>
      </c>
      <c r="I179" s="10">
        <v>27431.124461199997</v>
      </c>
    </row>
    <row r="180" spans="1:9" x14ac:dyDescent="0.25">
      <c r="A180" s="11" t="s">
        <v>228</v>
      </c>
      <c r="B180" s="11" t="s">
        <v>299</v>
      </c>
      <c r="C180" s="11" t="s">
        <v>116</v>
      </c>
      <c r="D180" s="11" t="s">
        <v>117</v>
      </c>
      <c r="E180" s="11" t="s">
        <v>275</v>
      </c>
      <c r="F180" s="10">
        <v>259451.24000000005</v>
      </c>
      <c r="G180" s="10">
        <v>86819.46000000005</v>
      </c>
      <c r="H180" s="10">
        <v>11395.762777675</v>
      </c>
      <c r="I180" s="10">
        <v>334874.93722232513</v>
      </c>
    </row>
    <row r="181" spans="1:9" x14ac:dyDescent="0.25">
      <c r="A181" s="11" t="s">
        <v>227</v>
      </c>
      <c r="B181" s="11" t="s">
        <v>299</v>
      </c>
      <c r="C181" s="11" t="s">
        <v>63</v>
      </c>
      <c r="D181" s="11" t="s">
        <v>294</v>
      </c>
      <c r="E181" s="11" t="s">
        <v>275</v>
      </c>
      <c r="F181" s="10">
        <v>16814.440000000006</v>
      </c>
      <c r="G181" s="10">
        <v>5595.78</v>
      </c>
      <c r="H181" s="10">
        <v>6970.0504142314239</v>
      </c>
      <c r="I181" s="10">
        <v>15440.169585768581</v>
      </c>
    </row>
    <row r="182" spans="1:9" x14ac:dyDescent="0.25">
      <c r="A182" s="11" t="s">
        <v>227</v>
      </c>
      <c r="B182" s="11" t="s">
        <v>299</v>
      </c>
      <c r="C182" s="11" t="s">
        <v>29</v>
      </c>
      <c r="D182" s="11" t="s">
        <v>112</v>
      </c>
      <c r="E182" s="11" t="s">
        <v>275</v>
      </c>
      <c r="F182" s="10">
        <v>160218.13000000006</v>
      </c>
      <c r="G182" s="10">
        <v>40715.630000000005</v>
      </c>
      <c r="H182" s="10">
        <v>40959.849438057929</v>
      </c>
      <c r="I182" s="10">
        <v>159973.91056194215</v>
      </c>
    </row>
    <row r="183" spans="1:9" x14ac:dyDescent="0.25">
      <c r="A183" s="11" t="s">
        <v>227</v>
      </c>
      <c r="B183" s="11" t="s">
        <v>299</v>
      </c>
      <c r="C183" s="11" t="s">
        <v>29</v>
      </c>
      <c r="D183" s="11" t="s">
        <v>144</v>
      </c>
      <c r="E183" s="11" t="s">
        <v>275</v>
      </c>
      <c r="F183" s="10">
        <v>38499.850000000006</v>
      </c>
      <c r="G183" s="10">
        <v>22842.340000000015</v>
      </c>
      <c r="H183" s="10">
        <v>16431.726617429787</v>
      </c>
      <c r="I183" s="10">
        <v>44910.463382570233</v>
      </c>
    </row>
    <row r="184" spans="1:9" x14ac:dyDescent="0.25">
      <c r="A184" s="11" t="s">
        <v>227</v>
      </c>
      <c r="B184" s="11" t="s">
        <v>299</v>
      </c>
      <c r="C184" s="11" t="s">
        <v>94</v>
      </c>
      <c r="D184" s="11" t="s">
        <v>95</v>
      </c>
      <c r="E184" s="11" t="s">
        <v>275</v>
      </c>
      <c r="F184" s="10">
        <v>25141.070000000011</v>
      </c>
      <c r="G184" s="10">
        <v>5750.8500000000013</v>
      </c>
      <c r="H184" s="10">
        <v>11895.945345190126</v>
      </c>
      <c r="I184" s="10">
        <v>18995.974654809885</v>
      </c>
    </row>
    <row r="185" spans="1:9" x14ac:dyDescent="0.25">
      <c r="A185" s="11" t="s">
        <v>227</v>
      </c>
      <c r="B185" s="11" t="s">
        <v>299</v>
      </c>
      <c r="C185" s="11" t="s">
        <v>90</v>
      </c>
      <c r="D185" s="11" t="s">
        <v>16</v>
      </c>
      <c r="E185" s="11" t="s">
        <v>275</v>
      </c>
      <c r="F185" s="10">
        <v>5817.2299999999977</v>
      </c>
      <c r="G185" s="10">
        <v>546.66</v>
      </c>
      <c r="H185" s="10">
        <v>3750.9317817300425</v>
      </c>
      <c r="I185" s="10">
        <v>2612.9582182699551</v>
      </c>
    </row>
    <row r="186" spans="1:9" x14ac:dyDescent="0.25">
      <c r="A186" s="11" t="s">
        <v>227</v>
      </c>
      <c r="B186" s="11" t="s">
        <v>299</v>
      </c>
      <c r="C186" s="11" t="s">
        <v>29</v>
      </c>
      <c r="D186" s="11" t="s">
        <v>30</v>
      </c>
      <c r="E186" s="11" t="s">
        <v>275</v>
      </c>
      <c r="F186" s="10">
        <v>4400</v>
      </c>
      <c r="G186" s="10">
        <v>0</v>
      </c>
      <c r="H186" s="10">
        <v>2200</v>
      </c>
      <c r="I186" s="10">
        <v>2200</v>
      </c>
    </row>
    <row r="187" spans="1:9" x14ac:dyDescent="0.25">
      <c r="A187" s="11" t="s">
        <v>280</v>
      </c>
      <c r="B187" s="11" t="s">
        <v>299</v>
      </c>
      <c r="C187" s="11" t="s">
        <v>29</v>
      </c>
      <c r="D187" s="11" t="s">
        <v>30</v>
      </c>
      <c r="E187" s="11" t="s">
        <v>275</v>
      </c>
      <c r="F187" s="10">
        <v>1711.8600000000001</v>
      </c>
      <c r="G187" s="10">
        <v>0</v>
      </c>
      <c r="H187" s="10">
        <v>845</v>
      </c>
      <c r="I187" s="10">
        <v>866.86000000000013</v>
      </c>
    </row>
    <row r="188" spans="1:9" x14ac:dyDescent="0.25">
      <c r="A188" s="11" t="s">
        <v>57</v>
      </c>
      <c r="B188" s="11" t="s">
        <v>299</v>
      </c>
      <c r="C188" s="11" t="s">
        <v>42</v>
      </c>
      <c r="D188" s="11" t="s">
        <v>48</v>
      </c>
      <c r="E188" s="11" t="s">
        <v>275</v>
      </c>
      <c r="F188" s="10">
        <v>3725</v>
      </c>
      <c r="G188" s="10">
        <v>171</v>
      </c>
      <c r="H188" s="10">
        <v>3317.75</v>
      </c>
      <c r="I188" s="10">
        <v>578.25</v>
      </c>
    </row>
    <row r="189" spans="1:9" x14ac:dyDescent="0.25">
      <c r="A189" s="11" t="s">
        <v>57</v>
      </c>
      <c r="B189" s="11" t="s">
        <v>299</v>
      </c>
      <c r="C189" s="11" t="s">
        <v>42</v>
      </c>
      <c r="D189" s="11" t="s">
        <v>43</v>
      </c>
      <c r="E189" s="11" t="s">
        <v>275</v>
      </c>
      <c r="F189" s="10">
        <v>2374</v>
      </c>
      <c r="G189" s="10">
        <v>0</v>
      </c>
      <c r="H189" s="10">
        <v>2374</v>
      </c>
      <c r="I189" s="10">
        <v>0</v>
      </c>
    </row>
    <row r="190" spans="1:9" x14ac:dyDescent="0.25">
      <c r="A190" s="11" t="s">
        <v>51</v>
      </c>
      <c r="B190" s="11" t="s">
        <v>299</v>
      </c>
      <c r="C190" s="11" t="s">
        <v>42</v>
      </c>
      <c r="D190" s="11" t="s">
        <v>48</v>
      </c>
      <c r="E190" s="11" t="s">
        <v>275</v>
      </c>
      <c r="F190" s="10">
        <v>1205711.5100000002</v>
      </c>
      <c r="G190" s="10">
        <v>412005.60999999975</v>
      </c>
      <c r="H190" s="10">
        <v>387599.27274072944</v>
      </c>
      <c r="I190" s="10">
        <v>1230117.8472592705</v>
      </c>
    </row>
    <row r="191" spans="1:9" x14ac:dyDescent="0.25">
      <c r="A191" s="11" t="s">
        <v>51</v>
      </c>
      <c r="B191" s="11" t="s">
        <v>299</v>
      </c>
      <c r="C191" s="11" t="s">
        <v>42</v>
      </c>
      <c r="D191" s="11" t="s">
        <v>43</v>
      </c>
      <c r="E191" s="11" t="s">
        <v>275</v>
      </c>
      <c r="F191" s="10">
        <v>590</v>
      </c>
      <c r="G191" s="10">
        <v>0</v>
      </c>
      <c r="H191" s="10">
        <v>0</v>
      </c>
      <c r="I191" s="10">
        <v>590</v>
      </c>
    </row>
    <row r="192" spans="1:9" x14ac:dyDescent="0.25">
      <c r="A192" s="11" t="s">
        <v>259</v>
      </c>
      <c r="B192" s="11" t="s">
        <v>299</v>
      </c>
      <c r="C192" s="11" t="s">
        <v>63</v>
      </c>
      <c r="D192" s="11" t="s">
        <v>16</v>
      </c>
      <c r="E192" s="11" t="s">
        <v>275</v>
      </c>
      <c r="F192" s="10">
        <v>450</v>
      </c>
      <c r="G192" s="10">
        <v>0</v>
      </c>
      <c r="H192" s="10">
        <v>360</v>
      </c>
      <c r="I192" s="10">
        <v>90</v>
      </c>
    </row>
    <row r="193" spans="1:9" x14ac:dyDescent="0.25">
      <c r="A193" s="11" t="s">
        <v>242</v>
      </c>
      <c r="B193" s="11" t="s">
        <v>299</v>
      </c>
      <c r="C193" s="11" t="s">
        <v>102</v>
      </c>
      <c r="D193" s="11" t="s">
        <v>191</v>
      </c>
      <c r="E193" s="11" t="s">
        <v>275</v>
      </c>
      <c r="F193" s="10">
        <v>8625</v>
      </c>
      <c r="G193" s="10">
        <v>495</v>
      </c>
      <c r="H193" s="10">
        <v>0</v>
      </c>
      <c r="I193" s="10">
        <v>9120</v>
      </c>
    </row>
    <row r="194" spans="1:9" x14ac:dyDescent="0.25">
      <c r="A194" s="11" t="s">
        <v>226</v>
      </c>
      <c r="B194" s="11" t="s">
        <v>299</v>
      </c>
      <c r="C194" s="11" t="s">
        <v>128</v>
      </c>
      <c r="D194" s="11" t="s">
        <v>294</v>
      </c>
      <c r="E194" s="11" t="s">
        <v>275</v>
      </c>
      <c r="F194" s="10">
        <v>114260.22999999997</v>
      </c>
      <c r="G194" s="10">
        <v>45078.6</v>
      </c>
      <c r="H194" s="10">
        <v>70133.167988000001</v>
      </c>
      <c r="I194" s="10">
        <v>89205.662011999957</v>
      </c>
    </row>
    <row r="195" spans="1:9" x14ac:dyDescent="0.25">
      <c r="A195" s="11" t="s">
        <v>280</v>
      </c>
      <c r="B195" s="11" t="s">
        <v>299</v>
      </c>
      <c r="C195" s="11" t="s">
        <v>94</v>
      </c>
      <c r="D195" s="11" t="s">
        <v>95</v>
      </c>
      <c r="E195" s="11" t="s">
        <v>275</v>
      </c>
      <c r="F195" s="10">
        <v>21620.719999999998</v>
      </c>
      <c r="G195" s="10">
        <v>0</v>
      </c>
      <c r="H195" s="10">
        <v>150</v>
      </c>
      <c r="I195" s="10">
        <v>21470.719999999998</v>
      </c>
    </row>
    <row r="196" spans="1:9" x14ac:dyDescent="0.25">
      <c r="A196" s="11" t="s">
        <v>70</v>
      </c>
      <c r="B196" s="11" t="s">
        <v>299</v>
      </c>
      <c r="C196" s="11" t="s">
        <v>73</v>
      </c>
      <c r="D196" s="11" t="s">
        <v>294</v>
      </c>
      <c r="E196" s="11" t="s">
        <v>275</v>
      </c>
      <c r="F196" s="10">
        <v>0</v>
      </c>
      <c r="G196" s="10">
        <v>22488.880000000001</v>
      </c>
      <c r="H196" s="10">
        <v>0</v>
      </c>
      <c r="I196" s="10">
        <v>22488.880000000001</v>
      </c>
    </row>
    <row r="197" spans="1:9" x14ac:dyDescent="0.25">
      <c r="A197" s="11" t="s">
        <v>300</v>
      </c>
      <c r="B197" s="11" t="s">
        <v>299</v>
      </c>
      <c r="C197" s="11" t="s">
        <v>42</v>
      </c>
      <c r="D197" s="11" t="s">
        <v>48</v>
      </c>
      <c r="E197" s="11" t="s">
        <v>275</v>
      </c>
      <c r="F197" s="10">
        <v>91006.48000000001</v>
      </c>
      <c r="G197" s="10">
        <v>0</v>
      </c>
      <c r="H197" s="10">
        <v>0</v>
      </c>
      <c r="I197" s="10">
        <v>91006.48000000001</v>
      </c>
    </row>
    <row r="198" spans="1:9" x14ac:dyDescent="0.25">
      <c r="A198" s="11" t="s">
        <v>247</v>
      </c>
      <c r="B198" s="11" t="s">
        <v>299</v>
      </c>
      <c r="C198" s="11" t="s">
        <v>29</v>
      </c>
      <c r="D198" s="11" t="s">
        <v>112</v>
      </c>
      <c r="E198" s="11" t="s">
        <v>275</v>
      </c>
      <c r="F198" s="10">
        <v>97536.150000000052</v>
      </c>
      <c r="G198" s="10">
        <v>36919.909999999996</v>
      </c>
      <c r="H198" s="10">
        <v>11543.725028258101</v>
      </c>
      <c r="I198" s="10">
        <v>122912.33497174195</v>
      </c>
    </row>
    <row r="199" spans="1:9" x14ac:dyDescent="0.25">
      <c r="A199" s="11" t="s">
        <v>247</v>
      </c>
      <c r="B199" s="11" t="s">
        <v>299</v>
      </c>
      <c r="C199" s="11" t="s">
        <v>29</v>
      </c>
      <c r="D199" s="11" t="s">
        <v>144</v>
      </c>
      <c r="E199" s="11" t="s">
        <v>275</v>
      </c>
      <c r="F199" s="10">
        <v>45700.41</v>
      </c>
      <c r="G199" s="10">
        <v>7545.7899999999972</v>
      </c>
      <c r="H199" s="10">
        <v>13879.725028258101</v>
      </c>
      <c r="I199" s="10">
        <v>39366.474971741904</v>
      </c>
    </row>
    <row r="200" spans="1:9" x14ac:dyDescent="0.25">
      <c r="A200" s="11" t="s">
        <v>247</v>
      </c>
      <c r="B200" s="11" t="s">
        <v>299</v>
      </c>
      <c r="C200" s="11" t="s">
        <v>116</v>
      </c>
      <c r="D200" s="11" t="s">
        <v>117</v>
      </c>
      <c r="E200" s="11" t="s">
        <v>275</v>
      </c>
      <c r="F200" s="10">
        <v>67712.739999999991</v>
      </c>
      <c r="G200" s="10">
        <v>32598.87999999999</v>
      </c>
      <c r="H200" s="10">
        <v>6949.1647341610005</v>
      </c>
      <c r="I200" s="10">
        <v>93362.455265838973</v>
      </c>
    </row>
    <row r="201" spans="1:9" x14ac:dyDescent="0.25">
      <c r="A201" s="11" t="s">
        <v>247</v>
      </c>
      <c r="B201" s="11" t="s">
        <v>299</v>
      </c>
      <c r="C201" s="11" t="s">
        <v>73</v>
      </c>
      <c r="D201" s="11" t="s">
        <v>294</v>
      </c>
      <c r="E201" s="11" t="s">
        <v>275</v>
      </c>
      <c r="F201" s="10">
        <v>18186.619999999984</v>
      </c>
      <c r="G201" s="10">
        <v>0</v>
      </c>
      <c r="H201" s="10">
        <v>11670.390869183804</v>
      </c>
      <c r="I201" s="10">
        <v>6516.2291308161803</v>
      </c>
    </row>
    <row r="202" spans="1:9" x14ac:dyDescent="0.25">
      <c r="A202" s="11" t="s">
        <v>214</v>
      </c>
      <c r="B202" s="11" t="s">
        <v>299</v>
      </c>
      <c r="C202" s="11" t="s">
        <v>15</v>
      </c>
      <c r="D202" s="11" t="s">
        <v>294</v>
      </c>
      <c r="E202" s="11" t="s">
        <v>275</v>
      </c>
      <c r="F202" s="10">
        <v>48226.92</v>
      </c>
      <c r="G202" s="10">
        <v>-296.69999999999993</v>
      </c>
      <c r="H202" s="10">
        <v>32151.294067500003</v>
      </c>
      <c r="I202" s="10">
        <v>15778.925932499995</v>
      </c>
    </row>
    <row r="203" spans="1:9" x14ac:dyDescent="0.25">
      <c r="A203" s="11" t="s">
        <v>27</v>
      </c>
      <c r="B203" s="11" t="s">
        <v>299</v>
      </c>
      <c r="C203" s="11" t="s">
        <v>32</v>
      </c>
      <c r="D203" s="11" t="s">
        <v>33</v>
      </c>
      <c r="E203" s="11" t="s">
        <v>275</v>
      </c>
      <c r="F203" s="10">
        <v>0</v>
      </c>
      <c r="G203" s="10">
        <v>287.83000000000004</v>
      </c>
      <c r="H203" s="10">
        <v>0</v>
      </c>
      <c r="I203" s="10">
        <v>287.83000000000004</v>
      </c>
    </row>
    <row r="204" spans="1:9" x14ac:dyDescent="0.25">
      <c r="A204" s="11" t="s">
        <v>162</v>
      </c>
      <c r="B204" s="11" t="s">
        <v>299</v>
      </c>
      <c r="C204" s="11" t="s">
        <v>88</v>
      </c>
      <c r="D204" s="11" t="s">
        <v>294</v>
      </c>
      <c r="E204" s="11" t="s">
        <v>275</v>
      </c>
      <c r="F204" s="10">
        <v>832</v>
      </c>
      <c r="G204" s="10">
        <v>0</v>
      </c>
      <c r="H204" s="10">
        <v>450.20000000000005</v>
      </c>
      <c r="I204" s="10">
        <v>381.79999999999995</v>
      </c>
    </row>
    <row r="205" spans="1:9" x14ac:dyDescent="0.25">
      <c r="A205" s="11" t="s">
        <v>231</v>
      </c>
      <c r="B205" s="11" t="s">
        <v>299</v>
      </c>
      <c r="C205" s="11" t="s">
        <v>88</v>
      </c>
      <c r="D205" s="11" t="s">
        <v>294</v>
      </c>
      <c r="E205" s="11" t="s">
        <v>275</v>
      </c>
      <c r="F205" s="10">
        <v>701.99999999999966</v>
      </c>
      <c r="G205" s="10">
        <v>0</v>
      </c>
      <c r="H205" s="10">
        <v>225.10000000000002</v>
      </c>
      <c r="I205" s="10">
        <v>476.89999999999964</v>
      </c>
    </row>
    <row r="206" spans="1:9" x14ac:dyDescent="0.25">
      <c r="A206" s="11" t="s">
        <v>247</v>
      </c>
      <c r="B206" s="11" t="s">
        <v>299</v>
      </c>
      <c r="C206" s="11" t="s">
        <v>15</v>
      </c>
      <c r="D206" s="11" t="s">
        <v>294</v>
      </c>
      <c r="E206" s="11" t="s">
        <v>275</v>
      </c>
      <c r="F206" s="10">
        <v>1740</v>
      </c>
      <c r="G206" s="10">
        <v>4095.75</v>
      </c>
      <c r="H206" s="10">
        <v>3320.44</v>
      </c>
      <c r="I206" s="10">
        <v>2515.31</v>
      </c>
    </row>
    <row r="207" spans="1:9" x14ac:dyDescent="0.25">
      <c r="A207" s="11" t="s">
        <v>82</v>
      </c>
      <c r="B207" s="11" t="s">
        <v>299</v>
      </c>
      <c r="C207" s="11" t="s">
        <v>90</v>
      </c>
      <c r="D207" s="11" t="s">
        <v>16</v>
      </c>
      <c r="E207" s="11" t="s">
        <v>275</v>
      </c>
      <c r="F207" s="10">
        <v>200</v>
      </c>
      <c r="G207" s="10">
        <v>0</v>
      </c>
      <c r="H207" s="10">
        <v>80</v>
      </c>
      <c r="I207" s="10">
        <v>120</v>
      </c>
    </row>
    <row r="208" spans="1:9" x14ac:dyDescent="0.25">
      <c r="I208" s="17"/>
    </row>
    <row r="209" spans="9:9" x14ac:dyDescent="0.25">
      <c r="I209" s="17"/>
    </row>
    <row r="210" spans="9:9" x14ac:dyDescent="0.25">
      <c r="I210" s="17"/>
    </row>
    <row r="211" spans="9:9" x14ac:dyDescent="0.25">
      <c r="I211" s="17"/>
    </row>
    <row r="212" spans="9:9" x14ac:dyDescent="0.25">
      <c r="I212" s="17"/>
    </row>
    <row r="213" spans="9:9" x14ac:dyDescent="0.25">
      <c r="I213" s="17"/>
    </row>
    <row r="214" spans="9:9" x14ac:dyDescent="0.25">
      <c r="I214" s="17"/>
    </row>
    <row r="215" spans="9:9" x14ac:dyDescent="0.25">
      <c r="I215" s="17"/>
    </row>
    <row r="216" spans="9:9" x14ac:dyDescent="0.25">
      <c r="I216" s="17"/>
    </row>
    <row r="217" spans="9:9" x14ac:dyDescent="0.25">
      <c r="I217" s="17"/>
    </row>
    <row r="218" spans="9:9" x14ac:dyDescent="0.25">
      <c r="I218" s="17"/>
    </row>
    <row r="219" spans="9:9" x14ac:dyDescent="0.25">
      <c r="I219" s="17"/>
    </row>
    <row r="220" spans="9:9" x14ac:dyDescent="0.25">
      <c r="I220" s="17"/>
    </row>
    <row r="221" spans="9:9" x14ac:dyDescent="0.25">
      <c r="I221" s="17"/>
    </row>
    <row r="222" spans="9:9" x14ac:dyDescent="0.25">
      <c r="I222" s="17"/>
    </row>
    <row r="223" spans="9:9" x14ac:dyDescent="0.25">
      <c r="I223" s="17"/>
    </row>
    <row r="224" spans="9:9" x14ac:dyDescent="0.25">
      <c r="I224" s="17"/>
    </row>
    <row r="225" spans="9:9" x14ac:dyDescent="0.25">
      <c r="I225" s="17"/>
    </row>
    <row r="226" spans="9:9" x14ac:dyDescent="0.25">
      <c r="I226" s="17"/>
    </row>
    <row r="227" spans="9:9" x14ac:dyDescent="0.25">
      <c r="I227" s="17"/>
    </row>
    <row r="228" spans="9:9" x14ac:dyDescent="0.25">
      <c r="I228" s="17"/>
    </row>
    <row r="229" spans="9:9" x14ac:dyDescent="0.25">
      <c r="I229" s="17"/>
    </row>
    <row r="230" spans="9:9" x14ac:dyDescent="0.25">
      <c r="I230" s="17"/>
    </row>
    <row r="231" spans="9:9" x14ac:dyDescent="0.25">
      <c r="I231" s="17"/>
    </row>
    <row r="232" spans="9:9" x14ac:dyDescent="0.25">
      <c r="I232" s="17"/>
    </row>
    <row r="233" spans="9:9" x14ac:dyDescent="0.25">
      <c r="I233" s="17"/>
    </row>
    <row r="234" spans="9:9" x14ac:dyDescent="0.25">
      <c r="I234" s="17"/>
    </row>
    <row r="235" spans="9:9" x14ac:dyDescent="0.25">
      <c r="I235" s="17"/>
    </row>
    <row r="236" spans="9:9" x14ac:dyDescent="0.25">
      <c r="I236" s="17"/>
    </row>
    <row r="237" spans="9:9" x14ac:dyDescent="0.25">
      <c r="I237" s="17"/>
    </row>
    <row r="238" spans="9:9" x14ac:dyDescent="0.25">
      <c r="I238" s="17"/>
    </row>
    <row r="239" spans="9:9" x14ac:dyDescent="0.25">
      <c r="I239" s="17"/>
    </row>
    <row r="240" spans="9:9" x14ac:dyDescent="0.25">
      <c r="I240" s="17"/>
    </row>
    <row r="241" spans="9:9" x14ac:dyDescent="0.25">
      <c r="I241" s="17"/>
    </row>
    <row r="242" spans="9:9" x14ac:dyDescent="0.25">
      <c r="I242" s="17"/>
    </row>
    <row r="243" spans="9:9" x14ac:dyDescent="0.25">
      <c r="I243" s="17"/>
    </row>
    <row r="244" spans="9:9" x14ac:dyDescent="0.25">
      <c r="I244" s="17"/>
    </row>
    <row r="245" spans="9:9" x14ac:dyDescent="0.25">
      <c r="I245" s="17"/>
    </row>
    <row r="246" spans="9:9" x14ac:dyDescent="0.25">
      <c r="I246" s="17"/>
    </row>
    <row r="247" spans="9:9" x14ac:dyDescent="0.25">
      <c r="I247" s="17"/>
    </row>
    <row r="248" spans="9:9" x14ac:dyDescent="0.25">
      <c r="I248" s="17"/>
    </row>
    <row r="249" spans="9:9" x14ac:dyDescent="0.25">
      <c r="I249" s="17"/>
    </row>
    <row r="250" spans="9:9" x14ac:dyDescent="0.25">
      <c r="I250" s="17"/>
    </row>
    <row r="251" spans="9:9" x14ac:dyDescent="0.25">
      <c r="I251" s="17"/>
    </row>
    <row r="252" spans="9:9" x14ac:dyDescent="0.25">
      <c r="I252" s="17"/>
    </row>
    <row r="253" spans="9:9" x14ac:dyDescent="0.25">
      <c r="I253" s="17"/>
    </row>
    <row r="254" spans="9:9" x14ac:dyDescent="0.25">
      <c r="I254" s="17"/>
    </row>
    <row r="255" spans="9:9" x14ac:dyDescent="0.25">
      <c r="I255" s="17"/>
    </row>
    <row r="256" spans="9:9" x14ac:dyDescent="0.25">
      <c r="I256" s="17"/>
    </row>
    <row r="257" spans="9:9" x14ac:dyDescent="0.25">
      <c r="I257" s="17"/>
    </row>
    <row r="258" spans="9:9" x14ac:dyDescent="0.25">
      <c r="I258" s="17"/>
    </row>
    <row r="259" spans="9:9" x14ac:dyDescent="0.25">
      <c r="I259" s="17"/>
    </row>
    <row r="260" spans="9:9" x14ac:dyDescent="0.25">
      <c r="I260" s="17"/>
    </row>
    <row r="261" spans="9:9" x14ac:dyDescent="0.25">
      <c r="I261" s="17"/>
    </row>
    <row r="262" spans="9:9" x14ac:dyDescent="0.25">
      <c r="I262" s="17"/>
    </row>
    <row r="263" spans="9:9" x14ac:dyDescent="0.25">
      <c r="I263" s="17"/>
    </row>
    <row r="264" spans="9:9" x14ac:dyDescent="0.25">
      <c r="I264" s="17"/>
    </row>
    <row r="265" spans="9:9" x14ac:dyDescent="0.25">
      <c r="I265" s="17"/>
    </row>
    <row r="266" spans="9:9" x14ac:dyDescent="0.25">
      <c r="I266" s="17"/>
    </row>
    <row r="267" spans="9:9" x14ac:dyDescent="0.25">
      <c r="I267" s="17"/>
    </row>
    <row r="268" spans="9:9" x14ac:dyDescent="0.25">
      <c r="I268" s="17"/>
    </row>
    <row r="269" spans="9:9" x14ac:dyDescent="0.25">
      <c r="I269" s="17"/>
    </row>
    <row r="270" spans="9:9" x14ac:dyDescent="0.25">
      <c r="I270" s="17"/>
    </row>
    <row r="271" spans="9:9" x14ac:dyDescent="0.25">
      <c r="I271" s="17"/>
    </row>
    <row r="272" spans="9:9" x14ac:dyDescent="0.25">
      <c r="I272" s="17"/>
    </row>
    <row r="273" spans="9:9" x14ac:dyDescent="0.25">
      <c r="I273" s="17"/>
    </row>
    <row r="274" spans="9:9" x14ac:dyDescent="0.25">
      <c r="I274" s="17"/>
    </row>
    <row r="275" spans="9:9" x14ac:dyDescent="0.25">
      <c r="I275" s="17"/>
    </row>
    <row r="276" spans="9:9" x14ac:dyDescent="0.25">
      <c r="I276" s="17"/>
    </row>
    <row r="277" spans="9:9" x14ac:dyDescent="0.25">
      <c r="I277" s="17"/>
    </row>
    <row r="278" spans="9:9" x14ac:dyDescent="0.25">
      <c r="I278" s="17"/>
    </row>
    <row r="279" spans="9:9" x14ac:dyDescent="0.25">
      <c r="I279" s="17"/>
    </row>
    <row r="280" spans="9:9" x14ac:dyDescent="0.25">
      <c r="I280" s="17"/>
    </row>
    <row r="281" spans="9:9" x14ac:dyDescent="0.25">
      <c r="I281" s="17"/>
    </row>
    <row r="282" spans="9:9" x14ac:dyDescent="0.25">
      <c r="I282" s="17"/>
    </row>
    <row r="283" spans="9:9" x14ac:dyDescent="0.25">
      <c r="I283" s="17"/>
    </row>
    <row r="284" spans="9:9" x14ac:dyDescent="0.25">
      <c r="I284" s="17"/>
    </row>
    <row r="285" spans="9:9" x14ac:dyDescent="0.25">
      <c r="I285" s="17"/>
    </row>
    <row r="286" spans="9:9" x14ac:dyDescent="0.25">
      <c r="I286" s="17"/>
    </row>
    <row r="287" spans="9:9" x14ac:dyDescent="0.25">
      <c r="I287" s="17"/>
    </row>
    <row r="288" spans="9:9" x14ac:dyDescent="0.25">
      <c r="I288" s="17"/>
    </row>
    <row r="289" spans="9:9" x14ac:dyDescent="0.25">
      <c r="I289" s="17"/>
    </row>
    <row r="290" spans="9:9" x14ac:dyDescent="0.25">
      <c r="I290" s="17"/>
    </row>
    <row r="291" spans="9:9" x14ac:dyDescent="0.25">
      <c r="I291" s="17"/>
    </row>
    <row r="292" spans="9:9" x14ac:dyDescent="0.25">
      <c r="I292" s="17"/>
    </row>
    <row r="293" spans="9:9" x14ac:dyDescent="0.25">
      <c r="I293" s="17"/>
    </row>
    <row r="294" spans="9:9" x14ac:dyDescent="0.25">
      <c r="I294" s="17"/>
    </row>
    <row r="295" spans="9:9" x14ac:dyDescent="0.25">
      <c r="I295" s="17"/>
    </row>
    <row r="296" spans="9:9" x14ac:dyDescent="0.25">
      <c r="I296" s="17"/>
    </row>
    <row r="297" spans="9:9" x14ac:dyDescent="0.25">
      <c r="I297" s="17"/>
    </row>
    <row r="298" spans="9:9" x14ac:dyDescent="0.25">
      <c r="I298" s="17"/>
    </row>
    <row r="299" spans="9:9" x14ac:dyDescent="0.25">
      <c r="I299" s="17"/>
    </row>
    <row r="300" spans="9:9" x14ac:dyDescent="0.25">
      <c r="I300" s="17"/>
    </row>
    <row r="301" spans="9:9" x14ac:dyDescent="0.25">
      <c r="I301" s="17"/>
    </row>
    <row r="302" spans="9:9" x14ac:dyDescent="0.25">
      <c r="I302" s="17"/>
    </row>
    <row r="303" spans="9:9" x14ac:dyDescent="0.25">
      <c r="I303" s="17"/>
    </row>
    <row r="304" spans="9:9" x14ac:dyDescent="0.25">
      <c r="I304" s="17"/>
    </row>
    <row r="305" spans="9:9" x14ac:dyDescent="0.25">
      <c r="I305" s="17"/>
    </row>
    <row r="306" spans="9:9" x14ac:dyDescent="0.25">
      <c r="I306" s="17"/>
    </row>
    <row r="307" spans="9:9" x14ac:dyDescent="0.25">
      <c r="I307" s="17"/>
    </row>
    <row r="308" spans="9:9" x14ac:dyDescent="0.25">
      <c r="I308" s="17"/>
    </row>
    <row r="309" spans="9:9" x14ac:dyDescent="0.25">
      <c r="I309" s="17"/>
    </row>
    <row r="310" spans="9:9" x14ac:dyDescent="0.25">
      <c r="I310" s="17"/>
    </row>
    <row r="311" spans="9:9" x14ac:dyDescent="0.25">
      <c r="I311" s="17"/>
    </row>
    <row r="312" spans="9:9" x14ac:dyDescent="0.25">
      <c r="I312" s="17"/>
    </row>
    <row r="313" spans="9:9" x14ac:dyDescent="0.25">
      <c r="I313" s="17"/>
    </row>
    <row r="314" spans="9:9" x14ac:dyDescent="0.25">
      <c r="I314" s="17"/>
    </row>
    <row r="315" spans="9:9" x14ac:dyDescent="0.25">
      <c r="I315" s="17"/>
    </row>
    <row r="316" spans="9:9" x14ac:dyDescent="0.25">
      <c r="I316" s="17"/>
    </row>
    <row r="317" spans="9:9" x14ac:dyDescent="0.25">
      <c r="I317" s="17"/>
    </row>
    <row r="318" spans="9:9" x14ac:dyDescent="0.25">
      <c r="I318" s="17"/>
    </row>
    <row r="319" spans="9:9" x14ac:dyDescent="0.25">
      <c r="I319" s="17"/>
    </row>
    <row r="320" spans="9:9" x14ac:dyDescent="0.25">
      <c r="I320" s="17"/>
    </row>
    <row r="321" spans="9:9" x14ac:dyDescent="0.25">
      <c r="I321" s="17"/>
    </row>
    <row r="322" spans="9:9" x14ac:dyDescent="0.25">
      <c r="I322" s="17"/>
    </row>
    <row r="323" spans="9:9" x14ac:dyDescent="0.25">
      <c r="I323" s="17"/>
    </row>
    <row r="324" spans="9:9" x14ac:dyDescent="0.25">
      <c r="I324" s="17"/>
    </row>
    <row r="325" spans="9:9" x14ac:dyDescent="0.25">
      <c r="I325" s="17"/>
    </row>
    <row r="326" spans="9:9" x14ac:dyDescent="0.25">
      <c r="I326" s="17"/>
    </row>
    <row r="327" spans="9:9" x14ac:dyDescent="0.25">
      <c r="I327" s="17"/>
    </row>
    <row r="328" spans="9:9" x14ac:dyDescent="0.25">
      <c r="I328" s="17"/>
    </row>
    <row r="329" spans="9:9" x14ac:dyDescent="0.25">
      <c r="I329" s="17"/>
    </row>
    <row r="330" spans="9:9" x14ac:dyDescent="0.25">
      <c r="I330" s="17"/>
    </row>
    <row r="331" spans="9:9" x14ac:dyDescent="0.25">
      <c r="I331" s="17"/>
    </row>
    <row r="332" spans="9:9" x14ac:dyDescent="0.25">
      <c r="I332" s="17"/>
    </row>
    <row r="333" spans="9:9" x14ac:dyDescent="0.25">
      <c r="I333" s="17"/>
    </row>
    <row r="334" spans="9:9" x14ac:dyDescent="0.25">
      <c r="I334" s="17"/>
    </row>
    <row r="335" spans="9:9" x14ac:dyDescent="0.25">
      <c r="I335" s="17"/>
    </row>
    <row r="336" spans="9:9" x14ac:dyDescent="0.25">
      <c r="I336" s="17"/>
    </row>
    <row r="337" spans="9:9" x14ac:dyDescent="0.25">
      <c r="I337" s="17"/>
    </row>
    <row r="338" spans="9:9" x14ac:dyDescent="0.25">
      <c r="I338" s="17"/>
    </row>
    <row r="339" spans="9:9" x14ac:dyDescent="0.25">
      <c r="I339" s="17"/>
    </row>
    <row r="340" spans="9:9" x14ac:dyDescent="0.25">
      <c r="I340" s="17"/>
    </row>
    <row r="341" spans="9:9" x14ac:dyDescent="0.25">
      <c r="I341" s="17"/>
    </row>
    <row r="342" spans="9:9" x14ac:dyDescent="0.25">
      <c r="I342" s="17"/>
    </row>
    <row r="343" spans="9:9" x14ac:dyDescent="0.25">
      <c r="I343" s="17"/>
    </row>
    <row r="344" spans="9:9" x14ac:dyDescent="0.25">
      <c r="I344" s="17"/>
    </row>
    <row r="345" spans="9:9" x14ac:dyDescent="0.25">
      <c r="I345" s="17"/>
    </row>
    <row r="346" spans="9:9" x14ac:dyDescent="0.25">
      <c r="I346" s="17"/>
    </row>
    <row r="347" spans="9:9" x14ac:dyDescent="0.25">
      <c r="I347" s="17"/>
    </row>
    <row r="348" spans="9:9" x14ac:dyDescent="0.25">
      <c r="I348" s="17"/>
    </row>
    <row r="349" spans="9:9" x14ac:dyDescent="0.25">
      <c r="I349" s="17"/>
    </row>
    <row r="350" spans="9:9" x14ac:dyDescent="0.25">
      <c r="I350" s="17"/>
    </row>
    <row r="351" spans="9:9" x14ac:dyDescent="0.25">
      <c r="I351" s="17"/>
    </row>
    <row r="352" spans="9:9" x14ac:dyDescent="0.25">
      <c r="I352" s="17"/>
    </row>
    <row r="353" spans="9:9" x14ac:dyDescent="0.25">
      <c r="I353" s="17"/>
    </row>
    <row r="354" spans="9:9" x14ac:dyDescent="0.25">
      <c r="I354" s="17"/>
    </row>
    <row r="355" spans="9:9" x14ac:dyDescent="0.25">
      <c r="I355" s="17"/>
    </row>
    <row r="356" spans="9:9" x14ac:dyDescent="0.25">
      <c r="I356" s="17"/>
    </row>
    <row r="357" spans="9:9" x14ac:dyDescent="0.25">
      <c r="I357" s="17"/>
    </row>
    <row r="358" spans="9:9" x14ac:dyDescent="0.25">
      <c r="I358" s="17"/>
    </row>
    <row r="359" spans="9:9" x14ac:dyDescent="0.25">
      <c r="I359" s="17"/>
    </row>
    <row r="360" spans="9:9" x14ac:dyDescent="0.25">
      <c r="I360" s="17"/>
    </row>
    <row r="361" spans="9:9" x14ac:dyDescent="0.25">
      <c r="I361" s="17"/>
    </row>
    <row r="362" spans="9:9" x14ac:dyDescent="0.25">
      <c r="I362" s="17"/>
    </row>
    <row r="363" spans="9:9" x14ac:dyDescent="0.25">
      <c r="I363" s="17"/>
    </row>
    <row r="364" spans="9:9" x14ac:dyDescent="0.25">
      <c r="I364" s="17"/>
    </row>
    <row r="365" spans="9:9" x14ac:dyDescent="0.25">
      <c r="I365" s="17"/>
    </row>
    <row r="366" spans="9:9" x14ac:dyDescent="0.25">
      <c r="I366" s="17"/>
    </row>
    <row r="367" spans="9:9" x14ac:dyDescent="0.25">
      <c r="I367" s="17"/>
    </row>
    <row r="368" spans="9:9" x14ac:dyDescent="0.25">
      <c r="I368" s="17"/>
    </row>
    <row r="369" spans="9:9" x14ac:dyDescent="0.25">
      <c r="I369" s="17"/>
    </row>
    <row r="370" spans="9:9" x14ac:dyDescent="0.25">
      <c r="I370" s="17"/>
    </row>
    <row r="371" spans="9:9" x14ac:dyDescent="0.25">
      <c r="I371" s="17"/>
    </row>
    <row r="372" spans="9:9" x14ac:dyDescent="0.25">
      <c r="I372" s="17"/>
    </row>
    <row r="373" spans="9:9" x14ac:dyDescent="0.25">
      <c r="I373" s="17"/>
    </row>
    <row r="374" spans="9:9" x14ac:dyDescent="0.25">
      <c r="I374" s="17"/>
    </row>
    <row r="375" spans="9:9" x14ac:dyDescent="0.25">
      <c r="I375" s="17"/>
    </row>
    <row r="376" spans="9:9" x14ac:dyDescent="0.25">
      <c r="I376" s="17"/>
    </row>
    <row r="377" spans="9:9" x14ac:dyDescent="0.25">
      <c r="I377" s="17"/>
    </row>
    <row r="378" spans="9:9" x14ac:dyDescent="0.25">
      <c r="I378" s="17"/>
    </row>
    <row r="379" spans="9:9" x14ac:dyDescent="0.25">
      <c r="I379" s="17"/>
    </row>
    <row r="380" spans="9:9" x14ac:dyDescent="0.25">
      <c r="I380" s="17"/>
    </row>
    <row r="381" spans="9:9" x14ac:dyDescent="0.25">
      <c r="I381" s="17"/>
    </row>
    <row r="382" spans="9:9" x14ac:dyDescent="0.25">
      <c r="I382" s="17"/>
    </row>
    <row r="383" spans="9:9" x14ac:dyDescent="0.25">
      <c r="I383" s="17"/>
    </row>
    <row r="384" spans="9:9" x14ac:dyDescent="0.25">
      <c r="I384" s="17"/>
    </row>
    <row r="385" spans="9:9" x14ac:dyDescent="0.25">
      <c r="I385" s="17"/>
    </row>
    <row r="386" spans="9:9" x14ac:dyDescent="0.25">
      <c r="I386" s="17"/>
    </row>
    <row r="387" spans="9:9" x14ac:dyDescent="0.25">
      <c r="I387" s="17"/>
    </row>
    <row r="388" spans="9:9" x14ac:dyDescent="0.25">
      <c r="I388" s="17"/>
    </row>
    <row r="389" spans="9:9" x14ac:dyDescent="0.25">
      <c r="I389" s="17"/>
    </row>
    <row r="390" spans="9:9" x14ac:dyDescent="0.25">
      <c r="I390" s="17"/>
    </row>
    <row r="391" spans="9:9" x14ac:dyDescent="0.25">
      <c r="I391" s="17"/>
    </row>
    <row r="392" spans="9:9" x14ac:dyDescent="0.25">
      <c r="I392" s="17"/>
    </row>
    <row r="393" spans="9:9" x14ac:dyDescent="0.25">
      <c r="I393" s="17"/>
    </row>
    <row r="394" spans="9:9" x14ac:dyDescent="0.25">
      <c r="I394" s="17"/>
    </row>
    <row r="395" spans="9:9" x14ac:dyDescent="0.25">
      <c r="I395" s="17"/>
    </row>
    <row r="396" spans="9:9" x14ac:dyDescent="0.25">
      <c r="I396" s="17"/>
    </row>
    <row r="397" spans="9:9" x14ac:dyDescent="0.25">
      <c r="I397" s="17"/>
    </row>
    <row r="398" spans="9:9" x14ac:dyDescent="0.25">
      <c r="I398" s="17"/>
    </row>
    <row r="399" spans="9:9" x14ac:dyDescent="0.25">
      <c r="I399" s="17"/>
    </row>
    <row r="400" spans="9:9" x14ac:dyDescent="0.25">
      <c r="I400" s="17"/>
    </row>
    <row r="401" spans="9:9" x14ac:dyDescent="0.25">
      <c r="I401" s="17"/>
    </row>
    <row r="402" spans="9:9" x14ac:dyDescent="0.25">
      <c r="I402" s="17"/>
    </row>
    <row r="403" spans="9:9" x14ac:dyDescent="0.25">
      <c r="I403" s="17"/>
    </row>
    <row r="404" spans="9:9" x14ac:dyDescent="0.25">
      <c r="I404" s="17"/>
    </row>
    <row r="405" spans="9:9" x14ac:dyDescent="0.25">
      <c r="I405" s="17"/>
    </row>
    <row r="406" spans="9:9" x14ac:dyDescent="0.25">
      <c r="I406" s="17"/>
    </row>
    <row r="407" spans="9:9" x14ac:dyDescent="0.25">
      <c r="I407" s="17"/>
    </row>
    <row r="408" spans="9:9" x14ac:dyDescent="0.25">
      <c r="I408" s="17"/>
    </row>
    <row r="409" spans="9:9" x14ac:dyDescent="0.25">
      <c r="I409" s="17"/>
    </row>
    <row r="410" spans="9:9" x14ac:dyDescent="0.25">
      <c r="I410" s="17"/>
    </row>
    <row r="411" spans="9:9" x14ac:dyDescent="0.25">
      <c r="I411" s="17"/>
    </row>
    <row r="412" spans="9:9" x14ac:dyDescent="0.25">
      <c r="I412" s="17"/>
    </row>
    <row r="413" spans="9:9" x14ac:dyDescent="0.25">
      <c r="I413" s="17"/>
    </row>
    <row r="414" spans="9:9" x14ac:dyDescent="0.25">
      <c r="I414" s="17"/>
    </row>
    <row r="415" spans="9:9" x14ac:dyDescent="0.25">
      <c r="I415" s="17"/>
    </row>
    <row r="416" spans="9:9" x14ac:dyDescent="0.25">
      <c r="I416" s="17"/>
    </row>
    <row r="417" spans="9:9" x14ac:dyDescent="0.25">
      <c r="I417" s="17"/>
    </row>
    <row r="418" spans="9:9" x14ac:dyDescent="0.25">
      <c r="I418" s="17"/>
    </row>
    <row r="419" spans="9:9" x14ac:dyDescent="0.25">
      <c r="I419" s="17"/>
    </row>
    <row r="420" spans="9:9" x14ac:dyDescent="0.25">
      <c r="I420" s="17"/>
    </row>
    <row r="421" spans="9:9" x14ac:dyDescent="0.25">
      <c r="I421" s="17"/>
    </row>
    <row r="422" spans="9:9" x14ac:dyDescent="0.25">
      <c r="I422" s="17"/>
    </row>
    <row r="423" spans="9:9" x14ac:dyDescent="0.25">
      <c r="I423" s="17"/>
    </row>
    <row r="424" spans="9:9" x14ac:dyDescent="0.25">
      <c r="I424" s="17"/>
    </row>
    <row r="425" spans="9:9" x14ac:dyDescent="0.25">
      <c r="I425" s="17"/>
    </row>
    <row r="426" spans="9:9" x14ac:dyDescent="0.25">
      <c r="I426" s="17"/>
    </row>
    <row r="427" spans="9:9" x14ac:dyDescent="0.25">
      <c r="I427" s="17"/>
    </row>
    <row r="428" spans="9:9" x14ac:dyDescent="0.25">
      <c r="I428" s="17"/>
    </row>
    <row r="429" spans="9:9" x14ac:dyDescent="0.25">
      <c r="I429" s="17"/>
    </row>
    <row r="430" spans="9:9" x14ac:dyDescent="0.25">
      <c r="I430" s="17"/>
    </row>
    <row r="431" spans="9:9" x14ac:dyDescent="0.25">
      <c r="I431" s="17"/>
    </row>
    <row r="432" spans="9:9" x14ac:dyDescent="0.25">
      <c r="I432" s="17"/>
    </row>
    <row r="433" spans="9:9" x14ac:dyDescent="0.25">
      <c r="I433" s="17"/>
    </row>
    <row r="434" spans="9:9" x14ac:dyDescent="0.25">
      <c r="I434" s="17"/>
    </row>
    <row r="435" spans="9:9" x14ac:dyDescent="0.25">
      <c r="I435" s="17"/>
    </row>
    <row r="436" spans="9:9" x14ac:dyDescent="0.25">
      <c r="I436" s="17"/>
    </row>
    <row r="437" spans="9:9" x14ac:dyDescent="0.25">
      <c r="I437" s="17"/>
    </row>
    <row r="438" spans="9:9" x14ac:dyDescent="0.25">
      <c r="I438" s="17"/>
    </row>
    <row r="439" spans="9:9" x14ac:dyDescent="0.25">
      <c r="I439" s="17"/>
    </row>
    <row r="440" spans="9:9" x14ac:dyDescent="0.25">
      <c r="I440" s="17"/>
    </row>
    <row r="441" spans="9:9" x14ac:dyDescent="0.25">
      <c r="I441" s="17"/>
    </row>
    <row r="442" spans="9:9" x14ac:dyDescent="0.25">
      <c r="I442" s="17"/>
    </row>
    <row r="443" spans="9:9" x14ac:dyDescent="0.25">
      <c r="I443" s="17"/>
    </row>
    <row r="444" spans="9:9" x14ac:dyDescent="0.25">
      <c r="I444" s="17"/>
    </row>
    <row r="445" spans="9:9" x14ac:dyDescent="0.25">
      <c r="I445" s="17"/>
    </row>
    <row r="446" spans="9:9" x14ac:dyDescent="0.25">
      <c r="I446" s="17"/>
    </row>
    <row r="447" spans="9:9" x14ac:dyDescent="0.25">
      <c r="I447" s="17"/>
    </row>
    <row r="448" spans="9:9" x14ac:dyDescent="0.25">
      <c r="I448" s="17"/>
    </row>
    <row r="449" spans="9:9" x14ac:dyDescent="0.25">
      <c r="I449" s="17"/>
    </row>
    <row r="450" spans="9:9" x14ac:dyDescent="0.25">
      <c r="I450" s="17"/>
    </row>
    <row r="451" spans="9:9" x14ac:dyDescent="0.25">
      <c r="I451" s="17"/>
    </row>
    <row r="452" spans="9:9" x14ac:dyDescent="0.25">
      <c r="I452" s="17"/>
    </row>
    <row r="453" spans="9:9" x14ac:dyDescent="0.25">
      <c r="I453" s="17"/>
    </row>
    <row r="454" spans="9:9" x14ac:dyDescent="0.25">
      <c r="I454" s="17"/>
    </row>
    <row r="455" spans="9:9" x14ac:dyDescent="0.25">
      <c r="I455" s="17"/>
    </row>
    <row r="456" spans="9:9" x14ac:dyDescent="0.25">
      <c r="I456" s="17"/>
    </row>
    <row r="457" spans="9:9" x14ac:dyDescent="0.25">
      <c r="I457" s="17"/>
    </row>
    <row r="458" spans="9:9" x14ac:dyDescent="0.25">
      <c r="I458" s="17"/>
    </row>
    <row r="459" spans="9:9" x14ac:dyDescent="0.25">
      <c r="I459" s="17"/>
    </row>
    <row r="460" spans="9:9" x14ac:dyDescent="0.25">
      <c r="I460" s="17"/>
    </row>
    <row r="461" spans="9:9" x14ac:dyDescent="0.25">
      <c r="I461" s="17"/>
    </row>
    <row r="462" spans="9:9" x14ac:dyDescent="0.25">
      <c r="I462" s="17"/>
    </row>
    <row r="463" spans="9:9" x14ac:dyDescent="0.25">
      <c r="I463" s="17"/>
    </row>
    <row r="464" spans="9:9" x14ac:dyDescent="0.25">
      <c r="I464" s="17"/>
    </row>
    <row r="465" spans="9:9" x14ac:dyDescent="0.25">
      <c r="I465" s="17"/>
    </row>
    <row r="466" spans="9:9" x14ac:dyDescent="0.25">
      <c r="I466" s="17"/>
    </row>
    <row r="467" spans="9:9" x14ac:dyDescent="0.25">
      <c r="I467" s="17"/>
    </row>
    <row r="468" spans="9:9" x14ac:dyDescent="0.25">
      <c r="I468" s="17"/>
    </row>
    <row r="469" spans="9:9" x14ac:dyDescent="0.25">
      <c r="I469" s="17"/>
    </row>
    <row r="470" spans="9:9" x14ac:dyDescent="0.25">
      <c r="I470" s="17"/>
    </row>
    <row r="471" spans="9:9" x14ac:dyDescent="0.25">
      <c r="I471" s="17"/>
    </row>
    <row r="472" spans="9:9" x14ac:dyDescent="0.25">
      <c r="I472" s="17"/>
    </row>
    <row r="473" spans="9:9" x14ac:dyDescent="0.25">
      <c r="I473" s="17"/>
    </row>
    <row r="474" spans="9:9" x14ac:dyDescent="0.25">
      <c r="I474" s="17"/>
    </row>
    <row r="475" spans="9:9" x14ac:dyDescent="0.25">
      <c r="I475" s="17"/>
    </row>
    <row r="476" spans="9:9" x14ac:dyDescent="0.25">
      <c r="I476" s="17"/>
    </row>
    <row r="477" spans="9:9" x14ac:dyDescent="0.25">
      <c r="I477" s="17"/>
    </row>
    <row r="478" spans="9:9" x14ac:dyDescent="0.25">
      <c r="I478" s="17"/>
    </row>
    <row r="479" spans="9:9" x14ac:dyDescent="0.25">
      <c r="I479" s="17"/>
    </row>
    <row r="480" spans="9:9" x14ac:dyDescent="0.25">
      <c r="I480" s="17"/>
    </row>
    <row r="481" spans="9:9" x14ac:dyDescent="0.25">
      <c r="I481" s="17"/>
    </row>
    <row r="482" spans="9:9" x14ac:dyDescent="0.25">
      <c r="I482" s="17"/>
    </row>
    <row r="483" spans="9:9" x14ac:dyDescent="0.25">
      <c r="I483" s="17"/>
    </row>
    <row r="484" spans="9:9" x14ac:dyDescent="0.25">
      <c r="I484" s="17"/>
    </row>
    <row r="485" spans="9:9" x14ac:dyDescent="0.25">
      <c r="I485" s="17"/>
    </row>
    <row r="486" spans="9:9" x14ac:dyDescent="0.25">
      <c r="I486" s="17"/>
    </row>
    <row r="487" spans="9:9" x14ac:dyDescent="0.25">
      <c r="I487" s="17"/>
    </row>
    <row r="488" spans="9:9" x14ac:dyDescent="0.25">
      <c r="I488" s="17"/>
    </row>
    <row r="489" spans="9:9" x14ac:dyDescent="0.25">
      <c r="I489" s="17"/>
    </row>
    <row r="490" spans="9:9" x14ac:dyDescent="0.25">
      <c r="I490" s="17"/>
    </row>
    <row r="491" spans="9:9" x14ac:dyDescent="0.25">
      <c r="I491" s="17"/>
    </row>
    <row r="492" spans="9:9" x14ac:dyDescent="0.25">
      <c r="I492" s="17"/>
    </row>
    <row r="493" spans="9:9" x14ac:dyDescent="0.25">
      <c r="I493" s="17"/>
    </row>
    <row r="494" spans="9:9" x14ac:dyDescent="0.25">
      <c r="I494" s="17"/>
    </row>
    <row r="495" spans="9:9" x14ac:dyDescent="0.25">
      <c r="I495" s="17"/>
    </row>
    <row r="496" spans="9:9" x14ac:dyDescent="0.25">
      <c r="I496" s="17"/>
    </row>
    <row r="497" spans="9:9" x14ac:dyDescent="0.25">
      <c r="I497" s="17"/>
    </row>
    <row r="498" spans="9:9" x14ac:dyDescent="0.25">
      <c r="I498" s="17"/>
    </row>
    <row r="499" spans="9:9" x14ac:dyDescent="0.25">
      <c r="I499" s="17"/>
    </row>
    <row r="500" spans="9:9" x14ac:dyDescent="0.25">
      <c r="I500" s="17"/>
    </row>
    <row r="501" spans="9:9" x14ac:dyDescent="0.25">
      <c r="I501" s="17"/>
    </row>
    <row r="502" spans="9:9" x14ac:dyDescent="0.25">
      <c r="I502" s="17"/>
    </row>
    <row r="503" spans="9:9" x14ac:dyDescent="0.25">
      <c r="I503" s="17"/>
    </row>
    <row r="504" spans="9:9" x14ac:dyDescent="0.25">
      <c r="I504" s="17"/>
    </row>
    <row r="505" spans="9:9" x14ac:dyDescent="0.25">
      <c r="I505" s="17"/>
    </row>
    <row r="506" spans="9:9" x14ac:dyDescent="0.25">
      <c r="I506" s="17"/>
    </row>
    <row r="507" spans="9:9" x14ac:dyDescent="0.25">
      <c r="I507" s="17"/>
    </row>
    <row r="508" spans="9:9" x14ac:dyDescent="0.25">
      <c r="I508" s="17"/>
    </row>
    <row r="509" spans="9:9" x14ac:dyDescent="0.25">
      <c r="I509" s="17"/>
    </row>
    <row r="510" spans="9:9" x14ac:dyDescent="0.25">
      <c r="I510" s="17"/>
    </row>
    <row r="511" spans="9:9" x14ac:dyDescent="0.25">
      <c r="I511" s="17"/>
    </row>
    <row r="512" spans="9:9" x14ac:dyDescent="0.25">
      <c r="I512" s="17"/>
    </row>
    <row r="513" spans="9:9" x14ac:dyDescent="0.25">
      <c r="I513" s="17"/>
    </row>
    <row r="514" spans="9:9" x14ac:dyDescent="0.25">
      <c r="I514" s="17"/>
    </row>
    <row r="515" spans="9:9" x14ac:dyDescent="0.25">
      <c r="I515" s="17"/>
    </row>
    <row r="516" spans="9:9" x14ac:dyDescent="0.25">
      <c r="I516" s="17"/>
    </row>
    <row r="517" spans="9:9" x14ac:dyDescent="0.25">
      <c r="I517" s="17"/>
    </row>
    <row r="518" spans="9:9" x14ac:dyDescent="0.25">
      <c r="I518" s="17"/>
    </row>
    <row r="519" spans="9:9" x14ac:dyDescent="0.25">
      <c r="I519" s="17"/>
    </row>
    <row r="520" spans="9:9" x14ac:dyDescent="0.25">
      <c r="I520" s="17"/>
    </row>
    <row r="521" spans="9:9" x14ac:dyDescent="0.25">
      <c r="I521" s="17"/>
    </row>
    <row r="522" spans="9:9" x14ac:dyDescent="0.25">
      <c r="I522" s="17"/>
    </row>
    <row r="523" spans="9:9" x14ac:dyDescent="0.25">
      <c r="I523" s="17"/>
    </row>
    <row r="524" spans="9:9" x14ac:dyDescent="0.25">
      <c r="I524" s="17"/>
    </row>
    <row r="525" spans="9:9" x14ac:dyDescent="0.25">
      <c r="I525" s="17"/>
    </row>
    <row r="526" spans="9:9" x14ac:dyDescent="0.25">
      <c r="I526" s="17"/>
    </row>
    <row r="527" spans="9:9" x14ac:dyDescent="0.25">
      <c r="I527" s="17"/>
    </row>
    <row r="528" spans="9:9" x14ac:dyDescent="0.25">
      <c r="I528" s="17"/>
    </row>
    <row r="529" spans="9:9" x14ac:dyDescent="0.25">
      <c r="I529" s="17"/>
    </row>
    <row r="530" spans="9:9" x14ac:dyDescent="0.25">
      <c r="I530" s="17"/>
    </row>
    <row r="531" spans="9:9" x14ac:dyDescent="0.25">
      <c r="I531" s="17"/>
    </row>
    <row r="532" spans="9:9" x14ac:dyDescent="0.25">
      <c r="I532" s="17"/>
    </row>
    <row r="533" spans="9:9" x14ac:dyDescent="0.25">
      <c r="I533" s="17"/>
    </row>
    <row r="534" spans="9:9" x14ac:dyDescent="0.25">
      <c r="I534" s="17"/>
    </row>
    <row r="535" spans="9:9" x14ac:dyDescent="0.25">
      <c r="I535" s="17"/>
    </row>
    <row r="536" spans="9:9" x14ac:dyDescent="0.25">
      <c r="I536" s="17"/>
    </row>
    <row r="537" spans="9:9" x14ac:dyDescent="0.25">
      <c r="I537" s="17"/>
    </row>
    <row r="538" spans="9:9" x14ac:dyDescent="0.25">
      <c r="I538" s="17"/>
    </row>
    <row r="539" spans="9:9" x14ac:dyDescent="0.25">
      <c r="I539" s="17"/>
    </row>
    <row r="540" spans="9:9" x14ac:dyDescent="0.25">
      <c r="I540" s="17"/>
    </row>
    <row r="541" spans="9:9" x14ac:dyDescent="0.25">
      <c r="I541" s="17"/>
    </row>
    <row r="542" spans="9:9" x14ac:dyDescent="0.25">
      <c r="I542" s="17"/>
    </row>
    <row r="543" spans="9:9" x14ac:dyDescent="0.25">
      <c r="I543" s="17"/>
    </row>
    <row r="544" spans="9:9" x14ac:dyDescent="0.25">
      <c r="I544" s="17"/>
    </row>
    <row r="545" spans="9:9" x14ac:dyDescent="0.25">
      <c r="I545" s="17"/>
    </row>
    <row r="546" spans="9:9" x14ac:dyDescent="0.25">
      <c r="I546" s="17"/>
    </row>
    <row r="547" spans="9:9" x14ac:dyDescent="0.25">
      <c r="I547" s="17"/>
    </row>
    <row r="548" spans="9:9" x14ac:dyDescent="0.25">
      <c r="I548" s="17"/>
    </row>
    <row r="549" spans="9:9" x14ac:dyDescent="0.25">
      <c r="I549" s="17"/>
    </row>
    <row r="550" spans="9:9" x14ac:dyDescent="0.25">
      <c r="I550" s="17"/>
    </row>
    <row r="551" spans="9:9" x14ac:dyDescent="0.25">
      <c r="I551" s="17"/>
    </row>
    <row r="552" spans="9:9" x14ac:dyDescent="0.25">
      <c r="I552" s="17"/>
    </row>
    <row r="553" spans="9:9" x14ac:dyDescent="0.25">
      <c r="I553" s="17"/>
    </row>
    <row r="554" spans="9:9" x14ac:dyDescent="0.25">
      <c r="I554" s="17"/>
    </row>
    <row r="555" spans="9:9" x14ac:dyDescent="0.25">
      <c r="I555" s="17"/>
    </row>
    <row r="556" spans="9:9" x14ac:dyDescent="0.25">
      <c r="I556" s="17"/>
    </row>
    <row r="557" spans="9:9" x14ac:dyDescent="0.25">
      <c r="I557" s="17"/>
    </row>
    <row r="558" spans="9:9" x14ac:dyDescent="0.25">
      <c r="I558" s="17"/>
    </row>
    <row r="559" spans="9:9" x14ac:dyDescent="0.25">
      <c r="I559" s="17"/>
    </row>
    <row r="560" spans="9:9" x14ac:dyDescent="0.25">
      <c r="I560" s="17"/>
    </row>
    <row r="561" spans="9:9" x14ac:dyDescent="0.25">
      <c r="I561" s="17"/>
    </row>
    <row r="562" spans="9:9" x14ac:dyDescent="0.25">
      <c r="I562" s="17"/>
    </row>
    <row r="563" spans="9:9" x14ac:dyDescent="0.25">
      <c r="I563" s="17"/>
    </row>
    <row r="564" spans="9:9" x14ac:dyDescent="0.25">
      <c r="I564" s="17"/>
    </row>
    <row r="565" spans="9:9" x14ac:dyDescent="0.25">
      <c r="I565" s="17"/>
    </row>
    <row r="566" spans="9:9" x14ac:dyDescent="0.25">
      <c r="I566" s="17"/>
    </row>
    <row r="567" spans="9:9" x14ac:dyDescent="0.25">
      <c r="I567" s="17"/>
    </row>
    <row r="568" spans="9:9" x14ac:dyDescent="0.25">
      <c r="I568" s="17"/>
    </row>
    <row r="569" spans="9:9" x14ac:dyDescent="0.25">
      <c r="I569" s="17"/>
    </row>
    <row r="570" spans="9:9" x14ac:dyDescent="0.25">
      <c r="I570" s="17"/>
    </row>
    <row r="571" spans="9:9" x14ac:dyDescent="0.25">
      <c r="I571" s="17"/>
    </row>
    <row r="572" spans="9:9" x14ac:dyDescent="0.25">
      <c r="I572" s="17"/>
    </row>
    <row r="573" spans="9:9" x14ac:dyDescent="0.25">
      <c r="I573" s="17"/>
    </row>
    <row r="574" spans="9:9" x14ac:dyDescent="0.25">
      <c r="I574" s="17"/>
    </row>
    <row r="575" spans="9:9" x14ac:dyDescent="0.25">
      <c r="I575" s="17"/>
    </row>
    <row r="576" spans="9:9" x14ac:dyDescent="0.25">
      <c r="I576" s="17"/>
    </row>
    <row r="577" spans="9:9" x14ac:dyDescent="0.25">
      <c r="I577" s="17"/>
    </row>
    <row r="578" spans="9:9" x14ac:dyDescent="0.25">
      <c r="I578" s="17"/>
    </row>
    <row r="579" spans="9:9" x14ac:dyDescent="0.25">
      <c r="I579" s="17"/>
    </row>
    <row r="580" spans="9:9" x14ac:dyDescent="0.25">
      <c r="I580" s="17"/>
    </row>
    <row r="581" spans="9:9" x14ac:dyDescent="0.25">
      <c r="I581" s="17"/>
    </row>
    <row r="582" spans="9:9" x14ac:dyDescent="0.25">
      <c r="I582" s="17"/>
    </row>
    <row r="583" spans="9:9" x14ac:dyDescent="0.25">
      <c r="I583" s="17"/>
    </row>
    <row r="584" spans="9:9" x14ac:dyDescent="0.25">
      <c r="I584" s="17"/>
    </row>
    <row r="585" spans="9:9" x14ac:dyDescent="0.25">
      <c r="I585" s="17"/>
    </row>
    <row r="586" spans="9:9" x14ac:dyDescent="0.25">
      <c r="I586" s="17"/>
    </row>
    <row r="587" spans="9:9" x14ac:dyDescent="0.25">
      <c r="I587" s="17"/>
    </row>
    <row r="588" spans="9:9" x14ac:dyDescent="0.25">
      <c r="I588" s="17"/>
    </row>
    <row r="589" spans="9:9" x14ac:dyDescent="0.25">
      <c r="I589" s="17"/>
    </row>
    <row r="590" spans="9:9" x14ac:dyDescent="0.25">
      <c r="I590" s="17"/>
    </row>
    <row r="591" spans="9:9" x14ac:dyDescent="0.25">
      <c r="I591" s="17"/>
    </row>
    <row r="592" spans="9:9" x14ac:dyDescent="0.25">
      <c r="I592" s="17"/>
    </row>
    <row r="593" spans="9:9" x14ac:dyDescent="0.25">
      <c r="I593" s="17"/>
    </row>
    <row r="594" spans="9:9" x14ac:dyDescent="0.25">
      <c r="I594" s="17"/>
    </row>
    <row r="595" spans="9:9" x14ac:dyDescent="0.25">
      <c r="I595" s="17"/>
    </row>
    <row r="596" spans="9:9" x14ac:dyDescent="0.25">
      <c r="I596" s="17"/>
    </row>
    <row r="597" spans="9:9" x14ac:dyDescent="0.25">
      <c r="I597" s="17"/>
    </row>
    <row r="598" spans="9:9" x14ac:dyDescent="0.25">
      <c r="I598" s="17"/>
    </row>
    <row r="599" spans="9:9" x14ac:dyDescent="0.25">
      <c r="I599" s="17"/>
    </row>
    <row r="600" spans="9:9" x14ac:dyDescent="0.25">
      <c r="I600" s="17"/>
    </row>
    <row r="601" spans="9:9" x14ac:dyDescent="0.25">
      <c r="I601" s="17"/>
    </row>
    <row r="602" spans="9:9" x14ac:dyDescent="0.25">
      <c r="I602" s="17"/>
    </row>
    <row r="603" spans="9:9" x14ac:dyDescent="0.25">
      <c r="I603" s="17"/>
    </row>
    <row r="604" spans="9:9" x14ac:dyDescent="0.25">
      <c r="I604" s="17"/>
    </row>
    <row r="605" spans="9:9" x14ac:dyDescent="0.25">
      <c r="I605" s="17"/>
    </row>
    <row r="606" spans="9:9" x14ac:dyDescent="0.25">
      <c r="I606" s="17"/>
    </row>
    <row r="607" spans="9:9" x14ac:dyDescent="0.25">
      <c r="I607" s="17"/>
    </row>
    <row r="608" spans="9:9" x14ac:dyDescent="0.25">
      <c r="I608" s="17"/>
    </row>
    <row r="609" spans="9:9" x14ac:dyDescent="0.25">
      <c r="I609" s="17"/>
    </row>
    <row r="610" spans="9:9" x14ac:dyDescent="0.25">
      <c r="I610" s="17"/>
    </row>
    <row r="611" spans="9:9" x14ac:dyDescent="0.25">
      <c r="I611" s="17"/>
    </row>
    <row r="612" spans="9:9" x14ac:dyDescent="0.25">
      <c r="I612" s="17"/>
    </row>
    <row r="613" spans="9:9" x14ac:dyDescent="0.25">
      <c r="I613" s="17"/>
    </row>
    <row r="614" spans="9:9" x14ac:dyDescent="0.25">
      <c r="I614" s="17"/>
    </row>
    <row r="615" spans="9:9" x14ac:dyDescent="0.25">
      <c r="I615" s="17"/>
    </row>
    <row r="616" spans="9:9" x14ac:dyDescent="0.25">
      <c r="I616" s="17"/>
    </row>
    <row r="617" spans="9:9" x14ac:dyDescent="0.25">
      <c r="I617" s="17"/>
    </row>
    <row r="618" spans="9:9" x14ac:dyDescent="0.25">
      <c r="I618" s="17"/>
    </row>
    <row r="619" spans="9:9" x14ac:dyDescent="0.25">
      <c r="I619" s="17"/>
    </row>
    <row r="620" spans="9:9" x14ac:dyDescent="0.25">
      <c r="I620" s="17"/>
    </row>
    <row r="621" spans="9:9" x14ac:dyDescent="0.25">
      <c r="I621" s="17"/>
    </row>
    <row r="622" spans="9:9" x14ac:dyDescent="0.25">
      <c r="I622" s="17"/>
    </row>
    <row r="623" spans="9:9" x14ac:dyDescent="0.25">
      <c r="I623" s="17"/>
    </row>
    <row r="624" spans="9:9" x14ac:dyDescent="0.25">
      <c r="I624" s="17"/>
    </row>
    <row r="625" spans="9:9" x14ac:dyDescent="0.25">
      <c r="I625" s="17"/>
    </row>
    <row r="626" spans="9:9" x14ac:dyDescent="0.25">
      <c r="I626" s="17"/>
    </row>
    <row r="627" spans="9:9" x14ac:dyDescent="0.25">
      <c r="I627" s="17"/>
    </row>
    <row r="628" spans="9:9" x14ac:dyDescent="0.25">
      <c r="I628" s="17"/>
    </row>
    <row r="629" spans="9:9" x14ac:dyDescent="0.25">
      <c r="I629" s="17"/>
    </row>
    <row r="630" spans="9:9" x14ac:dyDescent="0.25">
      <c r="I630" s="17"/>
    </row>
    <row r="631" spans="9:9" x14ac:dyDescent="0.25">
      <c r="I631" s="17"/>
    </row>
    <row r="632" spans="9:9" x14ac:dyDescent="0.25">
      <c r="I632" s="17"/>
    </row>
    <row r="633" spans="9:9" x14ac:dyDescent="0.25">
      <c r="I633" s="17"/>
    </row>
    <row r="634" spans="9:9" x14ac:dyDescent="0.25">
      <c r="I634" s="17"/>
    </row>
    <row r="635" spans="9:9" x14ac:dyDescent="0.25">
      <c r="I635" s="17"/>
    </row>
    <row r="636" spans="9:9" x14ac:dyDescent="0.25">
      <c r="I636" s="17"/>
    </row>
    <row r="637" spans="9:9" x14ac:dyDescent="0.25">
      <c r="I637" s="17"/>
    </row>
    <row r="638" spans="9:9" x14ac:dyDescent="0.25">
      <c r="I638" s="17"/>
    </row>
    <row r="639" spans="9:9" x14ac:dyDescent="0.25">
      <c r="I639" s="17"/>
    </row>
    <row r="640" spans="9:9" x14ac:dyDescent="0.25">
      <c r="I640" s="17"/>
    </row>
    <row r="641" spans="9:9" x14ac:dyDescent="0.25">
      <c r="I641" s="17"/>
    </row>
    <row r="642" spans="9:9" x14ac:dyDescent="0.25">
      <c r="I642" s="17"/>
    </row>
    <row r="643" spans="9:9" x14ac:dyDescent="0.25">
      <c r="I643" s="17"/>
    </row>
    <row r="644" spans="9:9" x14ac:dyDescent="0.25">
      <c r="I644" s="17"/>
    </row>
    <row r="645" spans="9:9" x14ac:dyDescent="0.25">
      <c r="I645" s="17"/>
    </row>
    <row r="646" spans="9:9" x14ac:dyDescent="0.25">
      <c r="I646" s="17"/>
    </row>
    <row r="647" spans="9:9" x14ac:dyDescent="0.25">
      <c r="I647" s="17"/>
    </row>
    <row r="648" spans="9:9" x14ac:dyDescent="0.25">
      <c r="I648" s="17"/>
    </row>
    <row r="649" spans="9:9" x14ac:dyDescent="0.25">
      <c r="I649" s="17"/>
    </row>
    <row r="650" spans="9:9" x14ac:dyDescent="0.25">
      <c r="I650" s="17"/>
    </row>
    <row r="651" spans="9:9" x14ac:dyDescent="0.25">
      <c r="I651" s="17"/>
    </row>
    <row r="652" spans="9:9" x14ac:dyDescent="0.25">
      <c r="I652" s="17"/>
    </row>
    <row r="653" spans="9:9" x14ac:dyDescent="0.25">
      <c r="I653" s="17"/>
    </row>
    <row r="654" spans="9:9" x14ac:dyDescent="0.25">
      <c r="I654" s="17"/>
    </row>
    <row r="655" spans="9:9" x14ac:dyDescent="0.25">
      <c r="I655" s="17"/>
    </row>
    <row r="656" spans="9:9" x14ac:dyDescent="0.25">
      <c r="I656" s="17"/>
    </row>
    <row r="657" spans="9:9" x14ac:dyDescent="0.25">
      <c r="I657" s="17"/>
    </row>
    <row r="658" spans="9:9" x14ac:dyDescent="0.25">
      <c r="I658" s="17"/>
    </row>
    <row r="659" spans="9:9" x14ac:dyDescent="0.25">
      <c r="I659" s="17"/>
    </row>
    <row r="660" spans="9:9" x14ac:dyDescent="0.25">
      <c r="I660" s="17"/>
    </row>
    <row r="661" spans="9:9" x14ac:dyDescent="0.25">
      <c r="I661" s="17"/>
    </row>
    <row r="662" spans="9:9" x14ac:dyDescent="0.25">
      <c r="I662" s="17"/>
    </row>
    <row r="663" spans="9:9" x14ac:dyDescent="0.25">
      <c r="I663" s="17"/>
    </row>
    <row r="664" spans="9:9" x14ac:dyDescent="0.25">
      <c r="I664" s="17"/>
    </row>
    <row r="665" spans="9:9" x14ac:dyDescent="0.25">
      <c r="I665" s="17"/>
    </row>
    <row r="666" spans="9:9" x14ac:dyDescent="0.25">
      <c r="I666" s="17"/>
    </row>
    <row r="667" spans="9:9" x14ac:dyDescent="0.25">
      <c r="I667" s="17"/>
    </row>
    <row r="668" spans="9:9" x14ac:dyDescent="0.25">
      <c r="I668" s="17"/>
    </row>
    <row r="669" spans="9:9" x14ac:dyDescent="0.25">
      <c r="I669" s="17"/>
    </row>
    <row r="670" spans="9:9" x14ac:dyDescent="0.25">
      <c r="I670" s="17"/>
    </row>
    <row r="671" spans="9:9" x14ac:dyDescent="0.25">
      <c r="I671" s="17"/>
    </row>
    <row r="672" spans="9:9" x14ac:dyDescent="0.25">
      <c r="I672" s="17"/>
    </row>
    <row r="673" spans="9:9" x14ac:dyDescent="0.25">
      <c r="I673" s="17"/>
    </row>
    <row r="674" spans="9:9" x14ac:dyDescent="0.25">
      <c r="I674" s="17"/>
    </row>
    <row r="675" spans="9:9" x14ac:dyDescent="0.25">
      <c r="I675" s="17"/>
    </row>
    <row r="676" spans="9:9" x14ac:dyDescent="0.25">
      <c r="I676" s="17"/>
    </row>
    <row r="677" spans="9:9" x14ac:dyDescent="0.25">
      <c r="I677" s="17"/>
    </row>
    <row r="678" spans="9:9" x14ac:dyDescent="0.25">
      <c r="I678" s="17"/>
    </row>
    <row r="679" spans="9:9" x14ac:dyDescent="0.25">
      <c r="I679" s="17"/>
    </row>
    <row r="680" spans="9:9" x14ac:dyDescent="0.25">
      <c r="I680" s="17"/>
    </row>
    <row r="681" spans="9:9" x14ac:dyDescent="0.25">
      <c r="I681" s="17"/>
    </row>
    <row r="682" spans="9:9" x14ac:dyDescent="0.25">
      <c r="I682" s="17"/>
    </row>
    <row r="683" spans="9:9" x14ac:dyDescent="0.25">
      <c r="I683" s="17"/>
    </row>
    <row r="684" spans="9:9" x14ac:dyDescent="0.25">
      <c r="I684" s="17"/>
    </row>
    <row r="685" spans="9:9" x14ac:dyDescent="0.25">
      <c r="I685" s="17"/>
    </row>
    <row r="686" spans="9:9" x14ac:dyDescent="0.25">
      <c r="I686" s="17"/>
    </row>
    <row r="687" spans="9:9" x14ac:dyDescent="0.25">
      <c r="I687" s="17"/>
    </row>
    <row r="688" spans="9:9" x14ac:dyDescent="0.25">
      <c r="I688" s="17"/>
    </row>
    <row r="689" spans="9:9" x14ac:dyDescent="0.25">
      <c r="I689" s="17"/>
    </row>
    <row r="690" spans="9:9" x14ac:dyDescent="0.25">
      <c r="I690" s="17"/>
    </row>
    <row r="691" spans="9:9" x14ac:dyDescent="0.25">
      <c r="I691" s="17"/>
    </row>
    <row r="692" spans="9:9" x14ac:dyDescent="0.25">
      <c r="I692" s="17"/>
    </row>
    <row r="693" spans="9:9" x14ac:dyDescent="0.25">
      <c r="I693" s="17"/>
    </row>
    <row r="694" spans="9:9" x14ac:dyDescent="0.25">
      <c r="I694" s="17"/>
    </row>
    <row r="695" spans="9:9" x14ac:dyDescent="0.25">
      <c r="I695" s="17"/>
    </row>
    <row r="696" spans="9:9" x14ac:dyDescent="0.25">
      <c r="I696" s="17"/>
    </row>
    <row r="697" spans="9:9" x14ac:dyDescent="0.25">
      <c r="I697" s="17"/>
    </row>
    <row r="698" spans="9:9" x14ac:dyDescent="0.25">
      <c r="I698" s="17"/>
    </row>
    <row r="699" spans="9:9" x14ac:dyDescent="0.25">
      <c r="I699" s="17"/>
    </row>
    <row r="700" spans="9:9" x14ac:dyDescent="0.25">
      <c r="I700" s="17"/>
    </row>
    <row r="701" spans="9:9" x14ac:dyDescent="0.25">
      <c r="I701" s="17"/>
    </row>
    <row r="702" spans="9:9" x14ac:dyDescent="0.25">
      <c r="I702" s="17"/>
    </row>
    <row r="703" spans="9:9" x14ac:dyDescent="0.25">
      <c r="I703" s="17"/>
    </row>
    <row r="704" spans="9:9" x14ac:dyDescent="0.25">
      <c r="I704" s="17"/>
    </row>
    <row r="705" spans="9:9" x14ac:dyDescent="0.25">
      <c r="I705" s="17"/>
    </row>
    <row r="706" spans="9:9" x14ac:dyDescent="0.25">
      <c r="I706" s="17"/>
    </row>
    <row r="707" spans="9:9" x14ac:dyDescent="0.25">
      <c r="I707" s="17"/>
    </row>
    <row r="708" spans="9:9" x14ac:dyDescent="0.25">
      <c r="I708" s="17"/>
    </row>
    <row r="709" spans="9:9" x14ac:dyDescent="0.25">
      <c r="I709" s="17"/>
    </row>
    <row r="710" spans="9:9" x14ac:dyDescent="0.25">
      <c r="I710" s="17"/>
    </row>
    <row r="711" spans="9:9" x14ac:dyDescent="0.25">
      <c r="I711" s="17"/>
    </row>
    <row r="712" spans="9:9" x14ac:dyDescent="0.25">
      <c r="I712" s="17"/>
    </row>
    <row r="713" spans="9:9" x14ac:dyDescent="0.25">
      <c r="I713" s="17"/>
    </row>
    <row r="714" spans="9:9" x14ac:dyDescent="0.25">
      <c r="I714" s="17"/>
    </row>
    <row r="715" spans="9:9" x14ac:dyDescent="0.25">
      <c r="I715" s="17"/>
    </row>
    <row r="716" spans="9:9" x14ac:dyDescent="0.25">
      <c r="I716" s="17"/>
    </row>
    <row r="717" spans="9:9" x14ac:dyDescent="0.25">
      <c r="I717" s="17"/>
    </row>
    <row r="718" spans="9:9" x14ac:dyDescent="0.25">
      <c r="I718" s="17"/>
    </row>
    <row r="719" spans="9:9" x14ac:dyDescent="0.25">
      <c r="I719" s="17"/>
    </row>
    <row r="720" spans="9:9" x14ac:dyDescent="0.25">
      <c r="I720" s="17"/>
    </row>
    <row r="721" spans="9:9" x14ac:dyDescent="0.25">
      <c r="I721" s="17"/>
    </row>
    <row r="722" spans="9:9" x14ac:dyDescent="0.25">
      <c r="I722" s="17"/>
    </row>
    <row r="723" spans="9:9" x14ac:dyDescent="0.25">
      <c r="I723" s="17"/>
    </row>
    <row r="724" spans="9:9" x14ac:dyDescent="0.25">
      <c r="I724" s="17"/>
    </row>
    <row r="725" spans="9:9" x14ac:dyDescent="0.25">
      <c r="I725" s="17"/>
    </row>
    <row r="726" spans="9:9" x14ac:dyDescent="0.25">
      <c r="I726" s="17"/>
    </row>
    <row r="727" spans="9:9" x14ac:dyDescent="0.25">
      <c r="I727" s="17"/>
    </row>
    <row r="728" spans="9:9" x14ac:dyDescent="0.25">
      <c r="I728" s="17"/>
    </row>
    <row r="729" spans="9:9" x14ac:dyDescent="0.25">
      <c r="I729" s="17"/>
    </row>
    <row r="730" spans="9:9" x14ac:dyDescent="0.25">
      <c r="I730" s="17"/>
    </row>
    <row r="731" spans="9:9" x14ac:dyDescent="0.25">
      <c r="I731" s="17"/>
    </row>
    <row r="732" spans="9:9" x14ac:dyDescent="0.25">
      <c r="I732" s="17"/>
    </row>
    <row r="733" spans="9:9" x14ac:dyDescent="0.25">
      <c r="I733" s="17"/>
    </row>
    <row r="734" spans="9:9" x14ac:dyDescent="0.25">
      <c r="I734" s="17"/>
    </row>
    <row r="735" spans="9:9" x14ac:dyDescent="0.25">
      <c r="I735" s="17"/>
    </row>
    <row r="736" spans="9:9" x14ac:dyDescent="0.25">
      <c r="I736" s="17"/>
    </row>
    <row r="737" spans="9:9" x14ac:dyDescent="0.25">
      <c r="I737" s="17"/>
    </row>
    <row r="738" spans="9:9" x14ac:dyDescent="0.25">
      <c r="I738" s="17"/>
    </row>
    <row r="739" spans="9:9" x14ac:dyDescent="0.25">
      <c r="I739" s="17"/>
    </row>
    <row r="740" spans="9:9" x14ac:dyDescent="0.25">
      <c r="I740" s="17"/>
    </row>
    <row r="741" spans="9:9" x14ac:dyDescent="0.25">
      <c r="I741" s="17"/>
    </row>
    <row r="742" spans="9:9" x14ac:dyDescent="0.25">
      <c r="I742" s="17"/>
    </row>
    <row r="743" spans="9:9" x14ac:dyDescent="0.25">
      <c r="I743" s="17"/>
    </row>
    <row r="744" spans="9:9" x14ac:dyDescent="0.25">
      <c r="I744" s="17"/>
    </row>
    <row r="745" spans="9:9" x14ac:dyDescent="0.25">
      <c r="I745" s="17"/>
    </row>
    <row r="746" spans="9:9" x14ac:dyDescent="0.25">
      <c r="I746" s="17"/>
    </row>
    <row r="747" spans="9:9" x14ac:dyDescent="0.25">
      <c r="I747" s="17"/>
    </row>
    <row r="748" spans="9:9" x14ac:dyDescent="0.25">
      <c r="I748" s="17"/>
    </row>
    <row r="749" spans="9:9" x14ac:dyDescent="0.25">
      <c r="I749" s="17"/>
    </row>
    <row r="750" spans="9:9" x14ac:dyDescent="0.25">
      <c r="I750" s="17"/>
    </row>
    <row r="751" spans="9:9" x14ac:dyDescent="0.25">
      <c r="I751" s="17"/>
    </row>
    <row r="752" spans="9:9" x14ac:dyDescent="0.25">
      <c r="I752" s="17"/>
    </row>
    <row r="753" spans="9:9" x14ac:dyDescent="0.25">
      <c r="I753" s="17"/>
    </row>
    <row r="754" spans="9:9" x14ac:dyDescent="0.25">
      <c r="I754" s="17"/>
    </row>
    <row r="755" spans="9:9" x14ac:dyDescent="0.25">
      <c r="I755" s="17"/>
    </row>
    <row r="756" spans="9:9" x14ac:dyDescent="0.25">
      <c r="I756" s="17"/>
    </row>
    <row r="757" spans="9:9" x14ac:dyDescent="0.25">
      <c r="I757" s="17"/>
    </row>
    <row r="758" spans="9:9" x14ac:dyDescent="0.25">
      <c r="I758" s="17"/>
    </row>
    <row r="759" spans="9:9" x14ac:dyDescent="0.25">
      <c r="I759" s="17"/>
    </row>
    <row r="760" spans="9:9" x14ac:dyDescent="0.25">
      <c r="I760" s="17"/>
    </row>
    <row r="761" spans="9:9" x14ac:dyDescent="0.25">
      <c r="I761" s="17"/>
    </row>
    <row r="762" spans="9:9" x14ac:dyDescent="0.25">
      <c r="I762" s="17"/>
    </row>
    <row r="763" spans="9:9" x14ac:dyDescent="0.25">
      <c r="I763" s="17"/>
    </row>
    <row r="764" spans="9:9" x14ac:dyDescent="0.25">
      <c r="I764" s="17"/>
    </row>
    <row r="765" spans="9:9" x14ac:dyDescent="0.25">
      <c r="I765" s="17"/>
    </row>
    <row r="766" spans="9:9" x14ac:dyDescent="0.25">
      <c r="I766" s="17"/>
    </row>
    <row r="767" spans="9:9" x14ac:dyDescent="0.25">
      <c r="I767" s="17"/>
    </row>
    <row r="768" spans="9:9" x14ac:dyDescent="0.25">
      <c r="I768" s="17"/>
    </row>
    <row r="769" spans="9:9" x14ac:dyDescent="0.25">
      <c r="I769" s="17"/>
    </row>
    <row r="770" spans="9:9" x14ac:dyDescent="0.25">
      <c r="I770" s="17"/>
    </row>
    <row r="771" spans="9:9" x14ac:dyDescent="0.25">
      <c r="I771" s="17"/>
    </row>
    <row r="772" spans="9:9" x14ac:dyDescent="0.25">
      <c r="I772" s="17"/>
    </row>
    <row r="773" spans="9:9" x14ac:dyDescent="0.25">
      <c r="I773" s="17"/>
    </row>
    <row r="774" spans="9:9" x14ac:dyDescent="0.25">
      <c r="I774" s="17"/>
    </row>
    <row r="775" spans="9:9" x14ac:dyDescent="0.25">
      <c r="I775" s="17"/>
    </row>
    <row r="776" spans="9:9" x14ac:dyDescent="0.25">
      <c r="I776" s="17"/>
    </row>
    <row r="777" spans="9:9" x14ac:dyDescent="0.25">
      <c r="I777" s="17"/>
    </row>
    <row r="778" spans="9:9" x14ac:dyDescent="0.25">
      <c r="I778" s="17"/>
    </row>
    <row r="779" spans="9:9" x14ac:dyDescent="0.25">
      <c r="I779" s="17"/>
    </row>
    <row r="780" spans="9:9" x14ac:dyDescent="0.25">
      <c r="I780" s="17"/>
    </row>
    <row r="781" spans="9:9" x14ac:dyDescent="0.25">
      <c r="I781" s="17"/>
    </row>
    <row r="782" spans="9:9" x14ac:dyDescent="0.25">
      <c r="I782" s="17"/>
    </row>
    <row r="783" spans="9:9" x14ac:dyDescent="0.25">
      <c r="I783" s="17"/>
    </row>
    <row r="784" spans="9:9" x14ac:dyDescent="0.25">
      <c r="I784" s="17"/>
    </row>
    <row r="785" spans="9:9" x14ac:dyDescent="0.25">
      <c r="I785" s="17"/>
    </row>
    <row r="786" spans="9:9" x14ac:dyDescent="0.25">
      <c r="I786" s="17"/>
    </row>
    <row r="787" spans="9:9" x14ac:dyDescent="0.25">
      <c r="I787" s="17"/>
    </row>
    <row r="788" spans="9:9" x14ac:dyDescent="0.25">
      <c r="I788" s="17"/>
    </row>
    <row r="789" spans="9:9" x14ac:dyDescent="0.25">
      <c r="I789" s="17"/>
    </row>
    <row r="790" spans="9:9" x14ac:dyDescent="0.25">
      <c r="I790" s="17"/>
    </row>
    <row r="791" spans="9:9" x14ac:dyDescent="0.25">
      <c r="I791" s="17"/>
    </row>
    <row r="792" spans="9:9" x14ac:dyDescent="0.25">
      <c r="I792" s="17"/>
    </row>
    <row r="793" spans="9:9" x14ac:dyDescent="0.25">
      <c r="I793" s="17"/>
    </row>
    <row r="794" spans="9:9" x14ac:dyDescent="0.25">
      <c r="I794" s="17"/>
    </row>
    <row r="795" spans="9:9" x14ac:dyDescent="0.25">
      <c r="I795" s="17"/>
    </row>
    <row r="796" spans="9:9" x14ac:dyDescent="0.25">
      <c r="I796" s="17"/>
    </row>
    <row r="797" spans="9:9" x14ac:dyDescent="0.25">
      <c r="I797" s="17"/>
    </row>
    <row r="798" spans="9:9" x14ac:dyDescent="0.25">
      <c r="I798" s="17"/>
    </row>
    <row r="799" spans="9:9" x14ac:dyDescent="0.25">
      <c r="I799" s="17"/>
    </row>
    <row r="800" spans="9:9" x14ac:dyDescent="0.25">
      <c r="I800" s="17"/>
    </row>
    <row r="801" spans="9:9" x14ac:dyDescent="0.25">
      <c r="I801" s="17"/>
    </row>
    <row r="802" spans="9:9" x14ac:dyDescent="0.25">
      <c r="I802" s="17"/>
    </row>
    <row r="803" spans="9:9" x14ac:dyDescent="0.25">
      <c r="I803" s="17"/>
    </row>
    <row r="804" spans="9:9" x14ac:dyDescent="0.25">
      <c r="I804" s="17"/>
    </row>
    <row r="805" spans="9:9" x14ac:dyDescent="0.25">
      <c r="I805" s="17"/>
    </row>
    <row r="806" spans="9:9" x14ac:dyDescent="0.25">
      <c r="I806" s="17"/>
    </row>
    <row r="807" spans="9:9" x14ac:dyDescent="0.25">
      <c r="I807" s="17"/>
    </row>
    <row r="808" spans="9:9" x14ac:dyDescent="0.25">
      <c r="I808" s="17"/>
    </row>
    <row r="809" spans="9:9" x14ac:dyDescent="0.25">
      <c r="I809" s="17"/>
    </row>
    <row r="810" spans="9:9" x14ac:dyDescent="0.25">
      <c r="I810" s="17"/>
    </row>
    <row r="811" spans="9:9" x14ac:dyDescent="0.25">
      <c r="I811" s="17"/>
    </row>
    <row r="812" spans="9:9" x14ac:dyDescent="0.25">
      <c r="I812" s="17"/>
    </row>
    <row r="813" spans="9:9" x14ac:dyDescent="0.25">
      <c r="I813" s="17"/>
    </row>
    <row r="814" spans="9:9" x14ac:dyDescent="0.25">
      <c r="I814" s="17"/>
    </row>
    <row r="815" spans="9:9" x14ac:dyDescent="0.25">
      <c r="I815" s="17"/>
    </row>
    <row r="816" spans="9:9" x14ac:dyDescent="0.25">
      <c r="I816" s="17"/>
    </row>
    <row r="817" spans="9:9" x14ac:dyDescent="0.25">
      <c r="I817" s="17"/>
    </row>
    <row r="818" spans="9:9" x14ac:dyDescent="0.25">
      <c r="I818" s="17"/>
    </row>
    <row r="819" spans="9:9" x14ac:dyDescent="0.25">
      <c r="I819" s="17"/>
    </row>
    <row r="820" spans="9:9" x14ac:dyDescent="0.25">
      <c r="I820" s="17"/>
    </row>
    <row r="821" spans="9:9" x14ac:dyDescent="0.25">
      <c r="I821" s="17"/>
    </row>
    <row r="822" spans="9:9" x14ac:dyDescent="0.25">
      <c r="I822" s="17"/>
    </row>
    <row r="823" spans="9:9" x14ac:dyDescent="0.25">
      <c r="I823" s="17"/>
    </row>
    <row r="824" spans="9:9" x14ac:dyDescent="0.25">
      <c r="I824" s="17"/>
    </row>
    <row r="825" spans="9:9" x14ac:dyDescent="0.25">
      <c r="I825" s="17"/>
    </row>
    <row r="826" spans="9:9" x14ac:dyDescent="0.25">
      <c r="I826" s="17"/>
    </row>
    <row r="827" spans="9:9" x14ac:dyDescent="0.25">
      <c r="I827" s="17"/>
    </row>
    <row r="828" spans="9:9" x14ac:dyDescent="0.25">
      <c r="I828" s="17"/>
    </row>
    <row r="829" spans="9:9" x14ac:dyDescent="0.25">
      <c r="I829" s="17"/>
    </row>
    <row r="830" spans="9:9" x14ac:dyDescent="0.25">
      <c r="I830" s="17"/>
    </row>
    <row r="831" spans="9:9" x14ac:dyDescent="0.25">
      <c r="I831" s="17"/>
    </row>
    <row r="832" spans="9:9" x14ac:dyDescent="0.25">
      <c r="I832" s="17"/>
    </row>
    <row r="833" spans="9:9" x14ac:dyDescent="0.25">
      <c r="I833" s="17"/>
    </row>
    <row r="834" spans="9:9" x14ac:dyDescent="0.25">
      <c r="I834" s="17"/>
    </row>
    <row r="835" spans="9:9" x14ac:dyDescent="0.25">
      <c r="I835" s="17"/>
    </row>
    <row r="836" spans="9:9" x14ac:dyDescent="0.25">
      <c r="I836" s="17"/>
    </row>
    <row r="837" spans="9:9" x14ac:dyDescent="0.25">
      <c r="I837" s="17"/>
    </row>
    <row r="838" spans="9:9" x14ac:dyDescent="0.25">
      <c r="I838" s="17"/>
    </row>
    <row r="839" spans="9:9" x14ac:dyDescent="0.25">
      <c r="I839" s="17"/>
    </row>
    <row r="840" spans="9:9" x14ac:dyDescent="0.25">
      <c r="I840" s="17"/>
    </row>
    <row r="841" spans="9:9" x14ac:dyDescent="0.25">
      <c r="I841" s="17"/>
    </row>
    <row r="842" spans="9:9" x14ac:dyDescent="0.25">
      <c r="I842" s="17"/>
    </row>
    <row r="843" spans="9:9" x14ac:dyDescent="0.25">
      <c r="I843" s="17"/>
    </row>
    <row r="844" spans="9:9" x14ac:dyDescent="0.25">
      <c r="I844" s="17"/>
    </row>
    <row r="845" spans="9:9" x14ac:dyDescent="0.25">
      <c r="I845" s="17"/>
    </row>
    <row r="846" spans="9:9" x14ac:dyDescent="0.25">
      <c r="I846" s="17"/>
    </row>
    <row r="847" spans="9:9" x14ac:dyDescent="0.25">
      <c r="I847" s="17"/>
    </row>
    <row r="848" spans="9:9" x14ac:dyDescent="0.25">
      <c r="I848" s="17"/>
    </row>
    <row r="849" spans="9:9" x14ac:dyDescent="0.25">
      <c r="I849" s="17"/>
    </row>
    <row r="850" spans="9:9" x14ac:dyDescent="0.25">
      <c r="I850" s="17"/>
    </row>
    <row r="851" spans="9:9" x14ac:dyDescent="0.25">
      <c r="I851" s="17"/>
    </row>
    <row r="852" spans="9:9" x14ac:dyDescent="0.25">
      <c r="I852" s="17"/>
    </row>
    <row r="853" spans="9:9" x14ac:dyDescent="0.25">
      <c r="I853" s="17"/>
    </row>
    <row r="854" spans="9:9" x14ac:dyDescent="0.25">
      <c r="I854" s="17"/>
    </row>
    <row r="855" spans="9:9" x14ac:dyDescent="0.25">
      <c r="I855" s="17"/>
    </row>
    <row r="856" spans="9:9" x14ac:dyDescent="0.25">
      <c r="I856" s="17"/>
    </row>
    <row r="857" spans="9:9" x14ac:dyDescent="0.25">
      <c r="I857" s="17"/>
    </row>
    <row r="858" spans="9:9" x14ac:dyDescent="0.25">
      <c r="I858" s="17"/>
    </row>
    <row r="859" spans="9:9" x14ac:dyDescent="0.25">
      <c r="I859" s="17"/>
    </row>
    <row r="860" spans="9:9" x14ac:dyDescent="0.25">
      <c r="I860" s="17"/>
    </row>
    <row r="861" spans="9:9" x14ac:dyDescent="0.25">
      <c r="I861" s="17"/>
    </row>
    <row r="862" spans="9:9" x14ac:dyDescent="0.25">
      <c r="I862" s="17"/>
    </row>
    <row r="863" spans="9:9" x14ac:dyDescent="0.25">
      <c r="I863" s="17"/>
    </row>
    <row r="864" spans="9:9" x14ac:dyDescent="0.25">
      <c r="I864" s="17"/>
    </row>
    <row r="865" spans="9:9" x14ac:dyDescent="0.25">
      <c r="I865" s="17"/>
    </row>
    <row r="866" spans="9:9" x14ac:dyDescent="0.25">
      <c r="I866" s="17"/>
    </row>
    <row r="867" spans="9:9" x14ac:dyDescent="0.25">
      <c r="I867" s="17"/>
    </row>
    <row r="868" spans="9:9" x14ac:dyDescent="0.25">
      <c r="I868" s="17"/>
    </row>
    <row r="869" spans="9:9" x14ac:dyDescent="0.25">
      <c r="I869" s="17"/>
    </row>
    <row r="870" spans="9:9" x14ac:dyDescent="0.25">
      <c r="I870" s="17"/>
    </row>
    <row r="871" spans="9:9" x14ac:dyDescent="0.25">
      <c r="I871" s="17"/>
    </row>
    <row r="872" spans="9:9" x14ac:dyDescent="0.25">
      <c r="I872" s="17"/>
    </row>
    <row r="873" spans="9:9" x14ac:dyDescent="0.25">
      <c r="I873" s="17"/>
    </row>
    <row r="874" spans="9:9" x14ac:dyDescent="0.25">
      <c r="I874" s="17"/>
    </row>
    <row r="875" spans="9:9" x14ac:dyDescent="0.25">
      <c r="I875" s="17"/>
    </row>
    <row r="876" spans="9:9" x14ac:dyDescent="0.25">
      <c r="I876" s="17"/>
    </row>
    <row r="877" spans="9:9" x14ac:dyDescent="0.25">
      <c r="I877" s="17"/>
    </row>
    <row r="878" spans="9:9" x14ac:dyDescent="0.25">
      <c r="I878" s="17"/>
    </row>
    <row r="879" spans="9:9" x14ac:dyDescent="0.25">
      <c r="I879" s="17"/>
    </row>
    <row r="880" spans="9:9" x14ac:dyDescent="0.25">
      <c r="I880" s="17"/>
    </row>
    <row r="881" spans="9:9" x14ac:dyDescent="0.25">
      <c r="I881" s="17"/>
    </row>
    <row r="882" spans="9:9" x14ac:dyDescent="0.25">
      <c r="I882" s="17"/>
    </row>
    <row r="883" spans="9:9" x14ac:dyDescent="0.25">
      <c r="I883" s="17"/>
    </row>
    <row r="884" spans="9:9" x14ac:dyDescent="0.25">
      <c r="I884" s="17"/>
    </row>
    <row r="885" spans="9:9" x14ac:dyDescent="0.25">
      <c r="I885" s="17"/>
    </row>
    <row r="886" spans="9:9" x14ac:dyDescent="0.25">
      <c r="I886" s="17"/>
    </row>
    <row r="887" spans="9:9" x14ac:dyDescent="0.25">
      <c r="I887" s="17"/>
    </row>
    <row r="888" spans="9:9" x14ac:dyDescent="0.25">
      <c r="I888" s="17"/>
    </row>
    <row r="889" spans="9:9" x14ac:dyDescent="0.25">
      <c r="I889" s="17"/>
    </row>
    <row r="890" spans="9:9" x14ac:dyDescent="0.25">
      <c r="I890" s="17"/>
    </row>
    <row r="891" spans="9:9" x14ac:dyDescent="0.25">
      <c r="I891" s="17"/>
    </row>
    <row r="892" spans="9:9" x14ac:dyDescent="0.25">
      <c r="I892" s="17"/>
    </row>
    <row r="893" spans="9:9" x14ac:dyDescent="0.25">
      <c r="I893" s="17"/>
    </row>
    <row r="894" spans="9:9" x14ac:dyDescent="0.25">
      <c r="I894" s="17"/>
    </row>
    <row r="895" spans="9:9" x14ac:dyDescent="0.25">
      <c r="I895" s="17"/>
    </row>
    <row r="896" spans="9:9" x14ac:dyDescent="0.25">
      <c r="I896" s="17"/>
    </row>
    <row r="897" spans="9:9" x14ac:dyDescent="0.25">
      <c r="I897" s="17"/>
    </row>
    <row r="898" spans="9:9" x14ac:dyDescent="0.25">
      <c r="I898" s="17"/>
    </row>
    <row r="899" spans="9:9" x14ac:dyDescent="0.25">
      <c r="I899" s="17"/>
    </row>
    <row r="900" spans="9:9" x14ac:dyDescent="0.25">
      <c r="I900" s="17"/>
    </row>
    <row r="901" spans="9:9" x14ac:dyDescent="0.25">
      <c r="I901" s="17"/>
    </row>
  </sheetData>
  <autoFilter ref="A1:F207" xr:uid="{276B69DE-AB80-46FA-BCAA-24F22B972ADC}"/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E8A0E-2C6E-4E00-AC0B-68274E78CFE6}">
  <sheetPr>
    <tabColor rgb="FFFF0000"/>
  </sheetPr>
  <dimension ref="A1:K901"/>
  <sheetViews>
    <sheetView showGridLines="0" topLeftCell="D1" zoomScale="90" zoomScaleNormal="90" workbookViewId="0">
      <selection activeCell="C13" sqref="C13"/>
    </sheetView>
  </sheetViews>
  <sheetFormatPr defaultRowHeight="15" x14ac:dyDescent="0.25"/>
  <cols>
    <col min="1" max="1" width="40" bestFit="1" customWidth="1"/>
    <col min="2" max="2" width="36.28515625" bestFit="1" customWidth="1"/>
    <col min="3" max="3" width="49.42578125" bestFit="1" customWidth="1"/>
    <col min="4" max="4" width="17.42578125" bestFit="1" customWidth="1"/>
    <col min="5" max="5" width="35.140625" bestFit="1" customWidth="1"/>
    <col min="6" max="6" width="36.85546875" bestFit="1" customWidth="1"/>
    <col min="7" max="7" width="41.28515625" bestFit="1" customWidth="1"/>
    <col min="8" max="8" width="17.85546875" style="3" customWidth="1"/>
    <col min="9" max="11" width="17.85546875" customWidth="1"/>
  </cols>
  <sheetData>
    <row r="1" spans="1:11" ht="30" x14ac:dyDescent="0.25">
      <c r="A1" s="1" t="s">
        <v>301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302</v>
      </c>
      <c r="I1" s="16" t="s">
        <v>296</v>
      </c>
      <c r="J1" s="16" t="s">
        <v>297</v>
      </c>
      <c r="K1" s="16" t="s">
        <v>298</v>
      </c>
    </row>
    <row r="2" spans="1:11" x14ac:dyDescent="0.25">
      <c r="A2" s="11" t="s">
        <v>303</v>
      </c>
      <c r="B2" s="11" t="s">
        <v>304</v>
      </c>
      <c r="C2" s="11" t="s">
        <v>123</v>
      </c>
      <c r="D2" s="11" t="s">
        <v>14</v>
      </c>
      <c r="E2" s="11" t="s">
        <v>122</v>
      </c>
      <c r="F2" s="11" t="s">
        <v>294</v>
      </c>
      <c r="G2" s="11" t="s">
        <v>275</v>
      </c>
      <c r="H2" s="10">
        <v>2350</v>
      </c>
      <c r="I2" s="10">
        <v>277.81</v>
      </c>
      <c r="J2" s="10">
        <v>0</v>
      </c>
      <c r="K2" s="10">
        <v>2627.81</v>
      </c>
    </row>
    <row r="3" spans="1:11" x14ac:dyDescent="0.25">
      <c r="A3" s="11" t="s">
        <v>305</v>
      </c>
      <c r="B3" s="11" t="s">
        <v>306</v>
      </c>
      <c r="C3" s="11" t="s">
        <v>123</v>
      </c>
      <c r="D3" s="11" t="s">
        <v>14</v>
      </c>
      <c r="E3" s="11" t="s">
        <v>122</v>
      </c>
      <c r="F3" s="11" t="s">
        <v>294</v>
      </c>
      <c r="G3" s="11" t="s">
        <v>275</v>
      </c>
      <c r="H3" s="10">
        <v>149120</v>
      </c>
      <c r="I3" s="10">
        <v>277.81</v>
      </c>
      <c r="J3" s="10">
        <v>0</v>
      </c>
      <c r="K3" s="10">
        <v>149397.81</v>
      </c>
    </row>
    <row r="4" spans="1:11" x14ac:dyDescent="0.25">
      <c r="A4" s="11" t="s">
        <v>307</v>
      </c>
      <c r="B4" s="11" t="s">
        <v>308</v>
      </c>
      <c r="C4" s="11" t="s">
        <v>123</v>
      </c>
      <c r="D4" s="11" t="s">
        <v>14</v>
      </c>
      <c r="E4" s="11" t="s">
        <v>122</v>
      </c>
      <c r="F4" s="11" t="s">
        <v>294</v>
      </c>
      <c r="G4" s="11" t="s">
        <v>275</v>
      </c>
      <c r="H4" s="10">
        <v>116900</v>
      </c>
      <c r="I4" s="10">
        <v>277.81</v>
      </c>
      <c r="J4" s="10">
        <v>0</v>
      </c>
      <c r="K4" s="10">
        <v>117177.81</v>
      </c>
    </row>
    <row r="5" spans="1:11" x14ac:dyDescent="0.25">
      <c r="A5" s="11" t="s">
        <v>309</v>
      </c>
      <c r="B5" s="11" t="s">
        <v>310</v>
      </c>
      <c r="C5" s="11" t="s">
        <v>123</v>
      </c>
      <c r="D5" s="11" t="s">
        <v>14</v>
      </c>
      <c r="E5" s="11" t="s">
        <v>122</v>
      </c>
      <c r="F5" s="11" t="s">
        <v>294</v>
      </c>
      <c r="G5" s="11" t="s">
        <v>275</v>
      </c>
      <c r="H5" s="10">
        <v>202200</v>
      </c>
      <c r="I5" s="10">
        <v>277.81</v>
      </c>
      <c r="J5" s="10">
        <v>0</v>
      </c>
      <c r="K5" s="10">
        <v>202477.81</v>
      </c>
    </row>
    <row r="6" spans="1:11" x14ac:dyDescent="0.25">
      <c r="A6" s="11" t="s">
        <v>311</v>
      </c>
      <c r="B6" s="11" t="s">
        <v>283</v>
      </c>
      <c r="C6" s="11" t="s">
        <v>123</v>
      </c>
      <c r="D6" s="11" t="s">
        <v>14</v>
      </c>
      <c r="E6" s="11" t="s">
        <v>122</v>
      </c>
      <c r="F6" s="11" t="s">
        <v>294</v>
      </c>
      <c r="G6" s="11" t="s">
        <v>275</v>
      </c>
      <c r="H6" s="10">
        <v>271585.24</v>
      </c>
      <c r="I6" s="10">
        <v>10199.609999999999</v>
      </c>
      <c r="J6" s="10">
        <v>0</v>
      </c>
      <c r="K6" s="10">
        <v>281784.84999999998</v>
      </c>
    </row>
    <row r="7" spans="1:11" x14ac:dyDescent="0.25">
      <c r="A7" s="11" t="s">
        <v>312</v>
      </c>
      <c r="B7" s="11" t="s">
        <v>251</v>
      </c>
      <c r="C7" s="11" t="s">
        <v>123</v>
      </c>
      <c r="D7" s="11" t="s">
        <v>98</v>
      </c>
      <c r="E7" s="11" t="s">
        <v>122</v>
      </c>
      <c r="F7" s="11" t="s">
        <v>294</v>
      </c>
      <c r="G7" s="11" t="s">
        <v>275</v>
      </c>
      <c r="H7" s="10">
        <v>1465214.9899999963</v>
      </c>
      <c r="I7" s="10">
        <v>235533.42000000013</v>
      </c>
      <c r="J7" s="10">
        <v>290970.57832193625</v>
      </c>
      <c r="K7" s="10">
        <v>1409777.8316780601</v>
      </c>
    </row>
    <row r="8" spans="1:11" x14ac:dyDescent="0.25">
      <c r="A8" s="11" t="s">
        <v>313</v>
      </c>
      <c r="B8" s="11" t="s">
        <v>251</v>
      </c>
      <c r="C8" s="11" t="s">
        <v>123</v>
      </c>
      <c r="D8" s="11" t="s">
        <v>72</v>
      </c>
      <c r="E8" s="11" t="s">
        <v>122</v>
      </c>
      <c r="F8" s="11" t="s">
        <v>294</v>
      </c>
      <c r="G8" s="11" t="s">
        <v>275</v>
      </c>
      <c r="H8" s="10">
        <v>378460.7999999997</v>
      </c>
      <c r="I8" s="10">
        <v>135216.56000000008</v>
      </c>
      <c r="J8" s="10">
        <v>185686.62305657702</v>
      </c>
      <c r="K8" s="10">
        <v>327990.73694342276</v>
      </c>
    </row>
    <row r="9" spans="1:11" x14ac:dyDescent="0.25">
      <c r="A9" s="11" t="s">
        <v>314</v>
      </c>
      <c r="B9" s="11" t="s">
        <v>251</v>
      </c>
      <c r="C9" s="11" t="s">
        <v>123</v>
      </c>
      <c r="D9" s="11" t="s">
        <v>14</v>
      </c>
      <c r="E9" s="11" t="s">
        <v>122</v>
      </c>
      <c r="F9" s="11" t="s">
        <v>294</v>
      </c>
      <c r="G9" s="11" t="s">
        <v>275</v>
      </c>
      <c r="H9" s="10">
        <v>943121.89</v>
      </c>
      <c r="I9" s="10">
        <v>324495.03999999992</v>
      </c>
      <c r="J9" s="10">
        <v>411003.2787547551</v>
      </c>
      <c r="K9" s="10">
        <v>856613.6512452449</v>
      </c>
    </row>
    <row r="10" spans="1:11" x14ac:dyDescent="0.25">
      <c r="A10" s="11" t="s">
        <v>315</v>
      </c>
      <c r="B10" s="11" t="s">
        <v>251</v>
      </c>
      <c r="C10" s="11" t="s">
        <v>123</v>
      </c>
      <c r="D10" s="11" t="s">
        <v>41</v>
      </c>
      <c r="E10" s="11" t="s">
        <v>122</v>
      </c>
      <c r="F10" s="11" t="s">
        <v>294</v>
      </c>
      <c r="G10" s="11" t="s">
        <v>275</v>
      </c>
      <c r="H10" s="10">
        <v>218341.06000000014</v>
      </c>
      <c r="I10" s="10">
        <v>65745.11000000003</v>
      </c>
      <c r="J10" s="10">
        <v>54059.466684201361</v>
      </c>
      <c r="K10" s="10">
        <v>230026.70331579883</v>
      </c>
    </row>
    <row r="11" spans="1:11" x14ac:dyDescent="0.25">
      <c r="A11" s="11" t="s">
        <v>316</v>
      </c>
      <c r="B11" s="11" t="s">
        <v>259</v>
      </c>
      <c r="C11" s="11" t="s">
        <v>123</v>
      </c>
      <c r="D11" s="11" t="s">
        <v>22</v>
      </c>
      <c r="E11" s="11" t="s">
        <v>122</v>
      </c>
      <c r="F11" s="11" t="s">
        <v>294</v>
      </c>
      <c r="G11" s="11" t="s">
        <v>275</v>
      </c>
      <c r="H11" s="10">
        <v>383479.11999999988</v>
      </c>
      <c r="I11" s="10">
        <v>83594.639999999985</v>
      </c>
      <c r="J11" s="10">
        <v>164371.28193799919</v>
      </c>
      <c r="K11" s="10">
        <v>302702.47806200071</v>
      </c>
    </row>
    <row r="12" spans="1:11" x14ac:dyDescent="0.25">
      <c r="A12" s="11" t="s">
        <v>317</v>
      </c>
      <c r="B12" s="11" t="s">
        <v>70</v>
      </c>
      <c r="C12" s="11" t="s">
        <v>123</v>
      </c>
      <c r="D12" s="11" t="s">
        <v>72</v>
      </c>
      <c r="E12" s="11" t="s">
        <v>318</v>
      </c>
      <c r="F12" s="11" t="s">
        <v>294</v>
      </c>
      <c r="G12" s="11" t="s">
        <v>275</v>
      </c>
      <c r="H12" s="10">
        <v>188000.40999999992</v>
      </c>
      <c r="I12" s="10">
        <v>65587.169999999984</v>
      </c>
      <c r="J12" s="10">
        <v>82004.291740710396</v>
      </c>
      <c r="K12" s="10">
        <v>171583.28825928952</v>
      </c>
    </row>
    <row r="13" spans="1:11" x14ac:dyDescent="0.25">
      <c r="A13" s="11" t="s">
        <v>319</v>
      </c>
      <c r="B13" s="11" t="s">
        <v>259</v>
      </c>
      <c r="C13" s="11" t="s">
        <v>123</v>
      </c>
      <c r="D13" s="11" t="s">
        <v>22</v>
      </c>
      <c r="E13" s="11" t="s">
        <v>320</v>
      </c>
      <c r="F13" s="11" t="s">
        <v>294</v>
      </c>
      <c r="G13" s="11" t="s">
        <v>275</v>
      </c>
      <c r="H13" s="10">
        <v>0</v>
      </c>
      <c r="I13" s="10">
        <v>0</v>
      </c>
      <c r="J13" s="10">
        <v>0</v>
      </c>
      <c r="K13" s="10">
        <v>0</v>
      </c>
    </row>
    <row r="14" spans="1:11" x14ac:dyDescent="0.25">
      <c r="A14" s="11" t="s">
        <v>321</v>
      </c>
      <c r="B14" s="11" t="s">
        <v>70</v>
      </c>
      <c r="C14" s="11" t="s">
        <v>123</v>
      </c>
      <c r="D14" s="11" t="s">
        <v>72</v>
      </c>
      <c r="E14" s="11" t="s">
        <v>122</v>
      </c>
      <c r="F14" s="11" t="s">
        <v>294</v>
      </c>
      <c r="G14" s="11" t="s">
        <v>275</v>
      </c>
      <c r="H14" s="10">
        <v>64020.210000000021</v>
      </c>
      <c r="I14" s="10">
        <v>19799.970000000005</v>
      </c>
      <c r="J14" s="10">
        <v>27643.094153417529</v>
      </c>
      <c r="K14" s="10">
        <v>56177.0858465825</v>
      </c>
    </row>
    <row r="15" spans="1:11" x14ac:dyDescent="0.25">
      <c r="A15" s="11" t="s">
        <v>322</v>
      </c>
      <c r="B15" s="11" t="s">
        <v>251</v>
      </c>
      <c r="C15" s="11" t="s">
        <v>123</v>
      </c>
      <c r="D15" s="11" t="s">
        <v>98</v>
      </c>
      <c r="E15" s="11" t="s">
        <v>318</v>
      </c>
      <c r="F15" s="11" t="s">
        <v>16</v>
      </c>
      <c r="G15" s="11" t="s">
        <v>275</v>
      </c>
      <c r="H15" s="10">
        <v>273145.89000000025</v>
      </c>
      <c r="I15" s="10">
        <v>67022.469999999972</v>
      </c>
      <c r="J15" s="10">
        <v>102748.0548764339</v>
      </c>
      <c r="K15" s="10">
        <v>237420.3051235663</v>
      </c>
    </row>
    <row r="16" spans="1:11" x14ac:dyDescent="0.25">
      <c r="A16" s="11" t="s">
        <v>323</v>
      </c>
      <c r="B16" s="11" t="s">
        <v>251</v>
      </c>
      <c r="C16" s="11" t="s">
        <v>123</v>
      </c>
      <c r="D16" s="11" t="s">
        <v>72</v>
      </c>
      <c r="E16" s="11" t="s">
        <v>318</v>
      </c>
      <c r="F16" s="11" t="s">
        <v>16</v>
      </c>
      <c r="G16" s="11" t="s">
        <v>275</v>
      </c>
      <c r="H16" s="10">
        <v>140917.34000000005</v>
      </c>
      <c r="I16" s="10">
        <v>33623.710000000014</v>
      </c>
      <c r="J16" s="10">
        <v>53094.396926810638</v>
      </c>
      <c r="K16" s="10">
        <v>121446.65307318943</v>
      </c>
    </row>
    <row r="17" spans="1:11" x14ac:dyDescent="0.25">
      <c r="A17" s="11" t="s">
        <v>324</v>
      </c>
      <c r="B17" s="11" t="s">
        <v>251</v>
      </c>
      <c r="C17" s="11" t="s">
        <v>123</v>
      </c>
      <c r="D17" s="11" t="s">
        <v>14</v>
      </c>
      <c r="E17" s="11" t="s">
        <v>318</v>
      </c>
      <c r="F17" s="11" t="s">
        <v>294</v>
      </c>
      <c r="G17" s="11" t="s">
        <v>275</v>
      </c>
      <c r="H17" s="10">
        <v>224775.14999999991</v>
      </c>
      <c r="I17" s="10">
        <v>85532.659999999989</v>
      </c>
      <c r="J17" s="10">
        <v>84507.952674387707</v>
      </c>
      <c r="K17" s="10">
        <v>225799.85732561216</v>
      </c>
    </row>
    <row r="18" spans="1:11" x14ac:dyDescent="0.25">
      <c r="A18" s="11" t="s">
        <v>325</v>
      </c>
      <c r="B18" s="11" t="s">
        <v>251</v>
      </c>
      <c r="C18" s="11" t="s">
        <v>123</v>
      </c>
      <c r="D18" s="11" t="s">
        <v>41</v>
      </c>
      <c r="E18" s="11" t="s">
        <v>318</v>
      </c>
      <c r="F18" s="11" t="s">
        <v>16</v>
      </c>
      <c r="G18" s="11" t="s">
        <v>275</v>
      </c>
      <c r="H18" s="10">
        <v>30687.989999999994</v>
      </c>
      <c r="I18" s="10">
        <v>9247.6500000000015</v>
      </c>
      <c r="J18" s="10">
        <v>11515.08515513376</v>
      </c>
      <c r="K18" s="10">
        <v>28420.554844866238</v>
      </c>
    </row>
    <row r="19" spans="1:11" x14ac:dyDescent="0.25">
      <c r="A19" s="11" t="s">
        <v>326</v>
      </c>
      <c r="B19" s="11" t="s">
        <v>251</v>
      </c>
      <c r="C19" s="11" t="s">
        <v>123</v>
      </c>
      <c r="D19" s="11" t="s">
        <v>98</v>
      </c>
      <c r="E19" s="11" t="s">
        <v>320</v>
      </c>
      <c r="F19" s="11" t="s">
        <v>294</v>
      </c>
      <c r="G19" s="11" t="s">
        <v>275</v>
      </c>
      <c r="H19" s="10">
        <v>0</v>
      </c>
      <c r="I19" s="10">
        <v>0</v>
      </c>
      <c r="J19" s="10">
        <v>0</v>
      </c>
      <c r="K19" s="10">
        <v>0</v>
      </c>
    </row>
    <row r="20" spans="1:11" x14ac:dyDescent="0.25">
      <c r="A20" s="11" t="s">
        <v>327</v>
      </c>
      <c r="B20" s="11" t="s">
        <v>251</v>
      </c>
      <c r="C20" s="11" t="s">
        <v>123</v>
      </c>
      <c r="D20" s="11" t="s">
        <v>72</v>
      </c>
      <c r="E20" s="11" t="s">
        <v>320</v>
      </c>
      <c r="F20" s="11" t="s">
        <v>294</v>
      </c>
      <c r="G20" s="11" t="s">
        <v>275</v>
      </c>
      <c r="H20" s="10">
        <v>0</v>
      </c>
      <c r="I20" s="10">
        <v>0</v>
      </c>
      <c r="J20" s="10">
        <v>0</v>
      </c>
      <c r="K20" s="10">
        <v>0</v>
      </c>
    </row>
    <row r="21" spans="1:11" x14ac:dyDescent="0.25">
      <c r="A21" s="11" t="s">
        <v>328</v>
      </c>
      <c r="B21" s="11" t="s">
        <v>251</v>
      </c>
      <c r="C21" s="11" t="s">
        <v>123</v>
      </c>
      <c r="D21" s="11" t="s">
        <v>14</v>
      </c>
      <c r="E21" s="11" t="s">
        <v>320</v>
      </c>
      <c r="F21" s="11" t="s">
        <v>294</v>
      </c>
      <c r="G21" s="11" t="s">
        <v>275</v>
      </c>
      <c r="H21" s="10">
        <v>0</v>
      </c>
      <c r="I21" s="10">
        <v>0</v>
      </c>
      <c r="J21" s="10">
        <v>0</v>
      </c>
      <c r="K21" s="10">
        <v>0</v>
      </c>
    </row>
    <row r="22" spans="1:11" x14ac:dyDescent="0.25">
      <c r="A22" s="11" t="s">
        <v>329</v>
      </c>
      <c r="B22" s="11" t="s">
        <v>251</v>
      </c>
      <c r="C22" s="11" t="s">
        <v>123</v>
      </c>
      <c r="D22" s="11" t="s">
        <v>41</v>
      </c>
      <c r="E22" s="11" t="s">
        <v>320</v>
      </c>
      <c r="F22" s="11" t="s">
        <v>294</v>
      </c>
      <c r="G22" s="11" t="s">
        <v>275</v>
      </c>
      <c r="H22" s="10">
        <v>0</v>
      </c>
      <c r="I22" s="10">
        <v>0</v>
      </c>
      <c r="J22" s="10">
        <v>0</v>
      </c>
      <c r="K22" s="10">
        <v>0</v>
      </c>
    </row>
    <row r="23" spans="1:11" x14ac:dyDescent="0.25">
      <c r="A23" s="11" t="s">
        <v>330</v>
      </c>
      <c r="B23" s="11" t="s">
        <v>249</v>
      </c>
      <c r="C23" s="11" t="s">
        <v>123</v>
      </c>
      <c r="D23" s="11" t="s">
        <v>98</v>
      </c>
      <c r="E23" s="11" t="s">
        <v>122</v>
      </c>
      <c r="F23" s="11" t="s">
        <v>294</v>
      </c>
      <c r="G23" s="11" t="s">
        <v>275</v>
      </c>
      <c r="H23" s="10">
        <v>1137651.6899999967</v>
      </c>
      <c r="I23" s="10">
        <v>96737.44</v>
      </c>
      <c r="J23" s="10">
        <v>177096.90237702077</v>
      </c>
      <c r="K23" s="10">
        <v>1057292.2276229758</v>
      </c>
    </row>
    <row r="24" spans="1:11" x14ac:dyDescent="0.25">
      <c r="A24" s="11" t="s">
        <v>331</v>
      </c>
      <c r="B24" s="11" t="s">
        <v>249</v>
      </c>
      <c r="C24" s="11" t="s">
        <v>123</v>
      </c>
      <c r="D24" s="11" t="s">
        <v>72</v>
      </c>
      <c r="E24" s="11" t="s">
        <v>122</v>
      </c>
      <c r="F24" s="11" t="s">
        <v>294</v>
      </c>
      <c r="G24" s="11" t="s">
        <v>275</v>
      </c>
      <c r="H24" s="10">
        <v>219859.07999999958</v>
      </c>
      <c r="I24" s="10">
        <v>67219.510000000009</v>
      </c>
      <c r="J24" s="10">
        <v>137367.12024041737</v>
      </c>
      <c r="K24" s="10">
        <v>149711.46975958222</v>
      </c>
    </row>
    <row r="25" spans="1:11" x14ac:dyDescent="0.25">
      <c r="A25" s="11" t="s">
        <v>332</v>
      </c>
      <c r="B25" s="11" t="s">
        <v>249</v>
      </c>
      <c r="C25" s="11" t="s">
        <v>123</v>
      </c>
      <c r="D25" s="11" t="s">
        <v>14</v>
      </c>
      <c r="E25" s="11" t="s">
        <v>122</v>
      </c>
      <c r="F25" s="11" t="s">
        <v>294</v>
      </c>
      <c r="G25" s="11" t="s">
        <v>275</v>
      </c>
      <c r="H25" s="10">
        <v>448959.43999999989</v>
      </c>
      <c r="I25" s="10">
        <v>321596.49000000011</v>
      </c>
      <c r="J25" s="10">
        <v>269443.07776976435</v>
      </c>
      <c r="K25" s="10">
        <v>501112.85223023564</v>
      </c>
    </row>
    <row r="26" spans="1:11" x14ac:dyDescent="0.25">
      <c r="A26" s="11" t="s">
        <v>333</v>
      </c>
      <c r="B26" s="11" t="s">
        <v>249</v>
      </c>
      <c r="C26" s="11" t="s">
        <v>123</v>
      </c>
      <c r="D26" s="11" t="s">
        <v>98</v>
      </c>
      <c r="E26" s="11" t="s">
        <v>318</v>
      </c>
      <c r="F26" s="11" t="s">
        <v>16</v>
      </c>
      <c r="G26" s="11" t="s">
        <v>275</v>
      </c>
      <c r="H26" s="10">
        <v>142145.65000000008</v>
      </c>
      <c r="I26" s="10">
        <v>45345.920000000027</v>
      </c>
      <c r="J26" s="10">
        <v>47929.391971348858</v>
      </c>
      <c r="K26" s="10">
        <v>139562.17802865125</v>
      </c>
    </row>
    <row r="27" spans="1:11" x14ac:dyDescent="0.25">
      <c r="A27" s="11" t="s">
        <v>334</v>
      </c>
      <c r="B27" s="11" t="s">
        <v>249</v>
      </c>
      <c r="C27" s="11" t="s">
        <v>123</v>
      </c>
      <c r="D27" s="11" t="s">
        <v>72</v>
      </c>
      <c r="E27" s="11" t="s">
        <v>318</v>
      </c>
      <c r="F27" s="11" t="s">
        <v>16</v>
      </c>
      <c r="G27" s="11" t="s">
        <v>275</v>
      </c>
      <c r="H27" s="10">
        <v>97057.280000000042</v>
      </c>
      <c r="I27" s="10">
        <v>16238.009999999997</v>
      </c>
      <c r="J27" s="10">
        <v>35970.329963044911</v>
      </c>
      <c r="K27" s="10">
        <v>77324.960036955134</v>
      </c>
    </row>
    <row r="28" spans="1:11" x14ac:dyDescent="0.25">
      <c r="A28" s="11" t="s">
        <v>335</v>
      </c>
      <c r="B28" s="11" t="s">
        <v>249</v>
      </c>
      <c r="C28" s="11" t="s">
        <v>123</v>
      </c>
      <c r="D28" s="11" t="s">
        <v>14</v>
      </c>
      <c r="E28" s="11" t="s">
        <v>318</v>
      </c>
      <c r="F28" s="11" t="s">
        <v>294</v>
      </c>
      <c r="G28" s="11" t="s">
        <v>275</v>
      </c>
      <c r="H28" s="10">
        <v>195209.23999999993</v>
      </c>
      <c r="I28" s="10">
        <v>56576.369999999988</v>
      </c>
      <c r="J28" s="10">
        <v>72297.959873709726</v>
      </c>
      <c r="K28" s="10">
        <v>179487.65012629019</v>
      </c>
    </row>
    <row r="29" spans="1:11" x14ac:dyDescent="0.25">
      <c r="A29" s="11" t="s">
        <v>336</v>
      </c>
      <c r="B29" s="11" t="s">
        <v>249</v>
      </c>
      <c r="C29" s="11" t="s">
        <v>123</v>
      </c>
      <c r="D29" s="11" t="s">
        <v>98</v>
      </c>
      <c r="E29" s="11" t="s">
        <v>320</v>
      </c>
      <c r="F29" s="11" t="s">
        <v>294</v>
      </c>
      <c r="G29" s="11" t="s">
        <v>275</v>
      </c>
      <c r="H29" s="10">
        <v>0</v>
      </c>
      <c r="I29" s="10">
        <v>0</v>
      </c>
      <c r="J29" s="10">
        <v>0</v>
      </c>
      <c r="K29" s="10">
        <v>0</v>
      </c>
    </row>
    <row r="30" spans="1:11" x14ac:dyDescent="0.25">
      <c r="A30" s="11" t="s">
        <v>337</v>
      </c>
      <c r="B30" s="11" t="s">
        <v>249</v>
      </c>
      <c r="C30" s="11" t="s">
        <v>123</v>
      </c>
      <c r="D30" s="11" t="s">
        <v>72</v>
      </c>
      <c r="E30" s="11" t="s">
        <v>320</v>
      </c>
      <c r="F30" s="11" t="s">
        <v>294</v>
      </c>
      <c r="G30" s="11" t="s">
        <v>275</v>
      </c>
      <c r="H30" s="10">
        <v>0</v>
      </c>
      <c r="I30" s="10">
        <v>0</v>
      </c>
      <c r="J30" s="10">
        <v>0</v>
      </c>
      <c r="K30" s="10">
        <v>0</v>
      </c>
    </row>
    <row r="31" spans="1:11" x14ac:dyDescent="0.25">
      <c r="A31" s="11" t="s">
        <v>338</v>
      </c>
      <c r="B31" s="11" t="s">
        <v>249</v>
      </c>
      <c r="C31" s="11" t="s">
        <v>123</v>
      </c>
      <c r="D31" s="11" t="s">
        <v>14</v>
      </c>
      <c r="E31" s="11" t="s">
        <v>320</v>
      </c>
      <c r="F31" s="11" t="s">
        <v>294</v>
      </c>
      <c r="G31" s="11" t="s">
        <v>275</v>
      </c>
      <c r="H31" s="10">
        <v>0</v>
      </c>
      <c r="I31" s="10">
        <v>0</v>
      </c>
      <c r="J31" s="10">
        <v>0</v>
      </c>
      <c r="K31" s="10">
        <v>0</v>
      </c>
    </row>
    <row r="32" spans="1:11" x14ac:dyDescent="0.25">
      <c r="A32" s="11" t="s">
        <v>339</v>
      </c>
      <c r="B32" s="11" t="s">
        <v>219</v>
      </c>
      <c r="C32" s="11" t="s">
        <v>123</v>
      </c>
      <c r="D32" s="11" t="s">
        <v>98</v>
      </c>
      <c r="E32" s="11" t="s">
        <v>122</v>
      </c>
      <c r="F32" s="11" t="s">
        <v>294</v>
      </c>
      <c r="G32" s="11" t="s">
        <v>275</v>
      </c>
      <c r="H32" s="10">
        <v>1108846.5100000002</v>
      </c>
      <c r="I32" s="10">
        <v>239367.68999999986</v>
      </c>
      <c r="J32" s="10">
        <v>257194.91722494649</v>
      </c>
      <c r="K32" s="10">
        <v>1091019.2827750538</v>
      </c>
    </row>
    <row r="33" spans="1:11" x14ac:dyDescent="0.25">
      <c r="A33" s="11" t="s">
        <v>340</v>
      </c>
      <c r="B33" s="11" t="s">
        <v>219</v>
      </c>
      <c r="C33" s="11" t="s">
        <v>123</v>
      </c>
      <c r="D33" s="11" t="s">
        <v>72</v>
      </c>
      <c r="E33" s="11" t="s">
        <v>122</v>
      </c>
      <c r="F33" s="11" t="s">
        <v>294</v>
      </c>
      <c r="G33" s="11" t="s">
        <v>275</v>
      </c>
      <c r="H33" s="10">
        <v>38694.049999999974</v>
      </c>
      <c r="I33" s="10">
        <v>13316.109999999999</v>
      </c>
      <c r="J33" s="10">
        <v>17719.126182040254</v>
      </c>
      <c r="K33" s="10">
        <v>34291.033817959717</v>
      </c>
    </row>
    <row r="34" spans="1:11" x14ac:dyDescent="0.25">
      <c r="A34" s="11" t="s">
        <v>341</v>
      </c>
      <c r="B34" s="11" t="s">
        <v>219</v>
      </c>
      <c r="C34" s="11" t="s">
        <v>123</v>
      </c>
      <c r="D34" s="11" t="s">
        <v>14</v>
      </c>
      <c r="E34" s="11" t="s">
        <v>122</v>
      </c>
      <c r="F34" s="11" t="s">
        <v>294</v>
      </c>
      <c r="G34" s="11" t="s">
        <v>275</v>
      </c>
      <c r="H34" s="10">
        <v>609219.76000000106</v>
      </c>
      <c r="I34" s="10">
        <v>270505.17000000004</v>
      </c>
      <c r="J34" s="10">
        <v>273024.75470219873</v>
      </c>
      <c r="K34" s="10">
        <v>606700.17529780231</v>
      </c>
    </row>
    <row r="35" spans="1:11" x14ac:dyDescent="0.25">
      <c r="A35" s="11" t="s">
        <v>342</v>
      </c>
      <c r="B35" s="11" t="s">
        <v>219</v>
      </c>
      <c r="C35" s="11" t="s">
        <v>123</v>
      </c>
      <c r="D35" s="11" t="s">
        <v>41</v>
      </c>
      <c r="E35" s="11" t="s">
        <v>122</v>
      </c>
      <c r="F35" s="11" t="s">
        <v>294</v>
      </c>
      <c r="G35" s="11" t="s">
        <v>275</v>
      </c>
      <c r="H35" s="10">
        <v>195306.63999999975</v>
      </c>
      <c r="I35" s="10">
        <v>77448.150000000009</v>
      </c>
      <c r="J35" s="10">
        <v>85495.990447688164</v>
      </c>
      <c r="K35" s="10">
        <v>187258.7995523116</v>
      </c>
    </row>
    <row r="36" spans="1:11" x14ac:dyDescent="0.25">
      <c r="A36" s="11" t="s">
        <v>343</v>
      </c>
      <c r="B36" s="11" t="s">
        <v>219</v>
      </c>
      <c r="C36" s="11" t="s">
        <v>123</v>
      </c>
      <c r="D36" s="11" t="s">
        <v>98</v>
      </c>
      <c r="E36" s="11" t="s">
        <v>318</v>
      </c>
      <c r="F36" s="11" t="s">
        <v>294</v>
      </c>
      <c r="G36" s="11" t="s">
        <v>275</v>
      </c>
      <c r="H36" s="10">
        <v>210300.11999999994</v>
      </c>
      <c r="I36" s="10">
        <v>40473.429999999986</v>
      </c>
      <c r="J36" s="10">
        <v>97738.208539457046</v>
      </c>
      <c r="K36" s="10">
        <v>153035.34146054287</v>
      </c>
    </row>
    <row r="37" spans="1:11" x14ac:dyDescent="0.25">
      <c r="A37" s="11" t="s">
        <v>344</v>
      </c>
      <c r="B37" s="11" t="s">
        <v>219</v>
      </c>
      <c r="C37" s="11" t="s">
        <v>123</v>
      </c>
      <c r="D37" s="11" t="s">
        <v>72</v>
      </c>
      <c r="E37" s="11" t="s">
        <v>318</v>
      </c>
      <c r="F37" s="11" t="s">
        <v>16</v>
      </c>
      <c r="G37" s="11" t="s">
        <v>275</v>
      </c>
      <c r="H37" s="10">
        <v>13545.180000000002</v>
      </c>
      <c r="I37" s="10">
        <v>578.5100000000001</v>
      </c>
      <c r="J37" s="10">
        <v>6481.9912363689136</v>
      </c>
      <c r="K37" s="10">
        <v>7641.6987636310887</v>
      </c>
    </row>
    <row r="38" spans="1:11" x14ac:dyDescent="0.25">
      <c r="A38" s="11" t="s">
        <v>345</v>
      </c>
      <c r="B38" s="11" t="s">
        <v>219</v>
      </c>
      <c r="C38" s="11" t="s">
        <v>123</v>
      </c>
      <c r="D38" s="11" t="s">
        <v>14</v>
      </c>
      <c r="E38" s="11" t="s">
        <v>318</v>
      </c>
      <c r="F38" s="11" t="s">
        <v>294</v>
      </c>
      <c r="G38" s="11" t="s">
        <v>275</v>
      </c>
      <c r="H38" s="10">
        <v>320443.14000000007</v>
      </c>
      <c r="I38" s="10">
        <v>53911.57</v>
      </c>
      <c r="J38" s="10">
        <v>92314.069018868875</v>
      </c>
      <c r="K38" s="10">
        <v>282040.64098113118</v>
      </c>
    </row>
    <row r="39" spans="1:11" x14ac:dyDescent="0.25">
      <c r="A39" s="11" t="s">
        <v>346</v>
      </c>
      <c r="B39" s="11" t="s">
        <v>219</v>
      </c>
      <c r="C39" s="11" t="s">
        <v>123</v>
      </c>
      <c r="D39" s="11" t="s">
        <v>41</v>
      </c>
      <c r="E39" s="11" t="s">
        <v>318</v>
      </c>
      <c r="F39" s="11" t="s">
        <v>16</v>
      </c>
      <c r="G39" s="11" t="s">
        <v>275</v>
      </c>
      <c r="H39" s="10">
        <v>67670.880000000019</v>
      </c>
      <c r="I39" s="10">
        <v>18728.52</v>
      </c>
      <c r="J39" s="10">
        <v>32290.627897513463</v>
      </c>
      <c r="K39" s="10">
        <v>54108.77210248656</v>
      </c>
    </row>
    <row r="40" spans="1:11" x14ac:dyDescent="0.25">
      <c r="A40" s="11" t="s">
        <v>347</v>
      </c>
      <c r="B40" s="11" t="s">
        <v>219</v>
      </c>
      <c r="C40" s="11" t="s">
        <v>123</v>
      </c>
      <c r="D40" s="11" t="s">
        <v>98</v>
      </c>
      <c r="E40" s="11" t="s">
        <v>320</v>
      </c>
      <c r="F40" s="11" t="s">
        <v>294</v>
      </c>
      <c r="G40" s="11" t="s">
        <v>275</v>
      </c>
      <c r="H40" s="10">
        <v>0</v>
      </c>
      <c r="I40" s="10">
        <v>0</v>
      </c>
      <c r="J40" s="10">
        <v>0</v>
      </c>
      <c r="K40" s="10">
        <v>0</v>
      </c>
    </row>
    <row r="41" spans="1:11" x14ac:dyDescent="0.25">
      <c r="A41" s="11" t="s">
        <v>348</v>
      </c>
      <c r="B41" s="11" t="s">
        <v>219</v>
      </c>
      <c r="C41" s="11" t="s">
        <v>123</v>
      </c>
      <c r="D41" s="11" t="s">
        <v>72</v>
      </c>
      <c r="E41" s="11" t="s">
        <v>320</v>
      </c>
      <c r="F41" s="11" t="s">
        <v>16</v>
      </c>
      <c r="G41" s="11" t="s">
        <v>275</v>
      </c>
      <c r="H41" s="10">
        <v>0</v>
      </c>
      <c r="I41" s="10">
        <v>0</v>
      </c>
      <c r="J41" s="10">
        <v>0</v>
      </c>
      <c r="K41" s="10">
        <v>0</v>
      </c>
    </row>
    <row r="42" spans="1:11" x14ac:dyDescent="0.25">
      <c r="A42" s="11" t="s">
        <v>349</v>
      </c>
      <c r="B42" s="11" t="s">
        <v>219</v>
      </c>
      <c r="C42" s="11" t="s">
        <v>123</v>
      </c>
      <c r="D42" s="11" t="s">
        <v>14</v>
      </c>
      <c r="E42" s="11" t="s">
        <v>320</v>
      </c>
      <c r="F42" s="11" t="s">
        <v>294</v>
      </c>
      <c r="G42" s="11" t="s">
        <v>275</v>
      </c>
      <c r="H42" s="10">
        <v>0</v>
      </c>
      <c r="I42" s="10">
        <v>0</v>
      </c>
      <c r="J42" s="10">
        <v>0</v>
      </c>
      <c r="K42" s="10">
        <v>0</v>
      </c>
    </row>
    <row r="43" spans="1:11" x14ac:dyDescent="0.25">
      <c r="A43" s="11" t="s">
        <v>350</v>
      </c>
      <c r="B43" s="11" t="s">
        <v>219</v>
      </c>
      <c r="C43" s="11" t="s">
        <v>123</v>
      </c>
      <c r="D43" s="11" t="s">
        <v>41</v>
      </c>
      <c r="E43" s="11" t="s">
        <v>320</v>
      </c>
      <c r="F43" s="11" t="s">
        <v>294</v>
      </c>
      <c r="G43" s="11" t="s">
        <v>275</v>
      </c>
      <c r="H43" s="10">
        <v>0</v>
      </c>
      <c r="I43" s="10">
        <v>0</v>
      </c>
      <c r="J43" s="10">
        <v>0</v>
      </c>
      <c r="K43" s="10">
        <v>0</v>
      </c>
    </row>
    <row r="44" spans="1:11" x14ac:dyDescent="0.25">
      <c r="A44" s="11" t="s">
        <v>351</v>
      </c>
      <c r="B44" s="11" t="s">
        <v>224</v>
      </c>
      <c r="C44" s="11" t="s">
        <v>123</v>
      </c>
      <c r="D44" s="11" t="s">
        <v>14</v>
      </c>
      <c r="E44" s="11" t="s">
        <v>122</v>
      </c>
      <c r="F44" s="11" t="s">
        <v>294</v>
      </c>
      <c r="G44" s="11" t="s">
        <v>275</v>
      </c>
      <c r="H44" s="10">
        <v>35830.659999999996</v>
      </c>
      <c r="I44" s="10">
        <v>6520.7299999999987</v>
      </c>
      <c r="J44" s="10">
        <v>8581.955009331974</v>
      </c>
      <c r="K44" s="10">
        <v>33769.434990668022</v>
      </c>
    </row>
    <row r="45" spans="1:11" x14ac:dyDescent="0.25">
      <c r="A45" s="11" t="s">
        <v>352</v>
      </c>
      <c r="B45" s="11" t="s">
        <v>252</v>
      </c>
      <c r="C45" s="11" t="s">
        <v>123</v>
      </c>
      <c r="D45" s="11" t="s">
        <v>98</v>
      </c>
      <c r="E45" s="11" t="s">
        <v>122</v>
      </c>
      <c r="F45" s="11" t="s">
        <v>294</v>
      </c>
      <c r="G45" s="11" t="s">
        <v>275</v>
      </c>
      <c r="H45" s="10">
        <v>2606783.990000003</v>
      </c>
      <c r="I45" s="10">
        <v>166647.29</v>
      </c>
      <c r="J45" s="10">
        <v>252971.57698690149</v>
      </c>
      <c r="K45" s="10">
        <v>2520459.7030131016</v>
      </c>
    </row>
    <row r="46" spans="1:11" x14ac:dyDescent="0.25">
      <c r="A46" s="11" t="s">
        <v>353</v>
      </c>
      <c r="B46" s="11" t="s">
        <v>252</v>
      </c>
      <c r="C46" s="11" t="s">
        <v>123</v>
      </c>
      <c r="D46" s="11" t="s">
        <v>14</v>
      </c>
      <c r="E46" s="11" t="s">
        <v>122</v>
      </c>
      <c r="F46" s="11" t="s">
        <v>294</v>
      </c>
      <c r="G46" s="11" t="s">
        <v>275</v>
      </c>
      <c r="H46" s="10">
        <v>1858641.9499999997</v>
      </c>
      <c r="I46" s="10">
        <v>743363.49000000046</v>
      </c>
      <c r="J46" s="10">
        <v>1005203.833044813</v>
      </c>
      <c r="K46" s="10">
        <v>1596801.6069551872</v>
      </c>
    </row>
    <row r="47" spans="1:11" x14ac:dyDescent="0.25">
      <c r="A47" s="11" t="s">
        <v>354</v>
      </c>
      <c r="B47" s="11" t="s">
        <v>252</v>
      </c>
      <c r="C47" s="11" t="s">
        <v>123</v>
      </c>
      <c r="D47" s="11" t="s">
        <v>41</v>
      </c>
      <c r="E47" s="11" t="s">
        <v>122</v>
      </c>
      <c r="F47" s="11" t="s">
        <v>294</v>
      </c>
      <c r="G47" s="11" t="s">
        <v>275</v>
      </c>
      <c r="H47" s="10">
        <v>164595.39000000028</v>
      </c>
      <c r="I47" s="10">
        <v>60075.140000000021</v>
      </c>
      <c r="J47" s="10">
        <v>93481.154809497355</v>
      </c>
      <c r="K47" s="10">
        <v>131189.37519050293</v>
      </c>
    </row>
    <row r="48" spans="1:11" x14ac:dyDescent="0.25">
      <c r="A48" s="11" t="s">
        <v>355</v>
      </c>
      <c r="B48" s="11" t="s">
        <v>252</v>
      </c>
      <c r="C48" s="11" t="s">
        <v>123</v>
      </c>
      <c r="D48" s="11" t="s">
        <v>98</v>
      </c>
      <c r="E48" s="11" t="s">
        <v>318</v>
      </c>
      <c r="F48" s="11" t="s">
        <v>16</v>
      </c>
      <c r="G48" s="11" t="s">
        <v>275</v>
      </c>
      <c r="H48" s="10">
        <v>114595.20999999998</v>
      </c>
      <c r="I48" s="10">
        <v>31286.43</v>
      </c>
      <c r="J48" s="10">
        <v>37257.94593865933</v>
      </c>
      <c r="K48" s="10">
        <v>108623.69406134065</v>
      </c>
    </row>
    <row r="49" spans="1:11" x14ac:dyDescent="0.25">
      <c r="A49" s="11" t="s">
        <v>356</v>
      </c>
      <c r="B49" s="11" t="s">
        <v>252</v>
      </c>
      <c r="C49" s="11" t="s">
        <v>123</v>
      </c>
      <c r="D49" s="11" t="s">
        <v>14</v>
      </c>
      <c r="E49" s="11" t="s">
        <v>318</v>
      </c>
      <c r="F49" s="11" t="s">
        <v>294</v>
      </c>
      <c r="G49" s="11" t="s">
        <v>275</v>
      </c>
      <c r="H49" s="10">
        <v>373299.52000000014</v>
      </c>
      <c r="I49" s="10">
        <v>120497.98000000001</v>
      </c>
      <c r="J49" s="10">
        <v>116082.96126937357</v>
      </c>
      <c r="K49" s="10">
        <v>377714.53873062658</v>
      </c>
    </row>
    <row r="50" spans="1:11" x14ac:dyDescent="0.25">
      <c r="A50" s="11" t="s">
        <v>357</v>
      </c>
      <c r="B50" s="11" t="s">
        <v>252</v>
      </c>
      <c r="C50" s="11" t="s">
        <v>123</v>
      </c>
      <c r="D50" s="11" t="s">
        <v>41</v>
      </c>
      <c r="E50" s="11" t="s">
        <v>318</v>
      </c>
      <c r="F50" s="11" t="s">
        <v>16</v>
      </c>
      <c r="G50" s="11" t="s">
        <v>275</v>
      </c>
      <c r="H50" s="10">
        <v>40308.479999999996</v>
      </c>
      <c r="I50" s="10">
        <v>8846.1799999999967</v>
      </c>
      <c r="J50" s="10">
        <v>13991.251070667158</v>
      </c>
      <c r="K50" s="10">
        <v>35163.408929332829</v>
      </c>
    </row>
    <row r="51" spans="1:11" x14ac:dyDescent="0.25">
      <c r="A51" s="11" t="s">
        <v>358</v>
      </c>
      <c r="B51" s="11" t="s">
        <v>252</v>
      </c>
      <c r="C51" s="11" t="s">
        <v>123</v>
      </c>
      <c r="D51" s="11" t="s">
        <v>98</v>
      </c>
      <c r="E51" s="11" t="s">
        <v>320</v>
      </c>
      <c r="F51" s="11" t="s">
        <v>294</v>
      </c>
      <c r="G51" s="11" t="s">
        <v>275</v>
      </c>
      <c r="H51" s="10">
        <v>0</v>
      </c>
      <c r="I51" s="10">
        <v>0</v>
      </c>
      <c r="J51" s="10">
        <v>0</v>
      </c>
      <c r="K51" s="10">
        <v>0</v>
      </c>
    </row>
    <row r="52" spans="1:11" x14ac:dyDescent="0.25">
      <c r="A52" s="11" t="s">
        <v>359</v>
      </c>
      <c r="B52" s="11" t="s">
        <v>252</v>
      </c>
      <c r="C52" s="11" t="s">
        <v>123</v>
      </c>
      <c r="D52" s="11" t="s">
        <v>14</v>
      </c>
      <c r="E52" s="11" t="s">
        <v>320</v>
      </c>
      <c r="F52" s="11" t="s">
        <v>294</v>
      </c>
      <c r="G52" s="11" t="s">
        <v>275</v>
      </c>
      <c r="H52" s="10">
        <v>0</v>
      </c>
      <c r="I52" s="10">
        <v>0</v>
      </c>
      <c r="J52" s="10">
        <v>0</v>
      </c>
      <c r="K52" s="10">
        <v>0</v>
      </c>
    </row>
    <row r="53" spans="1:11" x14ac:dyDescent="0.25">
      <c r="A53" s="11" t="s">
        <v>360</v>
      </c>
      <c r="B53" s="11" t="s">
        <v>252</v>
      </c>
      <c r="C53" s="11" t="s">
        <v>123</v>
      </c>
      <c r="D53" s="11" t="s">
        <v>41</v>
      </c>
      <c r="E53" s="11" t="s">
        <v>320</v>
      </c>
      <c r="F53" s="11" t="s">
        <v>294</v>
      </c>
      <c r="G53" s="11" t="s">
        <v>275</v>
      </c>
      <c r="H53" s="10">
        <v>0</v>
      </c>
      <c r="I53" s="10">
        <v>0</v>
      </c>
      <c r="J53" s="10">
        <v>0</v>
      </c>
      <c r="K53" s="10">
        <v>0</v>
      </c>
    </row>
    <row r="54" spans="1:11" x14ac:dyDescent="0.25">
      <c r="A54" s="11" t="s">
        <v>361</v>
      </c>
      <c r="B54" s="11" t="s">
        <v>253</v>
      </c>
      <c r="C54" s="11" t="s">
        <v>123</v>
      </c>
      <c r="D54" s="11" t="s">
        <v>98</v>
      </c>
      <c r="E54" s="11" t="s">
        <v>122</v>
      </c>
      <c r="F54" s="11" t="s">
        <v>294</v>
      </c>
      <c r="G54" s="11" t="s">
        <v>275</v>
      </c>
      <c r="H54" s="10">
        <v>1449465.0699999963</v>
      </c>
      <c r="I54" s="10">
        <v>215666.01000000004</v>
      </c>
      <c r="J54" s="10">
        <v>292508.14311684808</v>
      </c>
      <c r="K54" s="10">
        <v>1372622.9368831483</v>
      </c>
    </row>
    <row r="55" spans="1:11" x14ac:dyDescent="0.25">
      <c r="A55" s="11" t="s">
        <v>362</v>
      </c>
      <c r="B55" s="11" t="s">
        <v>253</v>
      </c>
      <c r="C55" s="11" t="s">
        <v>123</v>
      </c>
      <c r="D55" s="11" t="s">
        <v>72</v>
      </c>
      <c r="E55" s="11" t="s">
        <v>122</v>
      </c>
      <c r="F55" s="11" t="s">
        <v>294</v>
      </c>
      <c r="G55" s="11" t="s">
        <v>275</v>
      </c>
      <c r="H55" s="10">
        <v>180254.1300000003</v>
      </c>
      <c r="I55" s="10">
        <v>54902.530000000006</v>
      </c>
      <c r="J55" s="10">
        <v>92560.552629802783</v>
      </c>
      <c r="K55" s="10">
        <v>142596.10737019751</v>
      </c>
    </row>
    <row r="56" spans="1:11" x14ac:dyDescent="0.25">
      <c r="A56" s="11" t="s">
        <v>363</v>
      </c>
      <c r="B56" s="11" t="s">
        <v>253</v>
      </c>
      <c r="C56" s="11" t="s">
        <v>123</v>
      </c>
      <c r="D56" s="11" t="s">
        <v>14</v>
      </c>
      <c r="E56" s="11" t="s">
        <v>122</v>
      </c>
      <c r="F56" s="11" t="s">
        <v>294</v>
      </c>
      <c r="G56" s="11" t="s">
        <v>275</v>
      </c>
      <c r="H56" s="10">
        <v>577221.58000000042</v>
      </c>
      <c r="I56" s="10">
        <v>157797.54000000007</v>
      </c>
      <c r="J56" s="10">
        <v>240378.76505670982</v>
      </c>
      <c r="K56" s="10">
        <v>494640.3549432907</v>
      </c>
    </row>
    <row r="57" spans="1:11" x14ac:dyDescent="0.25">
      <c r="A57" s="11" t="s">
        <v>364</v>
      </c>
      <c r="B57" s="11" t="s">
        <v>253</v>
      </c>
      <c r="C57" s="11" t="s">
        <v>123</v>
      </c>
      <c r="D57" s="11" t="s">
        <v>41</v>
      </c>
      <c r="E57" s="11" t="s">
        <v>122</v>
      </c>
      <c r="F57" s="11" t="s">
        <v>294</v>
      </c>
      <c r="G57" s="11" t="s">
        <v>275</v>
      </c>
      <c r="H57" s="10">
        <v>274537.01000000036</v>
      </c>
      <c r="I57" s="10">
        <v>134774.44000000009</v>
      </c>
      <c r="J57" s="10">
        <v>139670.94527690095</v>
      </c>
      <c r="K57" s="10">
        <v>269640.50472309953</v>
      </c>
    </row>
    <row r="58" spans="1:11" x14ac:dyDescent="0.25">
      <c r="A58" s="11" t="s">
        <v>365</v>
      </c>
      <c r="B58" s="11" t="s">
        <v>253</v>
      </c>
      <c r="C58" s="11" t="s">
        <v>123</v>
      </c>
      <c r="D58" s="11" t="s">
        <v>98</v>
      </c>
      <c r="E58" s="11" t="s">
        <v>318</v>
      </c>
      <c r="F58" s="11" t="s">
        <v>16</v>
      </c>
      <c r="G58" s="11" t="s">
        <v>275</v>
      </c>
      <c r="H58" s="10">
        <v>288439.75</v>
      </c>
      <c r="I58" s="10">
        <v>25893.719999999994</v>
      </c>
      <c r="J58" s="10">
        <v>91537.851769399116</v>
      </c>
      <c r="K58" s="10">
        <v>222795.61823060087</v>
      </c>
    </row>
    <row r="59" spans="1:11" x14ac:dyDescent="0.25">
      <c r="A59" s="11" t="s">
        <v>366</v>
      </c>
      <c r="B59" s="11" t="s">
        <v>253</v>
      </c>
      <c r="C59" s="11" t="s">
        <v>123</v>
      </c>
      <c r="D59" s="11" t="s">
        <v>72</v>
      </c>
      <c r="E59" s="11" t="s">
        <v>318</v>
      </c>
      <c r="F59" s="11" t="s">
        <v>16</v>
      </c>
      <c r="G59" s="11" t="s">
        <v>275</v>
      </c>
      <c r="H59" s="10">
        <v>68083.249999999985</v>
      </c>
      <c r="I59" s="10">
        <v>2750.6799999999994</v>
      </c>
      <c r="J59" s="10">
        <v>27308.829516200603</v>
      </c>
      <c r="K59" s="10">
        <v>43525.100483799382</v>
      </c>
    </row>
    <row r="60" spans="1:11" x14ac:dyDescent="0.25">
      <c r="A60" s="11" t="s">
        <v>367</v>
      </c>
      <c r="B60" s="11" t="s">
        <v>253</v>
      </c>
      <c r="C60" s="11" t="s">
        <v>123</v>
      </c>
      <c r="D60" s="11" t="s">
        <v>14</v>
      </c>
      <c r="E60" s="11" t="s">
        <v>318</v>
      </c>
      <c r="F60" s="11" t="s">
        <v>294</v>
      </c>
      <c r="G60" s="11" t="s">
        <v>275</v>
      </c>
      <c r="H60" s="10">
        <v>114766.32999999999</v>
      </c>
      <c r="I60" s="10">
        <v>7783.1700000000019</v>
      </c>
      <c r="J60" s="10">
        <v>45974.02631953657</v>
      </c>
      <c r="K60" s="10">
        <v>76575.473680463416</v>
      </c>
    </row>
    <row r="61" spans="1:11" x14ac:dyDescent="0.25">
      <c r="A61" s="11" t="s">
        <v>368</v>
      </c>
      <c r="B61" s="11" t="s">
        <v>253</v>
      </c>
      <c r="C61" s="11" t="s">
        <v>123</v>
      </c>
      <c r="D61" s="11" t="s">
        <v>41</v>
      </c>
      <c r="E61" s="11" t="s">
        <v>318</v>
      </c>
      <c r="F61" s="11" t="s">
        <v>294</v>
      </c>
      <c r="G61" s="11" t="s">
        <v>275</v>
      </c>
      <c r="H61" s="10">
        <v>103573.81999999995</v>
      </c>
      <c r="I61" s="10">
        <v>10577.929999999997</v>
      </c>
      <c r="J61" s="10">
        <v>41521.340999963606</v>
      </c>
      <c r="K61" s="10">
        <v>72630.409000036336</v>
      </c>
    </row>
    <row r="62" spans="1:11" x14ac:dyDescent="0.25">
      <c r="A62" s="11" t="s">
        <v>369</v>
      </c>
      <c r="B62" s="11" t="s">
        <v>253</v>
      </c>
      <c r="C62" s="11" t="s">
        <v>123</v>
      </c>
      <c r="D62" s="11" t="s">
        <v>98</v>
      </c>
      <c r="E62" s="11" t="s">
        <v>320</v>
      </c>
      <c r="F62" s="11" t="s">
        <v>294</v>
      </c>
      <c r="G62" s="11" t="s">
        <v>275</v>
      </c>
      <c r="H62" s="10">
        <v>0</v>
      </c>
      <c r="I62" s="10">
        <v>0</v>
      </c>
      <c r="J62" s="10">
        <v>0</v>
      </c>
      <c r="K62" s="10">
        <v>0</v>
      </c>
    </row>
    <row r="63" spans="1:11" x14ac:dyDescent="0.25">
      <c r="A63" s="11" t="s">
        <v>370</v>
      </c>
      <c r="B63" s="11" t="s">
        <v>253</v>
      </c>
      <c r="C63" s="11" t="s">
        <v>123</v>
      </c>
      <c r="D63" s="11" t="s">
        <v>72</v>
      </c>
      <c r="E63" s="11" t="s">
        <v>320</v>
      </c>
      <c r="F63" s="11" t="s">
        <v>294</v>
      </c>
      <c r="G63" s="11" t="s">
        <v>275</v>
      </c>
      <c r="H63" s="10">
        <v>0</v>
      </c>
      <c r="I63" s="10">
        <v>0</v>
      </c>
      <c r="J63" s="10">
        <v>0</v>
      </c>
      <c r="K63" s="10">
        <v>0</v>
      </c>
    </row>
    <row r="64" spans="1:11" x14ac:dyDescent="0.25">
      <c r="A64" s="11" t="s">
        <v>371</v>
      </c>
      <c r="B64" s="11" t="s">
        <v>253</v>
      </c>
      <c r="C64" s="11" t="s">
        <v>123</v>
      </c>
      <c r="D64" s="11" t="s">
        <v>14</v>
      </c>
      <c r="E64" s="11" t="s">
        <v>320</v>
      </c>
      <c r="F64" s="11" t="s">
        <v>294</v>
      </c>
      <c r="G64" s="11" t="s">
        <v>275</v>
      </c>
      <c r="H64" s="10">
        <v>0</v>
      </c>
      <c r="I64" s="10">
        <v>0</v>
      </c>
      <c r="J64" s="10">
        <v>0</v>
      </c>
      <c r="K64" s="10">
        <v>0</v>
      </c>
    </row>
    <row r="65" spans="1:11" x14ac:dyDescent="0.25">
      <c r="A65" s="11" t="s">
        <v>372</v>
      </c>
      <c r="B65" s="11" t="s">
        <v>253</v>
      </c>
      <c r="C65" s="11" t="s">
        <v>123</v>
      </c>
      <c r="D65" s="11" t="s">
        <v>41</v>
      </c>
      <c r="E65" s="11" t="s">
        <v>320</v>
      </c>
      <c r="F65" s="11" t="s">
        <v>294</v>
      </c>
      <c r="G65" s="11" t="s">
        <v>275</v>
      </c>
      <c r="H65" s="10">
        <v>0</v>
      </c>
      <c r="I65" s="10">
        <v>0</v>
      </c>
      <c r="J65" s="10">
        <v>0</v>
      </c>
      <c r="K65" s="10">
        <v>0</v>
      </c>
    </row>
    <row r="66" spans="1:11" x14ac:dyDescent="0.25">
      <c r="A66" s="11" t="s">
        <v>373</v>
      </c>
      <c r="B66" s="11" t="s">
        <v>374</v>
      </c>
      <c r="C66" s="11" t="s">
        <v>123</v>
      </c>
      <c r="D66" s="11" t="s">
        <v>98</v>
      </c>
      <c r="E66" s="11" t="s">
        <v>122</v>
      </c>
      <c r="F66" s="11" t="s">
        <v>294</v>
      </c>
      <c r="G66" s="11" t="s">
        <v>275</v>
      </c>
      <c r="H66" s="10">
        <v>122396.02000000005</v>
      </c>
      <c r="I66" s="10">
        <v>3888.75</v>
      </c>
      <c r="J66" s="10">
        <v>384.14380799999992</v>
      </c>
      <c r="K66" s="10">
        <v>125900.62619200005</v>
      </c>
    </row>
    <row r="67" spans="1:11" x14ac:dyDescent="0.25">
      <c r="A67" s="11" t="s">
        <v>375</v>
      </c>
      <c r="B67" s="11" t="s">
        <v>374</v>
      </c>
      <c r="C67" s="11" t="s">
        <v>123</v>
      </c>
      <c r="D67" s="11" t="s">
        <v>22</v>
      </c>
      <c r="E67" s="11" t="s">
        <v>122</v>
      </c>
      <c r="F67" s="11" t="s">
        <v>294</v>
      </c>
      <c r="G67" s="11" t="s">
        <v>275</v>
      </c>
      <c r="H67" s="10">
        <v>17785.049999999988</v>
      </c>
      <c r="I67" s="10">
        <v>3490.75</v>
      </c>
      <c r="J67" s="10">
        <v>343.45060799999993</v>
      </c>
      <c r="K67" s="10">
        <v>20932.349391999989</v>
      </c>
    </row>
    <row r="68" spans="1:11" x14ac:dyDescent="0.25">
      <c r="A68" s="11" t="s">
        <v>376</v>
      </c>
      <c r="B68" s="11" t="s">
        <v>374</v>
      </c>
      <c r="C68" s="11" t="s">
        <v>123</v>
      </c>
      <c r="D68" s="11" t="s">
        <v>14</v>
      </c>
      <c r="E68" s="11" t="s">
        <v>122</v>
      </c>
      <c r="F68" s="11" t="s">
        <v>294</v>
      </c>
      <c r="G68" s="11" t="s">
        <v>275</v>
      </c>
      <c r="H68" s="10">
        <v>172356.75999999989</v>
      </c>
      <c r="I68" s="10">
        <v>33832.17</v>
      </c>
      <c r="J68" s="10">
        <v>3328.703759999999</v>
      </c>
      <c r="K68" s="10">
        <v>202860.22623999987</v>
      </c>
    </row>
    <row r="69" spans="1:11" x14ac:dyDescent="0.25">
      <c r="A69" s="11" t="s">
        <v>377</v>
      </c>
      <c r="B69" s="11" t="s">
        <v>374</v>
      </c>
      <c r="C69" s="11" t="s">
        <v>123</v>
      </c>
      <c r="D69" s="11" t="s">
        <v>41</v>
      </c>
      <c r="E69" s="11" t="s">
        <v>122</v>
      </c>
      <c r="F69" s="11" t="s">
        <v>294</v>
      </c>
      <c r="G69" s="11" t="s">
        <v>275</v>
      </c>
      <c r="H69" s="10">
        <v>676.21000000000026</v>
      </c>
      <c r="I69" s="10">
        <v>132.35</v>
      </c>
      <c r="J69" s="10">
        <v>13.021824000000001</v>
      </c>
      <c r="K69" s="10">
        <v>795.53817600000025</v>
      </c>
    </row>
    <row r="70" spans="1:11" x14ac:dyDescent="0.25">
      <c r="A70" s="11" t="s">
        <v>378</v>
      </c>
      <c r="B70" s="11" t="s">
        <v>379</v>
      </c>
      <c r="C70" s="11" t="s">
        <v>123</v>
      </c>
      <c r="D70" s="11" t="s">
        <v>72</v>
      </c>
      <c r="E70" s="11" t="s">
        <v>122</v>
      </c>
      <c r="F70" s="11" t="s">
        <v>294</v>
      </c>
      <c r="G70" s="11" t="s">
        <v>275</v>
      </c>
      <c r="H70" s="10">
        <v>403149.9700000005</v>
      </c>
      <c r="I70" s="10">
        <v>110193.21999999999</v>
      </c>
      <c r="J70" s="10">
        <v>127633.63988377567</v>
      </c>
      <c r="K70" s="10">
        <v>385709.5501162248</v>
      </c>
    </row>
    <row r="71" spans="1:11" x14ac:dyDescent="0.25">
      <c r="A71" s="11" t="s">
        <v>380</v>
      </c>
      <c r="B71" s="11" t="s">
        <v>254</v>
      </c>
      <c r="C71" s="11" t="s">
        <v>123</v>
      </c>
      <c r="D71" s="11" t="s">
        <v>22</v>
      </c>
      <c r="E71" s="11" t="s">
        <v>122</v>
      </c>
      <c r="F71" s="11" t="s">
        <v>294</v>
      </c>
      <c r="G71" s="11" t="s">
        <v>275</v>
      </c>
      <c r="H71" s="10">
        <v>115093.87999999998</v>
      </c>
      <c r="I71" s="10">
        <v>32742.029999999988</v>
      </c>
      <c r="J71" s="10">
        <v>33230.541085748468</v>
      </c>
      <c r="K71" s="10">
        <v>114605.36891425149</v>
      </c>
    </row>
    <row r="72" spans="1:11" x14ac:dyDescent="0.25">
      <c r="A72" s="11" t="s">
        <v>381</v>
      </c>
      <c r="B72" s="11" t="s">
        <v>257</v>
      </c>
      <c r="C72" s="11" t="s">
        <v>123</v>
      </c>
      <c r="D72" s="11" t="s">
        <v>22</v>
      </c>
      <c r="E72" s="11" t="s">
        <v>122</v>
      </c>
      <c r="F72" s="11" t="s">
        <v>294</v>
      </c>
      <c r="G72" s="11" t="s">
        <v>275</v>
      </c>
      <c r="H72" s="10">
        <v>121153.46999999978</v>
      </c>
      <c r="I72" s="10">
        <v>51658.520000000004</v>
      </c>
      <c r="J72" s="10">
        <v>34737.036169153507</v>
      </c>
      <c r="K72" s="10">
        <v>138074.95383084629</v>
      </c>
    </row>
    <row r="73" spans="1:11" x14ac:dyDescent="0.25">
      <c r="A73" s="11" t="s">
        <v>382</v>
      </c>
      <c r="B73" s="11" t="s">
        <v>257</v>
      </c>
      <c r="C73" s="11" t="s">
        <v>123</v>
      </c>
      <c r="D73" s="11" t="s">
        <v>22</v>
      </c>
      <c r="E73" s="11" t="s">
        <v>318</v>
      </c>
      <c r="F73" s="11" t="s">
        <v>294</v>
      </c>
      <c r="G73" s="11" t="s">
        <v>275</v>
      </c>
      <c r="H73" s="10">
        <v>132319.65999999995</v>
      </c>
      <c r="I73" s="10">
        <v>33620.74000000002</v>
      </c>
      <c r="J73" s="10">
        <v>41996.018197400001</v>
      </c>
      <c r="K73" s="10">
        <v>123944.38180259996</v>
      </c>
    </row>
    <row r="74" spans="1:11" x14ac:dyDescent="0.25">
      <c r="A74" s="11" t="s">
        <v>383</v>
      </c>
      <c r="B74" s="11" t="s">
        <v>258</v>
      </c>
      <c r="C74" s="11" t="s">
        <v>123</v>
      </c>
      <c r="D74" s="11" t="s">
        <v>98</v>
      </c>
      <c r="E74" s="11" t="s">
        <v>122</v>
      </c>
      <c r="F74" s="11" t="s">
        <v>294</v>
      </c>
      <c r="G74" s="11" t="s">
        <v>275</v>
      </c>
      <c r="H74" s="10">
        <v>1495294.4200000034</v>
      </c>
      <c r="I74" s="10">
        <v>149310.77000000008</v>
      </c>
      <c r="J74" s="10">
        <v>205580.17192119762</v>
      </c>
      <c r="K74" s="10">
        <v>1439025.0180788059</v>
      </c>
    </row>
    <row r="75" spans="1:11" x14ac:dyDescent="0.25">
      <c r="A75" s="11" t="s">
        <v>384</v>
      </c>
      <c r="B75" s="11" t="s">
        <v>258</v>
      </c>
      <c r="C75" s="11" t="s">
        <v>123</v>
      </c>
      <c r="D75" s="11" t="s">
        <v>22</v>
      </c>
      <c r="E75" s="11" t="s">
        <v>122</v>
      </c>
      <c r="F75" s="11" t="s">
        <v>294</v>
      </c>
      <c r="G75" s="11" t="s">
        <v>275</v>
      </c>
      <c r="H75" s="10">
        <v>160735.00999999989</v>
      </c>
      <c r="I75" s="10">
        <v>127099.92000000001</v>
      </c>
      <c r="J75" s="10">
        <v>86013.169324063259</v>
      </c>
      <c r="K75" s="10">
        <v>201821.76067593665</v>
      </c>
    </row>
    <row r="76" spans="1:11" x14ac:dyDescent="0.25">
      <c r="A76" s="11" t="s">
        <v>385</v>
      </c>
      <c r="B76" s="11" t="s">
        <v>258</v>
      </c>
      <c r="C76" s="11" t="s">
        <v>123</v>
      </c>
      <c r="D76" s="11" t="s">
        <v>14</v>
      </c>
      <c r="E76" s="11" t="s">
        <v>122</v>
      </c>
      <c r="F76" s="11" t="s">
        <v>294</v>
      </c>
      <c r="G76" s="11" t="s">
        <v>275</v>
      </c>
      <c r="H76" s="10">
        <v>676804.70000000042</v>
      </c>
      <c r="I76" s="10">
        <v>280282.68000000005</v>
      </c>
      <c r="J76" s="10">
        <v>325162.1546668029</v>
      </c>
      <c r="K76" s="10">
        <v>631925.22533319751</v>
      </c>
    </row>
    <row r="77" spans="1:11" x14ac:dyDescent="0.25">
      <c r="A77" s="11" t="s">
        <v>386</v>
      </c>
      <c r="B77" s="11" t="s">
        <v>258</v>
      </c>
      <c r="C77" s="11" t="s">
        <v>123</v>
      </c>
      <c r="D77" s="11" t="s">
        <v>98</v>
      </c>
      <c r="E77" s="11" t="s">
        <v>318</v>
      </c>
      <c r="F77" s="11" t="s">
        <v>294</v>
      </c>
      <c r="G77" s="11" t="s">
        <v>275</v>
      </c>
      <c r="H77" s="10">
        <v>224410.44999999987</v>
      </c>
      <c r="I77" s="10">
        <v>57556.369999999995</v>
      </c>
      <c r="J77" s="10">
        <v>76377.192697452527</v>
      </c>
      <c r="K77" s="10">
        <v>205589.62730254733</v>
      </c>
    </row>
    <row r="78" spans="1:11" x14ac:dyDescent="0.25">
      <c r="A78" s="11" t="s">
        <v>387</v>
      </c>
      <c r="B78" s="11" t="s">
        <v>258</v>
      </c>
      <c r="C78" s="11" t="s">
        <v>123</v>
      </c>
      <c r="D78" s="11" t="s">
        <v>22</v>
      </c>
      <c r="E78" s="11" t="s">
        <v>318</v>
      </c>
      <c r="F78" s="11" t="s">
        <v>16</v>
      </c>
      <c r="G78" s="11" t="s">
        <v>275</v>
      </c>
      <c r="H78" s="10">
        <v>76990.929999999978</v>
      </c>
      <c r="I78" s="10">
        <v>15473.630000000003</v>
      </c>
      <c r="J78" s="10">
        <v>30422.469415032174</v>
      </c>
      <c r="K78" s="10">
        <v>62042.090584967809</v>
      </c>
    </row>
    <row r="79" spans="1:11" x14ac:dyDescent="0.25">
      <c r="A79" s="11" t="s">
        <v>388</v>
      </c>
      <c r="B79" s="11" t="s">
        <v>258</v>
      </c>
      <c r="C79" s="11" t="s">
        <v>123</v>
      </c>
      <c r="D79" s="11" t="s">
        <v>14</v>
      </c>
      <c r="E79" s="11" t="s">
        <v>318</v>
      </c>
      <c r="F79" s="11" t="s">
        <v>294</v>
      </c>
      <c r="G79" s="11" t="s">
        <v>275</v>
      </c>
      <c r="H79" s="10">
        <v>285703.95</v>
      </c>
      <c r="I79" s="10">
        <v>70921.899999999994</v>
      </c>
      <c r="J79" s="10">
        <v>106896.02762886338</v>
      </c>
      <c r="K79" s="10">
        <v>249729.82237113663</v>
      </c>
    </row>
    <row r="80" spans="1:11" x14ac:dyDescent="0.25">
      <c r="A80" s="11" t="s">
        <v>389</v>
      </c>
      <c r="B80" s="11" t="s">
        <v>258</v>
      </c>
      <c r="C80" s="11" t="s">
        <v>123</v>
      </c>
      <c r="D80" s="11" t="s">
        <v>98</v>
      </c>
      <c r="E80" s="11" t="s">
        <v>320</v>
      </c>
      <c r="F80" s="11" t="s">
        <v>294</v>
      </c>
      <c r="G80" s="11" t="s">
        <v>275</v>
      </c>
      <c r="H80" s="10">
        <v>0</v>
      </c>
      <c r="I80" s="10">
        <v>0</v>
      </c>
      <c r="J80" s="10">
        <v>0</v>
      </c>
      <c r="K80" s="10">
        <v>0</v>
      </c>
    </row>
    <row r="81" spans="1:11" x14ac:dyDescent="0.25">
      <c r="A81" s="11" t="s">
        <v>390</v>
      </c>
      <c r="B81" s="11" t="s">
        <v>258</v>
      </c>
      <c r="C81" s="11" t="s">
        <v>123</v>
      </c>
      <c r="D81" s="11" t="s">
        <v>22</v>
      </c>
      <c r="E81" s="11" t="s">
        <v>320</v>
      </c>
      <c r="F81" s="11" t="s">
        <v>294</v>
      </c>
      <c r="G81" s="11" t="s">
        <v>275</v>
      </c>
      <c r="H81" s="10">
        <v>0</v>
      </c>
      <c r="I81" s="10">
        <v>0</v>
      </c>
      <c r="J81" s="10">
        <v>0</v>
      </c>
      <c r="K81" s="10">
        <v>0</v>
      </c>
    </row>
    <row r="82" spans="1:11" x14ac:dyDescent="0.25">
      <c r="A82" s="11" t="s">
        <v>391</v>
      </c>
      <c r="B82" s="11" t="s">
        <v>258</v>
      </c>
      <c r="C82" s="11" t="s">
        <v>123</v>
      </c>
      <c r="D82" s="11" t="s">
        <v>14</v>
      </c>
      <c r="E82" s="11" t="s">
        <v>320</v>
      </c>
      <c r="F82" s="11" t="s">
        <v>294</v>
      </c>
      <c r="G82" s="11" t="s">
        <v>275</v>
      </c>
      <c r="H82" s="10">
        <v>0</v>
      </c>
      <c r="I82" s="10">
        <v>0</v>
      </c>
      <c r="J82" s="10">
        <v>0</v>
      </c>
      <c r="K82" s="10">
        <v>0</v>
      </c>
    </row>
    <row r="83" spans="1:11" x14ac:dyDescent="0.25">
      <c r="A83" s="11" t="s">
        <v>392</v>
      </c>
      <c r="B83" s="11" t="s">
        <v>276</v>
      </c>
      <c r="C83" s="11" t="s">
        <v>123</v>
      </c>
      <c r="D83" s="11" t="s">
        <v>22</v>
      </c>
      <c r="E83" s="11" t="s">
        <v>122</v>
      </c>
      <c r="F83" s="11" t="s">
        <v>294</v>
      </c>
      <c r="G83" s="11" t="s">
        <v>275</v>
      </c>
      <c r="H83" s="10">
        <v>1601217.0600000047</v>
      </c>
      <c r="I83" s="10">
        <v>251173.55999999988</v>
      </c>
      <c r="J83" s="10">
        <v>351139.67191779002</v>
      </c>
      <c r="K83" s="10">
        <v>1501250.9480822145</v>
      </c>
    </row>
    <row r="84" spans="1:11" x14ac:dyDescent="0.25">
      <c r="A84" s="11" t="s">
        <v>393</v>
      </c>
      <c r="B84" s="11" t="s">
        <v>276</v>
      </c>
      <c r="C84" s="11" t="s">
        <v>123</v>
      </c>
      <c r="D84" s="11" t="s">
        <v>14</v>
      </c>
      <c r="E84" s="11" t="s">
        <v>122</v>
      </c>
      <c r="F84" s="11" t="s">
        <v>294</v>
      </c>
      <c r="G84" s="11" t="s">
        <v>275</v>
      </c>
      <c r="H84" s="10">
        <v>885117.96000000078</v>
      </c>
      <c r="I84" s="10">
        <v>308735.48999999993</v>
      </c>
      <c r="J84" s="10">
        <v>476317.7649334356</v>
      </c>
      <c r="K84" s="10">
        <v>717535.68506656517</v>
      </c>
    </row>
    <row r="85" spans="1:11" x14ac:dyDescent="0.25">
      <c r="A85" s="11" t="s">
        <v>394</v>
      </c>
      <c r="B85" s="11" t="s">
        <v>276</v>
      </c>
      <c r="C85" s="11" t="s">
        <v>123</v>
      </c>
      <c r="D85" s="11" t="s">
        <v>41</v>
      </c>
      <c r="E85" s="11" t="s">
        <v>122</v>
      </c>
      <c r="F85" s="11" t="s">
        <v>294</v>
      </c>
      <c r="G85" s="11" t="s">
        <v>275</v>
      </c>
      <c r="H85" s="10">
        <v>211886.88999999993</v>
      </c>
      <c r="I85" s="10">
        <v>74910.940000000031</v>
      </c>
      <c r="J85" s="10">
        <v>104689.59113816344</v>
      </c>
      <c r="K85" s="10">
        <v>182108.23886183652</v>
      </c>
    </row>
    <row r="86" spans="1:11" x14ac:dyDescent="0.25">
      <c r="A86" s="11" t="s">
        <v>395</v>
      </c>
      <c r="B86" s="11" t="s">
        <v>276</v>
      </c>
      <c r="C86" s="11" t="s">
        <v>123</v>
      </c>
      <c r="D86" s="11" t="s">
        <v>22</v>
      </c>
      <c r="E86" s="11" t="s">
        <v>318</v>
      </c>
      <c r="F86" s="11" t="s">
        <v>16</v>
      </c>
      <c r="G86" s="11" t="s">
        <v>275</v>
      </c>
      <c r="H86" s="10">
        <v>156478.62000000002</v>
      </c>
      <c r="I86" s="10">
        <v>36168.420000000013</v>
      </c>
      <c r="J86" s="10">
        <v>68655.690063464863</v>
      </c>
      <c r="K86" s="10">
        <v>123991.34993653517</v>
      </c>
    </row>
    <row r="87" spans="1:11" x14ac:dyDescent="0.25">
      <c r="A87" s="11" t="s">
        <v>396</v>
      </c>
      <c r="B87" s="11" t="s">
        <v>276</v>
      </c>
      <c r="C87" s="11" t="s">
        <v>123</v>
      </c>
      <c r="D87" s="11" t="s">
        <v>14</v>
      </c>
      <c r="E87" s="11" t="s">
        <v>318</v>
      </c>
      <c r="F87" s="11" t="s">
        <v>294</v>
      </c>
      <c r="G87" s="11" t="s">
        <v>275</v>
      </c>
      <c r="H87" s="10">
        <v>253179.65000000017</v>
      </c>
      <c r="I87" s="10">
        <v>89677.61</v>
      </c>
      <c r="J87" s="10">
        <v>84037.597698380094</v>
      </c>
      <c r="K87" s="10">
        <v>258819.66230162006</v>
      </c>
    </row>
    <row r="88" spans="1:11" x14ac:dyDescent="0.25">
      <c r="A88" s="11" t="s">
        <v>397</v>
      </c>
      <c r="B88" s="11" t="s">
        <v>276</v>
      </c>
      <c r="C88" s="11" t="s">
        <v>123</v>
      </c>
      <c r="D88" s="11" t="s">
        <v>41</v>
      </c>
      <c r="E88" s="11" t="s">
        <v>318</v>
      </c>
      <c r="F88" s="11" t="s">
        <v>16</v>
      </c>
      <c r="G88" s="11" t="s">
        <v>275</v>
      </c>
      <c r="H88" s="10">
        <v>53992.38</v>
      </c>
      <c r="I88" s="10">
        <v>18807.600000000002</v>
      </c>
      <c r="J88" s="10">
        <v>18200.137372457433</v>
      </c>
      <c r="K88" s="10">
        <v>54599.842627542574</v>
      </c>
    </row>
    <row r="89" spans="1:11" x14ac:dyDescent="0.25">
      <c r="A89" s="11" t="s">
        <v>398</v>
      </c>
      <c r="B89" s="11" t="s">
        <v>276</v>
      </c>
      <c r="C89" s="11" t="s">
        <v>123</v>
      </c>
      <c r="D89" s="11" t="s">
        <v>22</v>
      </c>
      <c r="E89" s="11" t="s">
        <v>320</v>
      </c>
      <c r="F89" s="11" t="s">
        <v>294</v>
      </c>
      <c r="G89" s="11" t="s">
        <v>275</v>
      </c>
      <c r="H89" s="10">
        <v>0</v>
      </c>
      <c r="I89" s="10">
        <v>0</v>
      </c>
      <c r="J89" s="10">
        <v>0</v>
      </c>
      <c r="K89" s="10">
        <v>0</v>
      </c>
    </row>
    <row r="90" spans="1:11" x14ac:dyDescent="0.25">
      <c r="A90" s="11" t="s">
        <v>399</v>
      </c>
      <c r="B90" s="11" t="s">
        <v>276</v>
      </c>
      <c r="C90" s="11" t="s">
        <v>123</v>
      </c>
      <c r="D90" s="11" t="s">
        <v>14</v>
      </c>
      <c r="E90" s="11" t="s">
        <v>320</v>
      </c>
      <c r="F90" s="11" t="s">
        <v>294</v>
      </c>
      <c r="G90" s="11" t="s">
        <v>275</v>
      </c>
      <c r="H90" s="10">
        <v>0</v>
      </c>
      <c r="I90" s="10">
        <v>0</v>
      </c>
      <c r="J90" s="10">
        <v>0</v>
      </c>
      <c r="K90" s="10">
        <v>0</v>
      </c>
    </row>
    <row r="91" spans="1:11" x14ac:dyDescent="0.25">
      <c r="A91" s="11" t="s">
        <v>400</v>
      </c>
      <c r="B91" s="11" t="s">
        <v>276</v>
      </c>
      <c r="C91" s="11" t="s">
        <v>123</v>
      </c>
      <c r="D91" s="11" t="s">
        <v>41</v>
      </c>
      <c r="E91" s="11" t="s">
        <v>320</v>
      </c>
      <c r="F91" s="11" t="s">
        <v>294</v>
      </c>
      <c r="G91" s="11" t="s">
        <v>275</v>
      </c>
      <c r="H91" s="10">
        <v>0</v>
      </c>
      <c r="I91" s="10">
        <v>0</v>
      </c>
      <c r="J91" s="10">
        <v>0</v>
      </c>
      <c r="K91" s="10">
        <v>0</v>
      </c>
    </row>
    <row r="92" spans="1:11" x14ac:dyDescent="0.25">
      <c r="A92" s="11" t="s">
        <v>401</v>
      </c>
      <c r="B92" s="11" t="s">
        <v>280</v>
      </c>
      <c r="C92" s="11" t="s">
        <v>123</v>
      </c>
      <c r="D92" s="11" t="s">
        <v>98</v>
      </c>
      <c r="E92" s="11" t="s">
        <v>122</v>
      </c>
      <c r="F92" s="11" t="s">
        <v>294</v>
      </c>
      <c r="G92" s="11" t="s">
        <v>275</v>
      </c>
      <c r="H92" s="10">
        <v>2411728.6200000029</v>
      </c>
      <c r="I92" s="10">
        <v>272140.09999999974</v>
      </c>
      <c r="J92" s="10">
        <v>388551.86164366425</v>
      </c>
      <c r="K92" s="10">
        <v>2295316.8583563385</v>
      </c>
    </row>
    <row r="93" spans="1:11" x14ac:dyDescent="0.25">
      <c r="A93" s="11" t="s">
        <v>402</v>
      </c>
      <c r="B93" s="11" t="s">
        <v>280</v>
      </c>
      <c r="C93" s="11" t="s">
        <v>123</v>
      </c>
      <c r="D93" s="11" t="s">
        <v>14</v>
      </c>
      <c r="E93" s="11" t="s">
        <v>122</v>
      </c>
      <c r="F93" s="11" t="s">
        <v>294</v>
      </c>
      <c r="G93" s="11" t="s">
        <v>275</v>
      </c>
      <c r="H93" s="10">
        <v>1700020.939999999</v>
      </c>
      <c r="I93" s="10">
        <v>279100.8899999999</v>
      </c>
      <c r="J93" s="10">
        <v>633088.12621334346</v>
      </c>
      <c r="K93" s="10">
        <v>1346033.7037866556</v>
      </c>
    </row>
    <row r="94" spans="1:11" x14ac:dyDescent="0.25">
      <c r="A94" s="11" t="s">
        <v>403</v>
      </c>
      <c r="B94" s="11" t="s">
        <v>280</v>
      </c>
      <c r="C94" s="11" t="s">
        <v>123</v>
      </c>
      <c r="D94" s="11" t="s">
        <v>41</v>
      </c>
      <c r="E94" s="11" t="s">
        <v>122</v>
      </c>
      <c r="F94" s="11" t="s">
        <v>294</v>
      </c>
      <c r="G94" s="11" t="s">
        <v>275</v>
      </c>
      <c r="H94" s="10">
        <v>78193.14</v>
      </c>
      <c r="I94" s="10">
        <v>18815.940000000002</v>
      </c>
      <c r="J94" s="10">
        <v>30048.621015896359</v>
      </c>
      <c r="K94" s="10">
        <v>66960.458984103636</v>
      </c>
    </row>
    <row r="95" spans="1:11" x14ac:dyDescent="0.25">
      <c r="A95" s="11" t="s">
        <v>404</v>
      </c>
      <c r="B95" s="11" t="s">
        <v>280</v>
      </c>
      <c r="C95" s="11" t="s">
        <v>123</v>
      </c>
      <c r="D95" s="11" t="s">
        <v>98</v>
      </c>
      <c r="E95" s="11" t="s">
        <v>318</v>
      </c>
      <c r="F95" s="11" t="s">
        <v>294</v>
      </c>
      <c r="G95" s="11" t="s">
        <v>275</v>
      </c>
      <c r="H95" s="10">
        <v>388932.7900000001</v>
      </c>
      <c r="I95" s="10">
        <v>71808.219999999972</v>
      </c>
      <c r="J95" s="10">
        <v>119824.26490150149</v>
      </c>
      <c r="K95" s="10">
        <v>340916.74509849859</v>
      </c>
    </row>
    <row r="96" spans="1:11" x14ac:dyDescent="0.25">
      <c r="A96" s="11" t="s">
        <v>405</v>
      </c>
      <c r="B96" s="11" t="s">
        <v>280</v>
      </c>
      <c r="C96" s="11" t="s">
        <v>123</v>
      </c>
      <c r="D96" s="11" t="s">
        <v>14</v>
      </c>
      <c r="E96" s="11" t="s">
        <v>318</v>
      </c>
      <c r="F96" s="11" t="s">
        <v>294</v>
      </c>
      <c r="G96" s="11" t="s">
        <v>275</v>
      </c>
      <c r="H96" s="10">
        <v>333590.11</v>
      </c>
      <c r="I96" s="10">
        <v>53889.079999999987</v>
      </c>
      <c r="J96" s="10">
        <v>88869.677932863793</v>
      </c>
      <c r="K96" s="10">
        <v>298609.51206713618</v>
      </c>
    </row>
    <row r="97" spans="1:11" x14ac:dyDescent="0.25">
      <c r="A97" s="11" t="s">
        <v>406</v>
      </c>
      <c r="B97" s="11" t="s">
        <v>280</v>
      </c>
      <c r="C97" s="11" t="s">
        <v>123</v>
      </c>
      <c r="D97" s="11" t="s">
        <v>41</v>
      </c>
      <c r="E97" s="11" t="s">
        <v>318</v>
      </c>
      <c r="F97" s="11" t="s">
        <v>16</v>
      </c>
      <c r="G97" s="11" t="s">
        <v>275</v>
      </c>
      <c r="H97" s="10">
        <v>29798.459999999995</v>
      </c>
      <c r="I97" s="10">
        <v>4070.6100000000015</v>
      </c>
      <c r="J97" s="10">
        <v>9243.4325131932419</v>
      </c>
      <c r="K97" s="10">
        <v>24625.637486806754</v>
      </c>
    </row>
    <row r="98" spans="1:11" x14ac:dyDescent="0.25">
      <c r="A98" s="11" t="s">
        <v>407</v>
      </c>
      <c r="B98" s="11" t="s">
        <v>282</v>
      </c>
      <c r="C98" s="11" t="s">
        <v>123</v>
      </c>
      <c r="D98" s="11" t="s">
        <v>98</v>
      </c>
      <c r="E98" s="11" t="s">
        <v>320</v>
      </c>
      <c r="F98" s="11" t="s">
        <v>294</v>
      </c>
      <c r="G98" s="11" t="s">
        <v>275</v>
      </c>
      <c r="H98" s="10">
        <v>0</v>
      </c>
      <c r="I98" s="10">
        <v>0</v>
      </c>
      <c r="J98" s="10">
        <v>0</v>
      </c>
      <c r="K98" s="10">
        <v>0</v>
      </c>
    </row>
    <row r="99" spans="1:11" x14ac:dyDescent="0.25">
      <c r="A99" s="11" t="s">
        <v>408</v>
      </c>
      <c r="B99" s="11" t="s">
        <v>282</v>
      </c>
      <c r="C99" s="11" t="s">
        <v>123</v>
      </c>
      <c r="D99" s="11" t="s">
        <v>98</v>
      </c>
      <c r="E99" s="11" t="s">
        <v>122</v>
      </c>
      <c r="F99" s="11" t="s">
        <v>294</v>
      </c>
      <c r="G99" s="11" t="s">
        <v>275</v>
      </c>
      <c r="H99" s="10">
        <v>2637347.4600000037</v>
      </c>
      <c r="I99" s="10">
        <v>160863.03000000003</v>
      </c>
      <c r="J99" s="10">
        <v>353122.9744995783</v>
      </c>
      <c r="K99" s="10">
        <v>2445087.5155004254</v>
      </c>
    </row>
    <row r="100" spans="1:11" x14ac:dyDescent="0.25">
      <c r="A100" s="11" t="s">
        <v>409</v>
      </c>
      <c r="B100" s="11" t="s">
        <v>291</v>
      </c>
      <c r="C100" s="11" t="s">
        <v>123</v>
      </c>
      <c r="D100" s="11" t="s">
        <v>41</v>
      </c>
      <c r="E100" s="11" t="s">
        <v>122</v>
      </c>
      <c r="F100" s="11" t="s">
        <v>16</v>
      </c>
      <c r="G100" s="11" t="s">
        <v>275</v>
      </c>
      <c r="H100" s="10">
        <v>812383.59999999928</v>
      </c>
      <c r="I100" s="10">
        <v>368863.44</v>
      </c>
      <c r="J100" s="10">
        <v>291756.70464787475</v>
      </c>
      <c r="K100" s="10">
        <v>889490.33535212453</v>
      </c>
    </row>
    <row r="101" spans="1:11" x14ac:dyDescent="0.25">
      <c r="A101" s="11" t="s">
        <v>410</v>
      </c>
      <c r="B101" s="11" t="s">
        <v>291</v>
      </c>
      <c r="C101" s="11" t="s">
        <v>123</v>
      </c>
      <c r="D101" s="11" t="s">
        <v>41</v>
      </c>
      <c r="E101" s="11" t="s">
        <v>320</v>
      </c>
      <c r="F101" s="11" t="s">
        <v>16</v>
      </c>
      <c r="G101" s="11" t="s">
        <v>275</v>
      </c>
      <c r="H101" s="10">
        <v>0</v>
      </c>
      <c r="I101" s="10">
        <v>0</v>
      </c>
      <c r="J101" s="10">
        <v>0</v>
      </c>
      <c r="K101" s="10">
        <v>0</v>
      </c>
    </row>
    <row r="102" spans="1:11" x14ac:dyDescent="0.25">
      <c r="A102" s="11" t="s">
        <v>411</v>
      </c>
      <c r="B102" s="11" t="s">
        <v>412</v>
      </c>
      <c r="C102" s="11" t="s">
        <v>123</v>
      </c>
      <c r="D102" s="11" t="s">
        <v>98</v>
      </c>
      <c r="E102" s="11" t="s">
        <v>122</v>
      </c>
      <c r="F102" s="11" t="s">
        <v>294</v>
      </c>
      <c r="G102" s="11" t="s">
        <v>275</v>
      </c>
      <c r="H102" s="10">
        <v>75504.639999999956</v>
      </c>
      <c r="I102" s="10">
        <v>72.13</v>
      </c>
      <c r="J102" s="10">
        <v>709.40880000000016</v>
      </c>
      <c r="K102" s="10">
        <v>74867.361199999956</v>
      </c>
    </row>
    <row r="103" spans="1:11" x14ac:dyDescent="0.25">
      <c r="A103" s="11" t="s">
        <v>413</v>
      </c>
      <c r="B103" s="11" t="s">
        <v>412</v>
      </c>
      <c r="C103" s="11" t="s">
        <v>123</v>
      </c>
      <c r="D103" s="11" t="s">
        <v>22</v>
      </c>
      <c r="E103" s="11" t="s">
        <v>122</v>
      </c>
      <c r="F103" s="11" t="s">
        <v>294</v>
      </c>
      <c r="G103" s="11" t="s">
        <v>275</v>
      </c>
      <c r="H103" s="10">
        <v>29645.84</v>
      </c>
      <c r="I103" s="10">
        <v>84.15</v>
      </c>
      <c r="J103" s="10">
        <v>827.64359999999999</v>
      </c>
      <c r="K103" s="10">
        <v>28902.346400000002</v>
      </c>
    </row>
    <row r="104" spans="1:11" x14ac:dyDescent="0.25">
      <c r="A104" s="11" t="s">
        <v>414</v>
      </c>
      <c r="B104" s="11" t="s">
        <v>412</v>
      </c>
      <c r="C104" s="11" t="s">
        <v>123</v>
      </c>
      <c r="D104" s="11" t="s">
        <v>14</v>
      </c>
      <c r="E104" s="11" t="s">
        <v>122</v>
      </c>
      <c r="F104" s="11" t="s">
        <v>294</v>
      </c>
      <c r="G104" s="11" t="s">
        <v>275</v>
      </c>
      <c r="H104" s="10">
        <v>158891.63000000003</v>
      </c>
      <c r="I104" s="10">
        <v>420.81000000000006</v>
      </c>
      <c r="J104" s="10">
        <v>4138.2179999999998</v>
      </c>
      <c r="K104" s="10">
        <v>155174.22200000004</v>
      </c>
    </row>
    <row r="105" spans="1:11" x14ac:dyDescent="0.25">
      <c r="A105" s="11" t="s">
        <v>415</v>
      </c>
      <c r="B105" s="11" t="s">
        <v>412</v>
      </c>
      <c r="C105" s="11" t="s">
        <v>123</v>
      </c>
      <c r="D105" s="11" t="s">
        <v>41</v>
      </c>
      <c r="E105" s="11" t="s">
        <v>122</v>
      </c>
      <c r="F105" s="11" t="s">
        <v>294</v>
      </c>
      <c r="G105" s="11" t="s">
        <v>275</v>
      </c>
      <c r="H105" s="10">
        <v>8471.2200000000066</v>
      </c>
      <c r="I105" s="10">
        <v>24.06</v>
      </c>
      <c r="J105" s="10">
        <v>236.46960000000001</v>
      </c>
      <c r="K105" s="10">
        <v>8258.8104000000058</v>
      </c>
    </row>
    <row r="106" spans="1:11" x14ac:dyDescent="0.25">
      <c r="A106" s="11" t="s">
        <v>416</v>
      </c>
      <c r="B106" s="11" t="s">
        <v>231</v>
      </c>
      <c r="C106" s="11" t="s">
        <v>123</v>
      </c>
      <c r="D106" s="11" t="s">
        <v>98</v>
      </c>
      <c r="E106" s="11" t="s">
        <v>122</v>
      </c>
      <c r="F106" s="11" t="s">
        <v>294</v>
      </c>
      <c r="G106" s="11" t="s">
        <v>275</v>
      </c>
      <c r="H106" s="10">
        <v>822529.39000000141</v>
      </c>
      <c r="I106" s="10">
        <v>198318.49000000011</v>
      </c>
      <c r="J106" s="10">
        <v>193984.31431722312</v>
      </c>
      <c r="K106" s="10">
        <v>826863.56568277837</v>
      </c>
    </row>
    <row r="107" spans="1:11" x14ac:dyDescent="0.25">
      <c r="A107" s="11" t="s">
        <v>417</v>
      </c>
      <c r="B107" s="11" t="s">
        <v>231</v>
      </c>
      <c r="C107" s="11" t="s">
        <v>123</v>
      </c>
      <c r="D107" s="11" t="s">
        <v>22</v>
      </c>
      <c r="E107" s="11" t="s">
        <v>122</v>
      </c>
      <c r="F107" s="11" t="s">
        <v>294</v>
      </c>
      <c r="G107" s="11" t="s">
        <v>275</v>
      </c>
      <c r="H107" s="10">
        <v>85277.080000000089</v>
      </c>
      <c r="I107" s="10">
        <v>14302.399999999998</v>
      </c>
      <c r="J107" s="10">
        <v>14131.121212434286</v>
      </c>
      <c r="K107" s="10">
        <v>85448.358787565798</v>
      </c>
    </row>
    <row r="108" spans="1:11" x14ac:dyDescent="0.25">
      <c r="A108" s="11" t="s">
        <v>418</v>
      </c>
      <c r="B108" s="11" t="s">
        <v>231</v>
      </c>
      <c r="C108" s="11" t="s">
        <v>123</v>
      </c>
      <c r="D108" s="11" t="s">
        <v>72</v>
      </c>
      <c r="E108" s="11" t="s">
        <v>122</v>
      </c>
      <c r="F108" s="11" t="s">
        <v>294</v>
      </c>
      <c r="G108" s="11" t="s">
        <v>275</v>
      </c>
      <c r="H108" s="10">
        <v>75179.469999999928</v>
      </c>
      <c r="I108" s="10">
        <v>10716.21000000001</v>
      </c>
      <c r="J108" s="10">
        <v>11425.288528978303</v>
      </c>
      <c r="K108" s="10">
        <v>74470.391471021634</v>
      </c>
    </row>
    <row r="109" spans="1:11" x14ac:dyDescent="0.25">
      <c r="A109" s="11" t="s">
        <v>419</v>
      </c>
      <c r="B109" s="11" t="s">
        <v>231</v>
      </c>
      <c r="C109" s="11" t="s">
        <v>123</v>
      </c>
      <c r="D109" s="11" t="s">
        <v>14</v>
      </c>
      <c r="E109" s="11" t="s">
        <v>122</v>
      </c>
      <c r="F109" s="11" t="s">
        <v>294</v>
      </c>
      <c r="G109" s="11" t="s">
        <v>275</v>
      </c>
      <c r="H109" s="10">
        <v>223872.07999999996</v>
      </c>
      <c r="I109" s="10">
        <v>181614.94000000003</v>
      </c>
      <c r="J109" s="10">
        <v>154145.54454108208</v>
      </c>
      <c r="K109" s="10">
        <v>251341.47545891791</v>
      </c>
    </row>
    <row r="110" spans="1:11" x14ac:dyDescent="0.25">
      <c r="A110" s="11" t="s">
        <v>420</v>
      </c>
      <c r="B110" s="11" t="s">
        <v>231</v>
      </c>
      <c r="C110" s="11" t="s">
        <v>123</v>
      </c>
      <c r="D110" s="11" t="s">
        <v>98</v>
      </c>
      <c r="E110" s="11" t="s">
        <v>318</v>
      </c>
      <c r="F110" s="11" t="s">
        <v>16</v>
      </c>
      <c r="G110" s="11" t="s">
        <v>275</v>
      </c>
      <c r="H110" s="10">
        <v>262533.46999999991</v>
      </c>
      <c r="I110" s="10">
        <v>50254.190000000024</v>
      </c>
      <c r="J110" s="10">
        <v>101384.80492049997</v>
      </c>
      <c r="K110" s="10">
        <v>211402.85507949998</v>
      </c>
    </row>
    <row r="111" spans="1:11" x14ac:dyDescent="0.25">
      <c r="A111" s="11" t="s">
        <v>421</v>
      </c>
      <c r="B111" s="11" t="s">
        <v>231</v>
      </c>
      <c r="C111" s="11" t="s">
        <v>123</v>
      </c>
      <c r="D111" s="11" t="s">
        <v>22</v>
      </c>
      <c r="E111" s="11" t="s">
        <v>318</v>
      </c>
      <c r="F111" s="11" t="s">
        <v>16</v>
      </c>
      <c r="G111" s="11" t="s">
        <v>275</v>
      </c>
      <c r="H111" s="10">
        <v>19137.360000000004</v>
      </c>
      <c r="I111" s="10">
        <v>4440.9299999999994</v>
      </c>
      <c r="J111" s="10">
        <v>7433.9950953053803</v>
      </c>
      <c r="K111" s="10">
        <v>16144.294904694623</v>
      </c>
    </row>
    <row r="112" spans="1:11" x14ac:dyDescent="0.25">
      <c r="A112" s="11" t="s">
        <v>422</v>
      </c>
      <c r="B112" s="11" t="s">
        <v>231</v>
      </c>
      <c r="C112" s="11" t="s">
        <v>123</v>
      </c>
      <c r="D112" s="11" t="s">
        <v>72</v>
      </c>
      <c r="E112" s="11" t="s">
        <v>318</v>
      </c>
      <c r="F112" s="11" t="s">
        <v>16</v>
      </c>
      <c r="G112" s="11" t="s">
        <v>275</v>
      </c>
      <c r="H112" s="10">
        <v>14292.189999999997</v>
      </c>
      <c r="I112" s="10">
        <v>3323.48</v>
      </c>
      <c r="J112" s="10">
        <v>5567.0300580197299</v>
      </c>
      <c r="K112" s="10">
        <v>12048.639941980266</v>
      </c>
    </row>
    <row r="113" spans="1:11" x14ac:dyDescent="0.25">
      <c r="A113" s="11" t="s">
        <v>423</v>
      </c>
      <c r="B113" s="11" t="s">
        <v>231</v>
      </c>
      <c r="C113" s="11" t="s">
        <v>123</v>
      </c>
      <c r="D113" s="11" t="s">
        <v>14</v>
      </c>
      <c r="E113" s="11" t="s">
        <v>318</v>
      </c>
      <c r="F113" s="11" t="s">
        <v>294</v>
      </c>
      <c r="G113" s="11" t="s">
        <v>275</v>
      </c>
      <c r="H113" s="10">
        <v>200252.64000000004</v>
      </c>
      <c r="I113" s="10">
        <v>54812.459999999985</v>
      </c>
      <c r="J113" s="10">
        <v>78050.716529552679</v>
      </c>
      <c r="K113" s="10">
        <v>177014.38347044736</v>
      </c>
    </row>
    <row r="114" spans="1:11" x14ac:dyDescent="0.25">
      <c r="A114" s="11" t="s">
        <v>424</v>
      </c>
      <c r="B114" s="11" t="s">
        <v>231</v>
      </c>
      <c r="C114" s="11" t="s">
        <v>123</v>
      </c>
      <c r="D114" s="11" t="s">
        <v>98</v>
      </c>
      <c r="E114" s="11" t="s">
        <v>320</v>
      </c>
      <c r="F114" s="11" t="s">
        <v>294</v>
      </c>
      <c r="G114" s="11" t="s">
        <v>275</v>
      </c>
      <c r="H114" s="10">
        <v>0</v>
      </c>
      <c r="I114" s="10">
        <v>0</v>
      </c>
      <c r="J114" s="10">
        <v>0</v>
      </c>
      <c r="K114" s="10">
        <v>0</v>
      </c>
    </row>
    <row r="115" spans="1:11" x14ac:dyDescent="0.25">
      <c r="A115" s="11" t="s">
        <v>425</v>
      </c>
      <c r="B115" s="11" t="s">
        <v>231</v>
      </c>
      <c r="C115" s="11" t="s">
        <v>123</v>
      </c>
      <c r="D115" s="11" t="s">
        <v>22</v>
      </c>
      <c r="E115" s="11" t="s">
        <v>320</v>
      </c>
      <c r="F115" s="11" t="s">
        <v>294</v>
      </c>
      <c r="G115" s="11" t="s">
        <v>275</v>
      </c>
      <c r="H115" s="10">
        <v>0</v>
      </c>
      <c r="I115" s="10">
        <v>0</v>
      </c>
      <c r="J115" s="10">
        <v>0</v>
      </c>
      <c r="K115" s="10">
        <v>0</v>
      </c>
    </row>
    <row r="116" spans="1:11" x14ac:dyDescent="0.25">
      <c r="A116" s="11" t="s">
        <v>426</v>
      </c>
      <c r="B116" s="11" t="s">
        <v>231</v>
      </c>
      <c r="C116" s="11" t="s">
        <v>123</v>
      </c>
      <c r="D116" s="11" t="s">
        <v>72</v>
      </c>
      <c r="E116" s="11" t="s">
        <v>320</v>
      </c>
      <c r="F116" s="11" t="s">
        <v>294</v>
      </c>
      <c r="G116" s="11" t="s">
        <v>275</v>
      </c>
      <c r="H116" s="10">
        <v>0</v>
      </c>
      <c r="I116" s="10">
        <v>0</v>
      </c>
      <c r="J116" s="10">
        <v>0</v>
      </c>
      <c r="K116" s="10">
        <v>0</v>
      </c>
    </row>
    <row r="117" spans="1:11" x14ac:dyDescent="0.25">
      <c r="A117" s="11" t="s">
        <v>427</v>
      </c>
      <c r="B117" s="11" t="s">
        <v>231</v>
      </c>
      <c r="C117" s="11" t="s">
        <v>123</v>
      </c>
      <c r="D117" s="11" t="s">
        <v>14</v>
      </c>
      <c r="E117" s="11" t="s">
        <v>320</v>
      </c>
      <c r="F117" s="11" t="s">
        <v>294</v>
      </c>
      <c r="G117" s="11" t="s">
        <v>275</v>
      </c>
      <c r="H117" s="10">
        <v>0</v>
      </c>
      <c r="I117" s="10">
        <v>0</v>
      </c>
      <c r="J117" s="10">
        <v>0</v>
      </c>
      <c r="K117" s="10">
        <v>0</v>
      </c>
    </row>
    <row r="118" spans="1:11" x14ac:dyDescent="0.25">
      <c r="A118" s="11" t="s">
        <v>428</v>
      </c>
      <c r="B118" s="11" t="s">
        <v>286</v>
      </c>
      <c r="C118" s="11" t="s">
        <v>123</v>
      </c>
      <c r="D118" s="11" t="s">
        <v>14</v>
      </c>
      <c r="E118" s="11" t="s">
        <v>122</v>
      </c>
      <c r="F118" s="11" t="s">
        <v>294</v>
      </c>
      <c r="G118" s="11" t="s">
        <v>275</v>
      </c>
      <c r="H118" s="10">
        <v>15654071.180000016</v>
      </c>
      <c r="I118" s="10">
        <v>2881284.0100000026</v>
      </c>
      <c r="J118" s="10">
        <v>3844267.4076277339</v>
      </c>
      <c r="K118" s="10">
        <v>14691087.782372285</v>
      </c>
    </row>
    <row r="119" spans="1:11" x14ac:dyDescent="0.25">
      <c r="A119" s="11" t="s">
        <v>429</v>
      </c>
      <c r="B119" s="11" t="s">
        <v>286</v>
      </c>
      <c r="C119" s="11" t="s">
        <v>123</v>
      </c>
      <c r="D119" s="11" t="s">
        <v>41</v>
      </c>
      <c r="E119" s="11" t="s">
        <v>122</v>
      </c>
      <c r="F119" s="11" t="s">
        <v>294</v>
      </c>
      <c r="G119" s="11" t="s">
        <v>275</v>
      </c>
      <c r="H119" s="10">
        <v>1285588.4100000011</v>
      </c>
      <c r="I119" s="10">
        <v>636823.3400000009</v>
      </c>
      <c r="J119" s="10">
        <v>1068175.1794582058</v>
      </c>
      <c r="K119" s="10">
        <v>854236.57054179616</v>
      </c>
    </row>
    <row r="120" spans="1:11" x14ac:dyDescent="0.25">
      <c r="A120" s="11" t="s">
        <v>430</v>
      </c>
      <c r="B120" s="11" t="s">
        <v>286</v>
      </c>
      <c r="C120" s="11" t="s">
        <v>123</v>
      </c>
      <c r="D120" s="11" t="s">
        <v>14</v>
      </c>
      <c r="E120" s="11" t="s">
        <v>318</v>
      </c>
      <c r="F120" s="11" t="s">
        <v>294</v>
      </c>
      <c r="G120" s="11" t="s">
        <v>275</v>
      </c>
      <c r="H120" s="10">
        <v>742837.22</v>
      </c>
      <c r="I120" s="10">
        <v>261294.93000000002</v>
      </c>
      <c r="J120" s="10">
        <v>227985.53897952722</v>
      </c>
      <c r="K120" s="10">
        <v>776146.61102047283</v>
      </c>
    </row>
    <row r="121" spans="1:11" x14ac:dyDescent="0.25">
      <c r="A121" s="11" t="s">
        <v>431</v>
      </c>
      <c r="B121" s="11" t="s">
        <v>286</v>
      </c>
      <c r="C121" s="11" t="s">
        <v>123</v>
      </c>
      <c r="D121" s="11" t="s">
        <v>41</v>
      </c>
      <c r="E121" s="11" t="s">
        <v>318</v>
      </c>
      <c r="F121" s="11" t="s">
        <v>16</v>
      </c>
      <c r="G121" s="11" t="s">
        <v>275</v>
      </c>
      <c r="H121" s="10">
        <v>183449.18000000011</v>
      </c>
      <c r="I121" s="10">
        <v>39931.179999999986</v>
      </c>
      <c r="J121" s="10">
        <v>65550.260660277185</v>
      </c>
      <c r="K121" s="10">
        <v>157830.09933972292</v>
      </c>
    </row>
    <row r="122" spans="1:11" x14ac:dyDescent="0.25">
      <c r="A122" s="11" t="s">
        <v>432</v>
      </c>
      <c r="B122" s="11" t="s">
        <v>286</v>
      </c>
      <c r="C122" s="11" t="s">
        <v>123</v>
      </c>
      <c r="D122" s="11" t="s">
        <v>14</v>
      </c>
      <c r="E122" s="11" t="s">
        <v>433</v>
      </c>
      <c r="F122" s="11" t="s">
        <v>294</v>
      </c>
      <c r="G122" s="11" t="s">
        <v>275</v>
      </c>
      <c r="H122" s="10">
        <v>415796.31999999983</v>
      </c>
      <c r="I122" s="10">
        <v>69889.630000000019</v>
      </c>
      <c r="J122" s="10">
        <v>136859.69964831768</v>
      </c>
      <c r="K122" s="10">
        <v>348826.25035168219</v>
      </c>
    </row>
    <row r="123" spans="1:11" x14ac:dyDescent="0.25">
      <c r="A123" s="11" t="s">
        <v>434</v>
      </c>
      <c r="B123" s="11" t="s">
        <v>286</v>
      </c>
      <c r="C123" s="11" t="s">
        <v>123</v>
      </c>
      <c r="D123" s="11" t="s">
        <v>41</v>
      </c>
      <c r="E123" s="11" t="s">
        <v>433</v>
      </c>
      <c r="F123" s="11" t="s">
        <v>294</v>
      </c>
      <c r="G123" s="11" t="s">
        <v>275</v>
      </c>
      <c r="H123" s="10">
        <v>183647.93000000002</v>
      </c>
      <c r="I123" s="10">
        <v>2840.4700000000012</v>
      </c>
      <c r="J123" s="10">
        <v>40367.197643120853</v>
      </c>
      <c r="K123" s="10">
        <v>146121.20235687916</v>
      </c>
    </row>
    <row r="124" spans="1:11" x14ac:dyDescent="0.25">
      <c r="A124" s="11" t="s">
        <v>435</v>
      </c>
      <c r="B124" s="11" t="s">
        <v>286</v>
      </c>
      <c r="C124" s="11" t="s">
        <v>123</v>
      </c>
      <c r="D124" s="11" t="s">
        <v>14</v>
      </c>
      <c r="E124" s="11" t="s">
        <v>320</v>
      </c>
      <c r="F124" s="11" t="s">
        <v>294</v>
      </c>
      <c r="G124" s="11" t="s">
        <v>275</v>
      </c>
      <c r="H124" s="10">
        <v>0</v>
      </c>
      <c r="I124" s="10">
        <v>0</v>
      </c>
      <c r="J124" s="10">
        <v>0</v>
      </c>
      <c r="K124" s="10">
        <v>0</v>
      </c>
    </row>
    <row r="125" spans="1:11" x14ac:dyDescent="0.25">
      <c r="A125" s="11" t="s">
        <v>436</v>
      </c>
      <c r="B125" s="11" t="s">
        <v>286</v>
      </c>
      <c r="C125" s="11" t="s">
        <v>123</v>
      </c>
      <c r="D125" s="11" t="s">
        <v>41</v>
      </c>
      <c r="E125" s="11" t="s">
        <v>320</v>
      </c>
      <c r="F125" s="11" t="s">
        <v>294</v>
      </c>
      <c r="G125" s="11" t="s">
        <v>275</v>
      </c>
      <c r="H125" s="10">
        <v>0</v>
      </c>
      <c r="I125" s="10">
        <v>0</v>
      </c>
      <c r="J125" s="10">
        <v>0</v>
      </c>
      <c r="K125" s="10">
        <v>0</v>
      </c>
    </row>
    <row r="126" spans="1:11" x14ac:dyDescent="0.25">
      <c r="A126" s="11" t="s">
        <v>437</v>
      </c>
      <c r="B126" s="11" t="s">
        <v>232</v>
      </c>
      <c r="C126" s="11" t="s">
        <v>123</v>
      </c>
      <c r="D126" s="11" t="s">
        <v>14</v>
      </c>
      <c r="E126" s="11" t="s">
        <v>122</v>
      </c>
      <c r="F126" s="11" t="s">
        <v>294</v>
      </c>
      <c r="G126" s="11" t="s">
        <v>275</v>
      </c>
      <c r="H126" s="10">
        <v>313217.12000000005</v>
      </c>
      <c r="I126" s="10">
        <v>218.70000000000002</v>
      </c>
      <c r="J126" s="10">
        <v>0</v>
      </c>
      <c r="K126" s="10">
        <v>313435.82000000007</v>
      </c>
    </row>
    <row r="127" spans="1:11" x14ac:dyDescent="0.25">
      <c r="A127" s="11" t="s">
        <v>438</v>
      </c>
      <c r="B127" s="11" t="s">
        <v>232</v>
      </c>
      <c r="C127" s="11" t="s">
        <v>123</v>
      </c>
      <c r="D127" s="11" t="s">
        <v>14</v>
      </c>
      <c r="E127" s="11" t="s">
        <v>320</v>
      </c>
      <c r="F127" s="11" t="s">
        <v>294</v>
      </c>
      <c r="G127" s="11" t="s">
        <v>275</v>
      </c>
      <c r="H127" s="10">
        <v>0</v>
      </c>
      <c r="I127" s="10">
        <v>0</v>
      </c>
      <c r="J127" s="10">
        <v>0</v>
      </c>
      <c r="K127" s="10">
        <v>0</v>
      </c>
    </row>
    <row r="128" spans="1:11" x14ac:dyDescent="0.25">
      <c r="A128" s="11" t="s">
        <v>439</v>
      </c>
      <c r="B128" s="11" t="s">
        <v>233</v>
      </c>
      <c r="C128" s="11" t="s">
        <v>123</v>
      </c>
      <c r="D128" s="11" t="s">
        <v>22</v>
      </c>
      <c r="E128" s="11" t="s">
        <v>122</v>
      </c>
      <c r="F128" s="11" t="s">
        <v>294</v>
      </c>
      <c r="G128" s="11" t="s">
        <v>275</v>
      </c>
      <c r="H128" s="10">
        <v>1245911.4699999965</v>
      </c>
      <c r="I128" s="10">
        <v>138321.21999999997</v>
      </c>
      <c r="J128" s="10">
        <v>112842.0900671291</v>
      </c>
      <c r="K128" s="10">
        <v>1271390.5999328673</v>
      </c>
    </row>
    <row r="129" spans="1:11" x14ac:dyDescent="0.25">
      <c r="A129" s="11" t="s">
        <v>440</v>
      </c>
      <c r="B129" s="11" t="s">
        <v>233</v>
      </c>
      <c r="C129" s="11" t="s">
        <v>123</v>
      </c>
      <c r="D129" s="11" t="s">
        <v>72</v>
      </c>
      <c r="E129" s="11" t="s">
        <v>122</v>
      </c>
      <c r="F129" s="11" t="s">
        <v>294</v>
      </c>
      <c r="G129" s="11" t="s">
        <v>275</v>
      </c>
      <c r="H129" s="10">
        <v>378791.12000000023</v>
      </c>
      <c r="I129" s="10">
        <v>129632.71999999999</v>
      </c>
      <c r="J129" s="10">
        <v>197036.45551292188</v>
      </c>
      <c r="K129" s="10">
        <v>311387.38448707835</v>
      </c>
    </row>
    <row r="130" spans="1:11" x14ac:dyDescent="0.25">
      <c r="A130" s="11" t="s">
        <v>441</v>
      </c>
      <c r="B130" s="11" t="s">
        <v>233</v>
      </c>
      <c r="C130" s="11" t="s">
        <v>123</v>
      </c>
      <c r="D130" s="11" t="s">
        <v>14</v>
      </c>
      <c r="E130" s="11" t="s">
        <v>122</v>
      </c>
      <c r="F130" s="11" t="s">
        <v>294</v>
      </c>
      <c r="G130" s="11" t="s">
        <v>275</v>
      </c>
      <c r="H130" s="10">
        <v>858115.68999999948</v>
      </c>
      <c r="I130" s="10">
        <v>338614.00999999978</v>
      </c>
      <c r="J130" s="10">
        <v>391882.17434117809</v>
      </c>
      <c r="K130" s="10">
        <v>804847.52565882122</v>
      </c>
    </row>
    <row r="131" spans="1:11" x14ac:dyDescent="0.25">
      <c r="A131" s="11" t="s">
        <v>442</v>
      </c>
      <c r="B131" s="11" t="s">
        <v>233</v>
      </c>
      <c r="C131" s="11" t="s">
        <v>123</v>
      </c>
      <c r="D131" s="11" t="s">
        <v>41</v>
      </c>
      <c r="E131" s="11" t="s">
        <v>122</v>
      </c>
      <c r="F131" s="11" t="s">
        <v>294</v>
      </c>
      <c r="G131" s="11" t="s">
        <v>275</v>
      </c>
      <c r="H131" s="10">
        <v>181276.30999999979</v>
      </c>
      <c r="I131" s="10">
        <v>74944.559999999939</v>
      </c>
      <c r="J131" s="10">
        <v>58740.962956294767</v>
      </c>
      <c r="K131" s="10">
        <v>197479.90704370497</v>
      </c>
    </row>
    <row r="132" spans="1:11" x14ac:dyDescent="0.25">
      <c r="A132" s="11" t="s">
        <v>443</v>
      </c>
      <c r="B132" s="11" t="s">
        <v>233</v>
      </c>
      <c r="C132" s="11" t="s">
        <v>123</v>
      </c>
      <c r="D132" s="11" t="s">
        <v>22</v>
      </c>
      <c r="E132" s="11" t="s">
        <v>318</v>
      </c>
      <c r="F132" s="11" t="s">
        <v>16</v>
      </c>
      <c r="G132" s="11" t="s">
        <v>275</v>
      </c>
      <c r="H132" s="10">
        <v>96233.619999999937</v>
      </c>
      <c r="I132" s="10">
        <v>36550.999999999993</v>
      </c>
      <c r="J132" s="10">
        <v>27876.832234459886</v>
      </c>
      <c r="K132" s="10">
        <v>104907.78776554004</v>
      </c>
    </row>
    <row r="133" spans="1:11" x14ac:dyDescent="0.25">
      <c r="A133" s="11" t="s">
        <v>444</v>
      </c>
      <c r="B133" s="11" t="s">
        <v>233</v>
      </c>
      <c r="C133" s="11" t="s">
        <v>123</v>
      </c>
      <c r="D133" s="11" t="s">
        <v>72</v>
      </c>
      <c r="E133" s="11" t="s">
        <v>318</v>
      </c>
      <c r="F133" s="11" t="s">
        <v>16</v>
      </c>
      <c r="G133" s="11" t="s">
        <v>275</v>
      </c>
      <c r="H133" s="10">
        <v>151350.07999999993</v>
      </c>
      <c r="I133" s="10">
        <v>45360.4</v>
      </c>
      <c r="J133" s="10">
        <v>49043.680831221827</v>
      </c>
      <c r="K133" s="10">
        <v>147666.79916877809</v>
      </c>
    </row>
    <row r="134" spans="1:11" x14ac:dyDescent="0.25">
      <c r="A134" s="11" t="s">
        <v>445</v>
      </c>
      <c r="B134" s="11" t="s">
        <v>233</v>
      </c>
      <c r="C134" s="11" t="s">
        <v>123</v>
      </c>
      <c r="D134" s="11" t="s">
        <v>14</v>
      </c>
      <c r="E134" s="11" t="s">
        <v>318</v>
      </c>
      <c r="F134" s="11" t="s">
        <v>294</v>
      </c>
      <c r="G134" s="11" t="s">
        <v>275</v>
      </c>
      <c r="H134" s="10">
        <v>286338.11999999994</v>
      </c>
      <c r="I134" s="10">
        <v>87693.450000000012</v>
      </c>
      <c r="J134" s="10">
        <v>91503.041195924583</v>
      </c>
      <c r="K134" s="10">
        <v>282528.52880407538</v>
      </c>
    </row>
    <row r="135" spans="1:11" x14ac:dyDescent="0.25">
      <c r="A135" s="11" t="s">
        <v>446</v>
      </c>
      <c r="B135" s="11" t="s">
        <v>233</v>
      </c>
      <c r="C135" s="11" t="s">
        <v>123</v>
      </c>
      <c r="D135" s="11" t="s">
        <v>41</v>
      </c>
      <c r="E135" s="11" t="s">
        <v>318</v>
      </c>
      <c r="F135" s="11" t="s">
        <v>16</v>
      </c>
      <c r="G135" s="11" t="s">
        <v>275</v>
      </c>
      <c r="H135" s="10">
        <v>43678.780000000021</v>
      </c>
      <c r="I135" s="10">
        <v>11255.820000000002</v>
      </c>
      <c r="J135" s="10">
        <v>14941.47744385451</v>
      </c>
      <c r="K135" s="10">
        <v>39993.122556145514</v>
      </c>
    </row>
    <row r="136" spans="1:11" x14ac:dyDescent="0.25">
      <c r="A136" s="11" t="s">
        <v>447</v>
      </c>
      <c r="B136" s="11" t="s">
        <v>233</v>
      </c>
      <c r="C136" s="11" t="s">
        <v>123</v>
      </c>
      <c r="D136" s="11" t="s">
        <v>14</v>
      </c>
      <c r="E136" s="11" t="s">
        <v>320</v>
      </c>
      <c r="F136" s="11" t="s">
        <v>294</v>
      </c>
      <c r="G136" s="11" t="s">
        <v>275</v>
      </c>
      <c r="H136" s="10">
        <v>0</v>
      </c>
      <c r="I136" s="10">
        <v>0</v>
      </c>
      <c r="J136" s="10">
        <v>0</v>
      </c>
      <c r="K136" s="10">
        <v>0</v>
      </c>
    </row>
    <row r="137" spans="1:11" x14ac:dyDescent="0.25">
      <c r="A137" s="11" t="s">
        <v>448</v>
      </c>
      <c r="B137" s="11" t="s">
        <v>233</v>
      </c>
      <c r="C137" s="11" t="s">
        <v>123</v>
      </c>
      <c r="D137" s="11" t="s">
        <v>22</v>
      </c>
      <c r="E137" s="11" t="s">
        <v>320</v>
      </c>
      <c r="F137" s="11" t="s">
        <v>294</v>
      </c>
      <c r="G137" s="11" t="s">
        <v>275</v>
      </c>
      <c r="H137" s="10">
        <v>0</v>
      </c>
      <c r="I137" s="10">
        <v>0</v>
      </c>
      <c r="J137" s="10">
        <v>0</v>
      </c>
      <c r="K137" s="10">
        <v>0</v>
      </c>
    </row>
    <row r="138" spans="1:11" x14ac:dyDescent="0.25">
      <c r="A138" s="11" t="s">
        <v>449</v>
      </c>
      <c r="B138" s="11" t="s">
        <v>233</v>
      </c>
      <c r="C138" s="11" t="s">
        <v>123</v>
      </c>
      <c r="D138" s="11" t="s">
        <v>72</v>
      </c>
      <c r="E138" s="11" t="s">
        <v>320</v>
      </c>
      <c r="F138" s="11" t="s">
        <v>294</v>
      </c>
      <c r="G138" s="11" t="s">
        <v>275</v>
      </c>
      <c r="H138" s="10">
        <v>0</v>
      </c>
      <c r="I138" s="10">
        <v>0</v>
      </c>
      <c r="J138" s="10">
        <v>0</v>
      </c>
      <c r="K138" s="10">
        <v>0</v>
      </c>
    </row>
    <row r="139" spans="1:11" x14ac:dyDescent="0.25">
      <c r="A139" s="11" t="s">
        <v>450</v>
      </c>
      <c r="B139" s="11" t="s">
        <v>233</v>
      </c>
      <c r="C139" s="11" t="s">
        <v>123</v>
      </c>
      <c r="D139" s="11" t="s">
        <v>41</v>
      </c>
      <c r="E139" s="11" t="s">
        <v>320</v>
      </c>
      <c r="F139" s="11" t="s">
        <v>294</v>
      </c>
      <c r="G139" s="11" t="s">
        <v>275</v>
      </c>
      <c r="H139" s="10">
        <v>0</v>
      </c>
      <c r="I139" s="10">
        <v>0</v>
      </c>
      <c r="J139" s="10">
        <v>0</v>
      </c>
      <c r="K139" s="10">
        <v>0</v>
      </c>
    </row>
    <row r="140" spans="1:11" x14ac:dyDescent="0.25">
      <c r="A140" s="11" t="s">
        <v>451</v>
      </c>
      <c r="B140" s="11" t="s">
        <v>234</v>
      </c>
      <c r="C140" s="11" t="s">
        <v>123</v>
      </c>
      <c r="D140" s="11" t="s">
        <v>98</v>
      </c>
      <c r="E140" s="11" t="s">
        <v>122</v>
      </c>
      <c r="F140" s="11" t="s">
        <v>294</v>
      </c>
      <c r="G140" s="11" t="s">
        <v>275</v>
      </c>
      <c r="H140" s="10">
        <v>761099.11999999965</v>
      </c>
      <c r="I140" s="10">
        <v>170799.31000000003</v>
      </c>
      <c r="J140" s="10">
        <v>171613.85366737613</v>
      </c>
      <c r="K140" s="10">
        <v>760284.5763326236</v>
      </c>
    </row>
    <row r="141" spans="1:11" x14ac:dyDescent="0.25">
      <c r="A141" s="11" t="s">
        <v>452</v>
      </c>
      <c r="B141" s="11" t="s">
        <v>234</v>
      </c>
      <c r="C141" s="11" t="s">
        <v>123</v>
      </c>
      <c r="D141" s="11" t="s">
        <v>98</v>
      </c>
      <c r="E141" s="11" t="s">
        <v>318</v>
      </c>
      <c r="F141" s="11" t="s">
        <v>294</v>
      </c>
      <c r="G141" s="11" t="s">
        <v>275</v>
      </c>
      <c r="H141" s="10">
        <v>232063.87999999989</v>
      </c>
      <c r="I141" s="10">
        <v>71635.959999999992</v>
      </c>
      <c r="J141" s="10">
        <v>72889.885761803671</v>
      </c>
      <c r="K141" s="10">
        <v>230809.95423819622</v>
      </c>
    </row>
    <row r="142" spans="1:11" x14ac:dyDescent="0.25">
      <c r="A142" s="11" t="s">
        <v>453</v>
      </c>
      <c r="B142" s="11" t="s">
        <v>234</v>
      </c>
      <c r="C142" s="11" t="s">
        <v>123</v>
      </c>
      <c r="D142" s="11" t="s">
        <v>98</v>
      </c>
      <c r="E142" s="11" t="s">
        <v>320</v>
      </c>
      <c r="F142" s="11" t="s">
        <v>294</v>
      </c>
      <c r="G142" s="11" t="s">
        <v>275</v>
      </c>
      <c r="H142" s="10">
        <v>0</v>
      </c>
      <c r="I142" s="10">
        <v>0</v>
      </c>
      <c r="J142" s="10">
        <v>0</v>
      </c>
      <c r="K142" s="10">
        <v>0</v>
      </c>
    </row>
    <row r="143" spans="1:11" x14ac:dyDescent="0.25">
      <c r="A143" s="11" t="s">
        <v>454</v>
      </c>
      <c r="B143" s="11" t="s">
        <v>242</v>
      </c>
      <c r="C143" s="11" t="s">
        <v>123</v>
      </c>
      <c r="D143" s="11" t="s">
        <v>98</v>
      </c>
      <c r="E143" s="11" t="s">
        <v>122</v>
      </c>
      <c r="F143" s="11" t="s">
        <v>294</v>
      </c>
      <c r="G143" s="11" t="s">
        <v>275</v>
      </c>
      <c r="H143" s="10">
        <v>2990600.9900000039</v>
      </c>
      <c r="I143" s="10">
        <v>280662.81000000029</v>
      </c>
      <c r="J143" s="10">
        <v>326689.31891875516</v>
      </c>
      <c r="K143" s="10">
        <v>2944574.4810812492</v>
      </c>
    </row>
    <row r="144" spans="1:11" x14ac:dyDescent="0.25">
      <c r="A144" s="11" t="s">
        <v>455</v>
      </c>
      <c r="B144" s="11" t="s">
        <v>242</v>
      </c>
      <c r="C144" s="11" t="s">
        <v>123</v>
      </c>
      <c r="D144" s="11" t="s">
        <v>72</v>
      </c>
      <c r="E144" s="11" t="s">
        <v>122</v>
      </c>
      <c r="F144" s="11" t="s">
        <v>294</v>
      </c>
      <c r="G144" s="11" t="s">
        <v>275</v>
      </c>
      <c r="H144" s="10">
        <v>3098133.4899999956</v>
      </c>
      <c r="I144" s="10">
        <v>1321167.9800000009</v>
      </c>
      <c r="J144" s="10">
        <v>1458619.1904661446</v>
      </c>
      <c r="K144" s="10">
        <v>2960682.2795338519</v>
      </c>
    </row>
    <row r="145" spans="1:11" x14ac:dyDescent="0.25">
      <c r="A145" s="11" t="s">
        <v>456</v>
      </c>
      <c r="B145" s="11" t="s">
        <v>242</v>
      </c>
      <c r="C145" s="11" t="s">
        <v>123</v>
      </c>
      <c r="D145" s="11" t="s">
        <v>14</v>
      </c>
      <c r="E145" s="11" t="s">
        <v>122</v>
      </c>
      <c r="F145" s="11" t="s">
        <v>294</v>
      </c>
      <c r="G145" s="11" t="s">
        <v>275</v>
      </c>
      <c r="H145" s="10">
        <v>389217.52999999985</v>
      </c>
      <c r="I145" s="10">
        <v>108677.93000000001</v>
      </c>
      <c r="J145" s="10">
        <v>120214.39304253037</v>
      </c>
      <c r="K145" s="10">
        <v>377681.06695746951</v>
      </c>
    </row>
    <row r="146" spans="1:11" x14ac:dyDescent="0.25">
      <c r="A146" s="11" t="s">
        <v>457</v>
      </c>
      <c r="B146" s="11" t="s">
        <v>242</v>
      </c>
      <c r="C146" s="11" t="s">
        <v>123</v>
      </c>
      <c r="D146" s="11" t="s">
        <v>98</v>
      </c>
      <c r="E146" s="11" t="s">
        <v>318</v>
      </c>
      <c r="F146" s="11" t="s">
        <v>16</v>
      </c>
      <c r="G146" s="11" t="s">
        <v>275</v>
      </c>
      <c r="H146" s="10">
        <v>256015.61999999988</v>
      </c>
      <c r="I146" s="10">
        <v>63344.820000000007</v>
      </c>
      <c r="J146" s="10">
        <v>82130.453786087222</v>
      </c>
      <c r="K146" s="10">
        <v>237229.98621391266</v>
      </c>
    </row>
    <row r="147" spans="1:11" x14ac:dyDescent="0.25">
      <c r="A147" s="11" t="s">
        <v>458</v>
      </c>
      <c r="B147" s="11" t="s">
        <v>242</v>
      </c>
      <c r="C147" s="11" t="s">
        <v>123</v>
      </c>
      <c r="D147" s="11" t="s">
        <v>72</v>
      </c>
      <c r="E147" s="11" t="s">
        <v>318</v>
      </c>
      <c r="F147" s="11" t="s">
        <v>294</v>
      </c>
      <c r="G147" s="11" t="s">
        <v>275</v>
      </c>
      <c r="H147" s="10">
        <v>1115639.9199999997</v>
      </c>
      <c r="I147" s="10">
        <v>336241.2099999999</v>
      </c>
      <c r="J147" s="10">
        <v>360008.90354247991</v>
      </c>
      <c r="K147" s="10">
        <v>1091872.2264575197</v>
      </c>
    </row>
    <row r="148" spans="1:11" x14ac:dyDescent="0.25">
      <c r="A148" s="11" t="s">
        <v>459</v>
      </c>
      <c r="B148" s="11" t="s">
        <v>242</v>
      </c>
      <c r="C148" s="11" t="s">
        <v>123</v>
      </c>
      <c r="D148" s="11" t="s">
        <v>14</v>
      </c>
      <c r="E148" s="11" t="s">
        <v>318</v>
      </c>
      <c r="F148" s="11" t="s">
        <v>16</v>
      </c>
      <c r="G148" s="11" t="s">
        <v>275</v>
      </c>
      <c r="H148" s="10">
        <v>98508.060000000041</v>
      </c>
      <c r="I148" s="10">
        <v>26336.2</v>
      </c>
      <c r="J148" s="10">
        <v>31837.363148231048</v>
      </c>
      <c r="K148" s="10">
        <v>93006.896851768994</v>
      </c>
    </row>
    <row r="149" spans="1:11" x14ac:dyDescent="0.25">
      <c r="A149" s="11" t="s">
        <v>460</v>
      </c>
      <c r="B149" s="11" t="s">
        <v>242</v>
      </c>
      <c r="C149" s="11" t="s">
        <v>123</v>
      </c>
      <c r="D149" s="11" t="s">
        <v>98</v>
      </c>
      <c r="E149" s="11" t="s">
        <v>320</v>
      </c>
      <c r="F149" s="11" t="s">
        <v>294</v>
      </c>
      <c r="G149" s="11" t="s">
        <v>275</v>
      </c>
      <c r="H149" s="10">
        <v>0</v>
      </c>
      <c r="I149" s="10">
        <v>0</v>
      </c>
      <c r="J149" s="10">
        <v>0</v>
      </c>
      <c r="K149" s="10">
        <v>0</v>
      </c>
    </row>
    <row r="150" spans="1:11" x14ac:dyDescent="0.25">
      <c r="A150" s="11" t="s">
        <v>461</v>
      </c>
      <c r="B150" s="11" t="s">
        <v>242</v>
      </c>
      <c r="C150" s="11" t="s">
        <v>123</v>
      </c>
      <c r="D150" s="11" t="s">
        <v>72</v>
      </c>
      <c r="E150" s="11" t="s">
        <v>320</v>
      </c>
      <c r="F150" s="11" t="s">
        <v>294</v>
      </c>
      <c r="G150" s="11" t="s">
        <v>275</v>
      </c>
      <c r="H150" s="10">
        <v>0</v>
      </c>
      <c r="I150" s="10">
        <v>0</v>
      </c>
      <c r="J150" s="10">
        <v>0</v>
      </c>
      <c r="K150" s="10">
        <v>0</v>
      </c>
    </row>
    <row r="151" spans="1:11" x14ac:dyDescent="0.25">
      <c r="A151" s="11" t="s">
        <v>462</v>
      </c>
      <c r="B151" s="11" t="s">
        <v>242</v>
      </c>
      <c r="C151" s="11" t="s">
        <v>123</v>
      </c>
      <c r="D151" s="11" t="s">
        <v>14</v>
      </c>
      <c r="E151" s="11" t="s">
        <v>320</v>
      </c>
      <c r="F151" s="11" t="s">
        <v>294</v>
      </c>
      <c r="G151" s="11" t="s">
        <v>275</v>
      </c>
      <c r="H151" s="10">
        <v>0</v>
      </c>
      <c r="I151" s="10">
        <v>0</v>
      </c>
      <c r="J151" s="10">
        <v>0</v>
      </c>
      <c r="K151" s="10">
        <v>0</v>
      </c>
    </row>
    <row r="152" spans="1:11" x14ac:dyDescent="0.25">
      <c r="A152" s="11" t="s">
        <v>463</v>
      </c>
      <c r="B152" s="11" t="s">
        <v>248</v>
      </c>
      <c r="C152" s="11" t="s">
        <v>123</v>
      </c>
      <c r="D152" s="11" t="s">
        <v>98</v>
      </c>
      <c r="E152" s="11" t="s">
        <v>122</v>
      </c>
      <c r="F152" s="11" t="s">
        <v>294</v>
      </c>
      <c r="G152" s="11" t="s">
        <v>275</v>
      </c>
      <c r="H152" s="10">
        <v>505588.80000000022</v>
      </c>
      <c r="I152" s="10">
        <v>119089.11999999997</v>
      </c>
      <c r="J152" s="10">
        <v>118027.17700861541</v>
      </c>
      <c r="K152" s="10">
        <v>506650.74299138482</v>
      </c>
    </row>
    <row r="153" spans="1:11" x14ac:dyDescent="0.25">
      <c r="A153" s="11" t="s">
        <v>464</v>
      </c>
      <c r="B153" s="11" t="s">
        <v>248</v>
      </c>
      <c r="C153" s="11" t="s">
        <v>123</v>
      </c>
      <c r="D153" s="11" t="s">
        <v>72</v>
      </c>
      <c r="E153" s="11" t="s">
        <v>122</v>
      </c>
      <c r="F153" s="11" t="s">
        <v>294</v>
      </c>
      <c r="G153" s="11" t="s">
        <v>275</v>
      </c>
      <c r="H153" s="10">
        <v>62747.170000000064</v>
      </c>
      <c r="I153" s="10">
        <v>18241.080000000002</v>
      </c>
      <c r="J153" s="10">
        <v>10126.545478408367</v>
      </c>
      <c r="K153" s="10">
        <v>70861.704521591702</v>
      </c>
    </row>
    <row r="154" spans="1:11" x14ac:dyDescent="0.25">
      <c r="A154" s="11" t="s">
        <v>465</v>
      </c>
      <c r="B154" s="11" t="s">
        <v>248</v>
      </c>
      <c r="C154" s="11" t="s">
        <v>123</v>
      </c>
      <c r="D154" s="11" t="s">
        <v>14</v>
      </c>
      <c r="E154" s="11" t="s">
        <v>122</v>
      </c>
      <c r="F154" s="11" t="s">
        <v>294</v>
      </c>
      <c r="G154" s="11" t="s">
        <v>275</v>
      </c>
      <c r="H154" s="10">
        <v>40706.71000000005</v>
      </c>
      <c r="I154" s="10">
        <v>7639.08</v>
      </c>
      <c r="J154" s="10">
        <v>8318.2854664522201</v>
      </c>
      <c r="K154" s="10">
        <v>40027.504533547828</v>
      </c>
    </row>
    <row r="155" spans="1:11" x14ac:dyDescent="0.25">
      <c r="A155" s="11" t="s">
        <v>466</v>
      </c>
      <c r="B155" s="11" t="s">
        <v>248</v>
      </c>
      <c r="C155" s="11" t="s">
        <v>123</v>
      </c>
      <c r="D155" s="11" t="s">
        <v>98</v>
      </c>
      <c r="E155" s="11" t="s">
        <v>318</v>
      </c>
      <c r="F155" s="11" t="s">
        <v>294</v>
      </c>
      <c r="G155" s="11" t="s">
        <v>275</v>
      </c>
      <c r="H155" s="10">
        <v>296653.18999999994</v>
      </c>
      <c r="I155" s="10">
        <v>79506.25999999998</v>
      </c>
      <c r="J155" s="10">
        <v>111692.03197752884</v>
      </c>
      <c r="K155" s="10">
        <v>264467.41802247113</v>
      </c>
    </row>
    <row r="156" spans="1:11" x14ac:dyDescent="0.25">
      <c r="A156" s="11" t="s">
        <v>467</v>
      </c>
      <c r="B156" s="11" t="s">
        <v>248</v>
      </c>
      <c r="C156" s="11" t="s">
        <v>123</v>
      </c>
      <c r="D156" s="11" t="s">
        <v>72</v>
      </c>
      <c r="E156" s="11" t="s">
        <v>318</v>
      </c>
      <c r="F156" s="11" t="s">
        <v>16</v>
      </c>
      <c r="G156" s="11" t="s">
        <v>275</v>
      </c>
      <c r="H156" s="10">
        <v>25587.380000000016</v>
      </c>
      <c r="I156" s="10">
        <v>7163.63</v>
      </c>
      <c r="J156" s="10">
        <v>9646.0395235528576</v>
      </c>
      <c r="K156" s="10">
        <v>23104.970476447157</v>
      </c>
    </row>
    <row r="157" spans="1:11" x14ac:dyDescent="0.25">
      <c r="A157" s="11" t="s">
        <v>468</v>
      </c>
      <c r="B157" s="11" t="s">
        <v>248</v>
      </c>
      <c r="C157" s="11" t="s">
        <v>123</v>
      </c>
      <c r="D157" s="11" t="s">
        <v>14</v>
      </c>
      <c r="E157" s="11" t="s">
        <v>318</v>
      </c>
      <c r="F157" s="11" t="s">
        <v>294</v>
      </c>
      <c r="G157" s="11" t="s">
        <v>275</v>
      </c>
      <c r="H157" s="10">
        <v>23082.96999999999</v>
      </c>
      <c r="I157" s="10">
        <v>1542.83</v>
      </c>
      <c r="J157" s="10">
        <v>8679.0635031183538</v>
      </c>
      <c r="K157" s="10">
        <v>15946.736496881636</v>
      </c>
    </row>
    <row r="158" spans="1:11" x14ac:dyDescent="0.25">
      <c r="A158" s="11" t="s">
        <v>469</v>
      </c>
      <c r="B158" s="11" t="s">
        <v>248</v>
      </c>
      <c r="C158" s="11" t="s">
        <v>123</v>
      </c>
      <c r="D158" s="11" t="s">
        <v>98</v>
      </c>
      <c r="E158" s="11" t="s">
        <v>320</v>
      </c>
      <c r="F158" s="11" t="s">
        <v>294</v>
      </c>
      <c r="G158" s="11" t="s">
        <v>275</v>
      </c>
      <c r="H158" s="10">
        <v>0</v>
      </c>
      <c r="I158" s="10">
        <v>0</v>
      </c>
      <c r="J158" s="10">
        <v>0</v>
      </c>
      <c r="K158" s="10">
        <v>0</v>
      </c>
    </row>
    <row r="159" spans="1:11" x14ac:dyDescent="0.25">
      <c r="A159" s="11" t="s">
        <v>470</v>
      </c>
      <c r="B159" s="11" t="s">
        <v>248</v>
      </c>
      <c r="C159" s="11" t="s">
        <v>123</v>
      </c>
      <c r="D159" s="11" t="s">
        <v>72</v>
      </c>
      <c r="E159" s="11" t="s">
        <v>320</v>
      </c>
      <c r="F159" s="11" t="s">
        <v>294</v>
      </c>
      <c r="G159" s="11" t="s">
        <v>275</v>
      </c>
      <c r="H159" s="10">
        <v>0</v>
      </c>
      <c r="I159" s="10">
        <v>0</v>
      </c>
      <c r="J159" s="10">
        <v>0</v>
      </c>
      <c r="K159" s="10">
        <v>0</v>
      </c>
    </row>
    <row r="160" spans="1:11" x14ac:dyDescent="0.25">
      <c r="A160" s="11" t="s">
        <v>471</v>
      </c>
      <c r="B160" s="11" t="s">
        <v>248</v>
      </c>
      <c r="C160" s="11" t="s">
        <v>123</v>
      </c>
      <c r="D160" s="11" t="s">
        <v>14</v>
      </c>
      <c r="E160" s="11" t="s">
        <v>320</v>
      </c>
      <c r="F160" s="11" t="s">
        <v>294</v>
      </c>
      <c r="G160" s="11" t="s">
        <v>275</v>
      </c>
      <c r="H160" s="10">
        <v>0</v>
      </c>
      <c r="I160" s="10">
        <v>0</v>
      </c>
      <c r="J160" s="10">
        <v>0</v>
      </c>
      <c r="K160" s="10">
        <v>0</v>
      </c>
    </row>
    <row r="161" spans="1:11" x14ac:dyDescent="0.25">
      <c r="A161" s="11" t="s">
        <v>472</v>
      </c>
      <c r="B161" s="11" t="s">
        <v>27</v>
      </c>
      <c r="C161" s="11" t="s">
        <v>123</v>
      </c>
      <c r="D161" s="11" t="s">
        <v>22</v>
      </c>
      <c r="E161" s="11" t="s">
        <v>122</v>
      </c>
      <c r="F161" s="11" t="s">
        <v>294</v>
      </c>
      <c r="G161" s="11" t="s">
        <v>275</v>
      </c>
      <c r="H161" s="10">
        <v>101422.13</v>
      </c>
      <c r="I161" s="10">
        <v>41934.430000000015</v>
      </c>
      <c r="J161" s="10">
        <v>32620.223426386972</v>
      </c>
      <c r="K161" s="10">
        <v>110736.33657361305</v>
      </c>
    </row>
    <row r="162" spans="1:11" x14ac:dyDescent="0.25">
      <c r="A162" s="11" t="s">
        <v>473</v>
      </c>
      <c r="B162" s="11" t="s">
        <v>27</v>
      </c>
      <c r="C162" s="11" t="s">
        <v>123</v>
      </c>
      <c r="D162" s="11" t="s">
        <v>22</v>
      </c>
      <c r="E162" s="11" t="s">
        <v>318</v>
      </c>
      <c r="F162" s="11" t="s">
        <v>294</v>
      </c>
      <c r="G162" s="11" t="s">
        <v>275</v>
      </c>
      <c r="H162" s="10">
        <v>145303.06000000006</v>
      </c>
      <c r="I162" s="10">
        <v>42884.520000000011</v>
      </c>
      <c r="J162" s="10">
        <v>46060.161448163482</v>
      </c>
      <c r="K162" s="10">
        <v>142127.4185518366</v>
      </c>
    </row>
    <row r="163" spans="1:11" x14ac:dyDescent="0.25">
      <c r="A163" s="11" t="s">
        <v>474</v>
      </c>
      <c r="B163" s="11" t="s">
        <v>20</v>
      </c>
      <c r="C163" s="11" t="s">
        <v>123</v>
      </c>
      <c r="D163" s="11" t="s">
        <v>22</v>
      </c>
      <c r="E163" s="11" t="s">
        <v>122</v>
      </c>
      <c r="F163" s="11" t="s">
        <v>294</v>
      </c>
      <c r="G163" s="11" t="s">
        <v>275</v>
      </c>
      <c r="H163" s="10">
        <v>104154.25000000003</v>
      </c>
      <c r="I163" s="10">
        <v>34898.110000000008</v>
      </c>
      <c r="J163" s="10">
        <v>34455.611844152867</v>
      </c>
      <c r="K163" s="10">
        <v>104596.74815584716</v>
      </c>
    </row>
    <row r="164" spans="1:11" x14ac:dyDescent="0.25">
      <c r="A164" s="11" t="s">
        <v>475</v>
      </c>
      <c r="B164" s="11" t="s">
        <v>35</v>
      </c>
      <c r="C164" s="11" t="s">
        <v>123</v>
      </c>
      <c r="D164" s="11" t="s">
        <v>22</v>
      </c>
      <c r="E164" s="11" t="s">
        <v>122</v>
      </c>
      <c r="F164" s="11" t="s">
        <v>294</v>
      </c>
      <c r="G164" s="11" t="s">
        <v>275</v>
      </c>
      <c r="H164" s="10">
        <v>54050.270000000004</v>
      </c>
      <c r="I164" s="10">
        <v>19128.810000000001</v>
      </c>
      <c r="J164" s="10">
        <v>15359.510512214212</v>
      </c>
      <c r="K164" s="10">
        <v>57819.56948778579</v>
      </c>
    </row>
    <row r="165" spans="1:11" x14ac:dyDescent="0.25">
      <c r="A165" s="11" t="s">
        <v>476</v>
      </c>
      <c r="B165" s="11" t="s">
        <v>120</v>
      </c>
      <c r="C165" s="11" t="s">
        <v>123</v>
      </c>
      <c r="D165" s="11" t="s">
        <v>14</v>
      </c>
      <c r="E165" s="11" t="s">
        <v>122</v>
      </c>
      <c r="F165" s="11" t="s">
        <v>294</v>
      </c>
      <c r="G165" s="11" t="s">
        <v>275</v>
      </c>
      <c r="H165" s="10">
        <v>980876.5700000003</v>
      </c>
      <c r="I165" s="10">
        <v>240274.94000000003</v>
      </c>
      <c r="J165" s="10">
        <v>278559.08699570515</v>
      </c>
      <c r="K165" s="10">
        <v>942592.42300429521</v>
      </c>
    </row>
    <row r="166" spans="1:11" x14ac:dyDescent="0.25">
      <c r="A166" s="11" t="s">
        <v>477</v>
      </c>
      <c r="B166" s="11" t="s">
        <v>120</v>
      </c>
      <c r="C166" s="11" t="s">
        <v>123</v>
      </c>
      <c r="D166" s="11" t="s">
        <v>14</v>
      </c>
      <c r="E166" s="11" t="s">
        <v>318</v>
      </c>
      <c r="F166" s="11" t="s">
        <v>294</v>
      </c>
      <c r="G166" s="11" t="s">
        <v>275</v>
      </c>
      <c r="H166" s="10">
        <v>176188.26999999993</v>
      </c>
      <c r="I166" s="10">
        <v>53773.659999999989</v>
      </c>
      <c r="J166" s="10">
        <v>58379.854975121372</v>
      </c>
      <c r="K166" s="10">
        <v>171582.07502487855</v>
      </c>
    </row>
    <row r="167" spans="1:11" x14ac:dyDescent="0.25">
      <c r="A167" s="11" t="s">
        <v>478</v>
      </c>
      <c r="B167" s="11" t="s">
        <v>120</v>
      </c>
      <c r="C167" s="11" t="s">
        <v>123</v>
      </c>
      <c r="D167" s="11" t="s">
        <v>14</v>
      </c>
      <c r="E167" s="11" t="s">
        <v>320</v>
      </c>
      <c r="F167" s="11" t="s">
        <v>294</v>
      </c>
      <c r="G167" s="11" t="s">
        <v>275</v>
      </c>
      <c r="H167" s="10">
        <v>0</v>
      </c>
      <c r="I167" s="10">
        <v>0</v>
      </c>
      <c r="J167" s="10">
        <v>0</v>
      </c>
      <c r="K167" s="10">
        <v>0</v>
      </c>
    </row>
    <row r="168" spans="1:11" x14ac:dyDescent="0.25">
      <c r="A168" s="11" t="s">
        <v>479</v>
      </c>
      <c r="B168" s="11" t="s">
        <v>134</v>
      </c>
      <c r="C168" s="11" t="s">
        <v>123</v>
      </c>
      <c r="D168" s="11" t="s">
        <v>72</v>
      </c>
      <c r="E168" s="11" t="s">
        <v>122</v>
      </c>
      <c r="F168" s="11" t="s">
        <v>294</v>
      </c>
      <c r="G168" s="11" t="s">
        <v>275</v>
      </c>
      <c r="H168" s="10">
        <v>1629102.1400000034</v>
      </c>
      <c r="I168" s="10">
        <v>61579.450000000004</v>
      </c>
      <c r="J168" s="10">
        <v>41994.20052927245</v>
      </c>
      <c r="K168" s="10">
        <v>1648687.3894707309</v>
      </c>
    </row>
    <row r="169" spans="1:11" x14ac:dyDescent="0.25">
      <c r="A169" s="11" t="s">
        <v>480</v>
      </c>
      <c r="B169" s="11" t="s">
        <v>134</v>
      </c>
      <c r="C169" s="11" t="s">
        <v>123</v>
      </c>
      <c r="D169" s="11" t="s">
        <v>14</v>
      </c>
      <c r="E169" s="11" t="s">
        <v>122</v>
      </c>
      <c r="F169" s="11" t="s">
        <v>294</v>
      </c>
      <c r="G169" s="11" t="s">
        <v>275</v>
      </c>
      <c r="H169" s="10">
        <v>1646075.4299999978</v>
      </c>
      <c r="I169" s="10">
        <v>786420.63999999966</v>
      </c>
      <c r="J169" s="10">
        <v>715656.38403726846</v>
      </c>
      <c r="K169" s="10">
        <v>1716839.6859627292</v>
      </c>
    </row>
    <row r="170" spans="1:11" x14ac:dyDescent="0.25">
      <c r="A170" s="11" t="s">
        <v>481</v>
      </c>
      <c r="B170" s="11" t="s">
        <v>134</v>
      </c>
      <c r="C170" s="11" t="s">
        <v>123</v>
      </c>
      <c r="D170" s="11" t="s">
        <v>72</v>
      </c>
      <c r="E170" s="11" t="s">
        <v>318</v>
      </c>
      <c r="F170" s="11" t="s">
        <v>16</v>
      </c>
      <c r="G170" s="11" t="s">
        <v>275</v>
      </c>
      <c r="H170" s="10">
        <v>32977.930000000022</v>
      </c>
      <c r="I170" s="10">
        <v>10308.679999999998</v>
      </c>
      <c r="J170" s="10">
        <v>10548.790402303841</v>
      </c>
      <c r="K170" s="10">
        <v>32737.81959769618</v>
      </c>
    </row>
    <row r="171" spans="1:11" x14ac:dyDescent="0.25">
      <c r="A171" s="11" t="s">
        <v>482</v>
      </c>
      <c r="B171" s="11" t="s">
        <v>134</v>
      </c>
      <c r="C171" s="11" t="s">
        <v>123</v>
      </c>
      <c r="D171" s="11" t="s">
        <v>14</v>
      </c>
      <c r="E171" s="11" t="s">
        <v>318</v>
      </c>
      <c r="F171" s="11" t="s">
        <v>294</v>
      </c>
      <c r="G171" s="11" t="s">
        <v>275</v>
      </c>
      <c r="H171" s="10">
        <v>533629.89000000013</v>
      </c>
      <c r="I171" s="10">
        <v>163275.02000000005</v>
      </c>
      <c r="J171" s="10">
        <v>170065.75498045699</v>
      </c>
      <c r="K171" s="10">
        <v>526839.15501954313</v>
      </c>
    </row>
    <row r="172" spans="1:11" x14ac:dyDescent="0.25">
      <c r="A172" s="11" t="s">
        <v>483</v>
      </c>
      <c r="B172" s="11" t="s">
        <v>134</v>
      </c>
      <c r="C172" s="11" t="s">
        <v>123</v>
      </c>
      <c r="D172" s="11" t="s">
        <v>72</v>
      </c>
      <c r="E172" s="11" t="s">
        <v>320</v>
      </c>
      <c r="F172" s="11" t="s">
        <v>294</v>
      </c>
      <c r="G172" s="11" t="s">
        <v>275</v>
      </c>
      <c r="H172" s="10">
        <v>0</v>
      </c>
      <c r="I172" s="10">
        <v>0</v>
      </c>
      <c r="J172" s="10">
        <v>0</v>
      </c>
      <c r="K172" s="10">
        <v>0</v>
      </c>
    </row>
    <row r="173" spans="1:11" x14ac:dyDescent="0.25">
      <c r="A173" s="11" t="s">
        <v>484</v>
      </c>
      <c r="B173" s="11" t="s">
        <v>134</v>
      </c>
      <c r="C173" s="11" t="s">
        <v>123</v>
      </c>
      <c r="D173" s="11" t="s">
        <v>14</v>
      </c>
      <c r="E173" s="11" t="s">
        <v>320</v>
      </c>
      <c r="F173" s="11" t="s">
        <v>294</v>
      </c>
      <c r="G173" s="11" t="s">
        <v>275</v>
      </c>
      <c r="H173" s="10">
        <v>0</v>
      </c>
      <c r="I173" s="10">
        <v>0</v>
      </c>
      <c r="J173" s="10">
        <v>0</v>
      </c>
      <c r="K173" s="10">
        <v>0</v>
      </c>
    </row>
    <row r="174" spans="1:11" x14ac:dyDescent="0.25">
      <c r="A174" s="11" t="s">
        <v>485</v>
      </c>
      <c r="B174" s="11" t="s">
        <v>126</v>
      </c>
      <c r="C174" s="11" t="s">
        <v>123</v>
      </c>
      <c r="D174" s="11" t="s">
        <v>98</v>
      </c>
      <c r="E174" s="11" t="s">
        <v>122</v>
      </c>
      <c r="F174" s="11" t="s">
        <v>294</v>
      </c>
      <c r="G174" s="11" t="s">
        <v>275</v>
      </c>
      <c r="H174" s="10">
        <v>1145845.94</v>
      </c>
      <c r="I174" s="10">
        <v>289661.58</v>
      </c>
      <c r="J174" s="10">
        <v>336433.73211725958</v>
      </c>
      <c r="K174" s="10">
        <v>1099073.7878827404</v>
      </c>
    </row>
    <row r="175" spans="1:11" x14ac:dyDescent="0.25">
      <c r="A175" s="11" t="s">
        <v>486</v>
      </c>
      <c r="B175" s="11" t="s">
        <v>126</v>
      </c>
      <c r="C175" s="11" t="s">
        <v>123</v>
      </c>
      <c r="D175" s="11" t="s">
        <v>98</v>
      </c>
      <c r="E175" s="11" t="s">
        <v>318</v>
      </c>
      <c r="F175" s="11" t="s">
        <v>294</v>
      </c>
      <c r="G175" s="11" t="s">
        <v>275</v>
      </c>
      <c r="H175" s="10">
        <v>219171.04000000004</v>
      </c>
      <c r="I175" s="10">
        <v>76131.769999999975</v>
      </c>
      <c r="J175" s="10">
        <v>68134.092476900012</v>
      </c>
      <c r="K175" s="10">
        <v>227168.71752309997</v>
      </c>
    </row>
    <row r="176" spans="1:11" x14ac:dyDescent="0.25">
      <c r="A176" s="11" t="s">
        <v>487</v>
      </c>
      <c r="B176" s="11" t="s">
        <v>198</v>
      </c>
      <c r="C176" s="11" t="s">
        <v>123</v>
      </c>
      <c r="D176" s="11" t="s">
        <v>14</v>
      </c>
      <c r="E176" s="11" t="s">
        <v>122</v>
      </c>
      <c r="F176" s="11" t="s">
        <v>294</v>
      </c>
      <c r="G176" s="11" t="s">
        <v>275</v>
      </c>
      <c r="H176" s="10">
        <v>2138786.290000001</v>
      </c>
      <c r="I176" s="10">
        <v>711192.02000000025</v>
      </c>
      <c r="J176" s="10">
        <v>604976.95956934663</v>
      </c>
      <c r="K176" s="10">
        <v>2245001.3504306544</v>
      </c>
    </row>
    <row r="177" spans="1:11" x14ac:dyDescent="0.25">
      <c r="A177" s="11" t="s">
        <v>488</v>
      </c>
      <c r="B177" s="11" t="s">
        <v>198</v>
      </c>
      <c r="C177" s="11" t="s">
        <v>123</v>
      </c>
      <c r="D177" s="11" t="s">
        <v>14</v>
      </c>
      <c r="E177" s="11" t="s">
        <v>318</v>
      </c>
      <c r="F177" s="11" t="s">
        <v>294</v>
      </c>
      <c r="G177" s="11" t="s">
        <v>275</v>
      </c>
      <c r="H177" s="10">
        <v>155982.37999999992</v>
      </c>
      <c r="I177" s="10">
        <v>22996.370000000006</v>
      </c>
      <c r="J177" s="10">
        <v>53386.356407899992</v>
      </c>
      <c r="K177" s="10">
        <v>125592.39359209994</v>
      </c>
    </row>
    <row r="178" spans="1:11" x14ac:dyDescent="0.25">
      <c r="A178" s="11" t="s">
        <v>489</v>
      </c>
      <c r="B178" s="11" t="s">
        <v>198</v>
      </c>
      <c r="C178" s="11" t="s">
        <v>123</v>
      </c>
      <c r="D178" s="11" t="s">
        <v>14</v>
      </c>
      <c r="E178" s="11" t="s">
        <v>320</v>
      </c>
      <c r="F178" s="11" t="s">
        <v>294</v>
      </c>
      <c r="G178" s="11" t="s">
        <v>275</v>
      </c>
      <c r="H178" s="10">
        <v>0</v>
      </c>
      <c r="I178" s="10">
        <v>0</v>
      </c>
      <c r="J178" s="10">
        <v>0</v>
      </c>
      <c r="K178" s="10">
        <v>0</v>
      </c>
    </row>
    <row r="179" spans="1:11" x14ac:dyDescent="0.25">
      <c r="A179" s="11" t="s">
        <v>490</v>
      </c>
      <c r="B179" s="11" t="s">
        <v>240</v>
      </c>
      <c r="C179" s="11" t="s">
        <v>123</v>
      </c>
      <c r="D179" s="11" t="s">
        <v>14</v>
      </c>
      <c r="E179" s="11" t="s">
        <v>122</v>
      </c>
      <c r="F179" s="11" t="s">
        <v>294</v>
      </c>
      <c r="G179" s="11" t="s">
        <v>275</v>
      </c>
      <c r="H179" s="10">
        <v>6764536.1000000034</v>
      </c>
      <c r="I179" s="10">
        <v>1460960.3100000003</v>
      </c>
      <c r="J179" s="10">
        <v>2037901.1840175213</v>
      </c>
      <c r="K179" s="10">
        <v>6187595.2259824825</v>
      </c>
    </row>
    <row r="180" spans="1:11" x14ac:dyDescent="0.25">
      <c r="A180" s="11" t="s">
        <v>491</v>
      </c>
      <c r="B180" s="11" t="s">
        <v>240</v>
      </c>
      <c r="C180" s="11" t="s">
        <v>123</v>
      </c>
      <c r="D180" s="11" t="s">
        <v>14</v>
      </c>
      <c r="E180" s="11" t="s">
        <v>318</v>
      </c>
      <c r="F180" s="11" t="s">
        <v>294</v>
      </c>
      <c r="G180" s="11" t="s">
        <v>275</v>
      </c>
      <c r="H180" s="10">
        <v>939433.64999999991</v>
      </c>
      <c r="I180" s="10">
        <v>278192.51</v>
      </c>
      <c r="J180" s="10">
        <v>316300.28783814982</v>
      </c>
      <c r="K180" s="10">
        <v>901325.8721618501</v>
      </c>
    </row>
    <row r="181" spans="1:11" x14ac:dyDescent="0.25">
      <c r="A181" s="11" t="s">
        <v>492</v>
      </c>
      <c r="B181" s="11" t="s">
        <v>250</v>
      </c>
      <c r="C181" s="11" t="s">
        <v>123</v>
      </c>
      <c r="D181" s="11" t="s">
        <v>14</v>
      </c>
      <c r="E181" s="11" t="s">
        <v>122</v>
      </c>
      <c r="F181" s="11" t="s">
        <v>294</v>
      </c>
      <c r="G181" s="11" t="s">
        <v>275</v>
      </c>
      <c r="H181" s="10">
        <v>1389493.8300000005</v>
      </c>
      <c r="I181" s="10">
        <v>409254.1</v>
      </c>
      <c r="J181" s="10">
        <v>386590.05772279832</v>
      </c>
      <c r="K181" s="10">
        <v>1412157.8722772021</v>
      </c>
    </row>
    <row r="182" spans="1:11" x14ac:dyDescent="0.25">
      <c r="A182" s="11" t="s">
        <v>493</v>
      </c>
      <c r="B182" s="11" t="s">
        <v>250</v>
      </c>
      <c r="C182" s="11" t="s">
        <v>123</v>
      </c>
      <c r="D182" s="11" t="s">
        <v>14</v>
      </c>
      <c r="E182" s="11" t="s">
        <v>318</v>
      </c>
      <c r="F182" s="11" t="s">
        <v>294</v>
      </c>
      <c r="G182" s="11" t="s">
        <v>275</v>
      </c>
      <c r="H182" s="10">
        <v>174017.95000000004</v>
      </c>
      <c r="I182" s="10">
        <v>14478.630000000001</v>
      </c>
      <c r="J182" s="10">
        <v>50689.628807900008</v>
      </c>
      <c r="K182" s="10">
        <v>137806.95119210004</v>
      </c>
    </row>
    <row r="183" spans="1:11" x14ac:dyDescent="0.25">
      <c r="A183" s="11" t="s">
        <v>494</v>
      </c>
      <c r="B183" s="11" t="s">
        <v>285</v>
      </c>
      <c r="C183" s="11" t="s">
        <v>123</v>
      </c>
      <c r="D183" s="11" t="s">
        <v>14</v>
      </c>
      <c r="E183" s="11" t="s">
        <v>122</v>
      </c>
      <c r="F183" s="11" t="s">
        <v>294</v>
      </c>
      <c r="G183" s="11" t="s">
        <v>275</v>
      </c>
      <c r="H183" s="10">
        <v>4989311.43</v>
      </c>
      <c r="I183" s="10">
        <v>1138242.6499999997</v>
      </c>
      <c r="J183" s="10">
        <v>1615748.2691314821</v>
      </c>
      <c r="K183" s="10">
        <v>4511805.8108685175</v>
      </c>
    </row>
    <row r="184" spans="1:11" x14ac:dyDescent="0.25">
      <c r="A184" s="11" t="s">
        <v>495</v>
      </c>
      <c r="B184" s="11" t="s">
        <v>285</v>
      </c>
      <c r="C184" s="11" t="s">
        <v>123</v>
      </c>
      <c r="D184" s="11" t="s">
        <v>14</v>
      </c>
      <c r="E184" s="11" t="s">
        <v>318</v>
      </c>
      <c r="F184" s="11" t="s">
        <v>294</v>
      </c>
      <c r="G184" s="11" t="s">
        <v>275</v>
      </c>
      <c r="H184" s="10">
        <v>348387.48000000016</v>
      </c>
      <c r="I184" s="10">
        <v>86825.220000000016</v>
      </c>
      <c r="J184" s="10">
        <v>127324.10739125626</v>
      </c>
      <c r="K184" s="10">
        <v>307888.59260874393</v>
      </c>
    </row>
    <row r="185" spans="1:11" x14ac:dyDescent="0.25">
      <c r="A185" s="11" t="s">
        <v>496</v>
      </c>
      <c r="B185" s="11" t="s">
        <v>285</v>
      </c>
      <c r="C185" s="11" t="s">
        <v>123</v>
      </c>
      <c r="D185" s="11" t="s">
        <v>14</v>
      </c>
      <c r="E185" s="11" t="s">
        <v>320</v>
      </c>
      <c r="F185" s="11" t="s">
        <v>294</v>
      </c>
      <c r="G185" s="11" t="s">
        <v>275</v>
      </c>
      <c r="H185" s="10">
        <v>0</v>
      </c>
      <c r="I185" s="10">
        <v>0</v>
      </c>
      <c r="J185" s="10">
        <v>0</v>
      </c>
      <c r="K185" s="10">
        <v>0</v>
      </c>
    </row>
    <row r="186" spans="1:11" x14ac:dyDescent="0.25">
      <c r="A186" s="11" t="s">
        <v>497</v>
      </c>
      <c r="B186" s="11" t="s">
        <v>39</v>
      </c>
      <c r="C186" s="11" t="s">
        <v>123</v>
      </c>
      <c r="D186" s="11" t="s">
        <v>41</v>
      </c>
      <c r="E186" s="11" t="s">
        <v>122</v>
      </c>
      <c r="F186" s="11" t="s">
        <v>294</v>
      </c>
      <c r="G186" s="11" t="s">
        <v>275</v>
      </c>
      <c r="H186" s="10">
        <v>199331.38000000024</v>
      </c>
      <c r="I186" s="10">
        <v>6789.73</v>
      </c>
      <c r="J186" s="10">
        <v>96767.997014476787</v>
      </c>
      <c r="K186" s="10">
        <v>109353.11298552345</v>
      </c>
    </row>
    <row r="187" spans="1:11" x14ac:dyDescent="0.25">
      <c r="A187" s="11" t="s">
        <v>498</v>
      </c>
      <c r="B187" s="11" t="s">
        <v>39</v>
      </c>
      <c r="C187" s="11" t="s">
        <v>123</v>
      </c>
      <c r="D187" s="11" t="s">
        <v>41</v>
      </c>
      <c r="E187" s="11" t="s">
        <v>318</v>
      </c>
      <c r="F187" s="11" t="s">
        <v>16</v>
      </c>
      <c r="G187" s="11" t="s">
        <v>275</v>
      </c>
      <c r="H187" s="10">
        <v>43490.11</v>
      </c>
      <c r="I187" s="10">
        <v>0</v>
      </c>
      <c r="J187" s="10">
        <v>27919.260965300004</v>
      </c>
      <c r="K187" s="10">
        <v>15570.849034699997</v>
      </c>
    </row>
    <row r="188" spans="1:11" x14ac:dyDescent="0.25">
      <c r="A188" s="11" t="s">
        <v>499</v>
      </c>
      <c r="B188" s="11" t="s">
        <v>51</v>
      </c>
      <c r="C188" s="11" t="s">
        <v>123</v>
      </c>
      <c r="D188" s="11" t="s">
        <v>41</v>
      </c>
      <c r="E188" s="11" t="s">
        <v>122</v>
      </c>
      <c r="F188" s="11" t="s">
        <v>294</v>
      </c>
      <c r="G188" s="11" t="s">
        <v>275</v>
      </c>
      <c r="H188" s="10">
        <v>2145346.1900000004</v>
      </c>
      <c r="I188" s="10">
        <v>483487.47999999952</v>
      </c>
      <c r="J188" s="10">
        <v>684730.43228219473</v>
      </c>
      <c r="K188" s="10">
        <v>1944103.2377178052</v>
      </c>
    </row>
    <row r="189" spans="1:11" x14ac:dyDescent="0.25">
      <c r="A189" s="11" t="s">
        <v>500</v>
      </c>
      <c r="B189" s="11" t="s">
        <v>51</v>
      </c>
      <c r="C189" s="11" t="s">
        <v>123</v>
      </c>
      <c r="D189" s="11" t="s">
        <v>41</v>
      </c>
      <c r="E189" s="11" t="s">
        <v>318</v>
      </c>
      <c r="F189" s="11" t="s">
        <v>294</v>
      </c>
      <c r="G189" s="11" t="s">
        <v>275</v>
      </c>
      <c r="H189" s="10">
        <v>546870.9</v>
      </c>
      <c r="I189" s="10">
        <v>42979.229999999989</v>
      </c>
      <c r="J189" s="10">
        <v>164436.65627040752</v>
      </c>
      <c r="K189" s="10">
        <v>425413.47372959252</v>
      </c>
    </row>
    <row r="190" spans="1:11" x14ac:dyDescent="0.25">
      <c r="A190" s="11" t="s">
        <v>501</v>
      </c>
      <c r="B190" s="11" t="s">
        <v>51</v>
      </c>
      <c r="C190" s="11" t="s">
        <v>123</v>
      </c>
      <c r="D190" s="11" t="s">
        <v>41</v>
      </c>
      <c r="E190" s="11" t="s">
        <v>320</v>
      </c>
      <c r="F190" s="11" t="s">
        <v>294</v>
      </c>
      <c r="G190" s="11" t="s">
        <v>275</v>
      </c>
      <c r="H190" s="10">
        <v>0</v>
      </c>
      <c r="I190" s="10">
        <v>0</v>
      </c>
      <c r="J190" s="10">
        <v>0</v>
      </c>
      <c r="K190" s="10">
        <v>0</v>
      </c>
    </row>
    <row r="191" spans="1:11" x14ac:dyDescent="0.25">
      <c r="A191" s="11" t="s">
        <v>502</v>
      </c>
      <c r="B191" s="11" t="s">
        <v>503</v>
      </c>
      <c r="C191" s="11" t="s">
        <v>123</v>
      </c>
      <c r="D191" s="11" t="s">
        <v>41</v>
      </c>
      <c r="E191" s="11" t="s">
        <v>122</v>
      </c>
      <c r="F191" s="11" t="s">
        <v>294</v>
      </c>
      <c r="G191" s="11" t="s">
        <v>275</v>
      </c>
      <c r="H191" s="10">
        <v>66802.139999999985</v>
      </c>
      <c r="I191" s="10">
        <v>0</v>
      </c>
      <c r="J191" s="10">
        <v>10883.916666666666</v>
      </c>
      <c r="K191" s="10">
        <v>55918.223333333321</v>
      </c>
    </row>
    <row r="192" spans="1:11" x14ac:dyDescent="0.25">
      <c r="A192" s="11" t="s">
        <v>504</v>
      </c>
      <c r="B192" s="11" t="s">
        <v>55</v>
      </c>
      <c r="C192" s="11" t="s">
        <v>123</v>
      </c>
      <c r="D192" s="11" t="s">
        <v>41</v>
      </c>
      <c r="E192" s="11" t="s">
        <v>122</v>
      </c>
      <c r="F192" s="11" t="s">
        <v>16</v>
      </c>
      <c r="G192" s="11" t="s">
        <v>275</v>
      </c>
      <c r="H192" s="10">
        <v>308024.31999999977</v>
      </c>
      <c r="I192" s="10">
        <v>720.88</v>
      </c>
      <c r="J192" s="10">
        <v>138928.89317345837</v>
      </c>
      <c r="K192" s="10">
        <v>169816.3068265414</v>
      </c>
    </row>
    <row r="193" spans="1:11" x14ac:dyDescent="0.25">
      <c r="A193" s="11" t="s">
        <v>505</v>
      </c>
      <c r="B193" s="11" t="s">
        <v>53</v>
      </c>
      <c r="C193" s="11" t="s">
        <v>123</v>
      </c>
      <c r="D193" s="11" t="s">
        <v>41</v>
      </c>
      <c r="E193" s="11" t="s">
        <v>122</v>
      </c>
      <c r="F193" s="11" t="s">
        <v>294</v>
      </c>
      <c r="G193" s="11" t="s">
        <v>275</v>
      </c>
      <c r="H193" s="10">
        <v>176252.60000000024</v>
      </c>
      <c r="I193" s="10">
        <v>2035.88</v>
      </c>
      <c r="J193" s="10">
        <v>2292.603703958704</v>
      </c>
      <c r="K193" s="10">
        <v>175995.87629604153</v>
      </c>
    </row>
    <row r="194" spans="1:11" x14ac:dyDescent="0.25">
      <c r="A194" s="11" t="s">
        <v>506</v>
      </c>
      <c r="B194" s="11" t="s">
        <v>300</v>
      </c>
      <c r="C194" s="11" t="s">
        <v>123</v>
      </c>
      <c r="D194" s="11" t="s">
        <v>41</v>
      </c>
      <c r="E194" s="11" t="s">
        <v>320</v>
      </c>
      <c r="F194" s="11" t="s">
        <v>294</v>
      </c>
      <c r="G194" s="11" t="s">
        <v>275</v>
      </c>
      <c r="H194" s="10">
        <v>0</v>
      </c>
      <c r="I194" s="10">
        <v>0</v>
      </c>
      <c r="J194" s="10">
        <v>0</v>
      </c>
      <c r="K194" s="10">
        <v>0</v>
      </c>
    </row>
    <row r="195" spans="1:11" x14ac:dyDescent="0.25">
      <c r="A195" s="11" t="s">
        <v>507</v>
      </c>
      <c r="B195" s="11" t="s">
        <v>54</v>
      </c>
      <c r="C195" s="11" t="s">
        <v>123</v>
      </c>
      <c r="D195" s="11" t="s">
        <v>41</v>
      </c>
      <c r="E195" s="11" t="s">
        <v>122</v>
      </c>
      <c r="F195" s="11" t="s">
        <v>294</v>
      </c>
      <c r="G195" s="11" t="s">
        <v>275</v>
      </c>
      <c r="H195" s="10">
        <v>257864.87</v>
      </c>
      <c r="I195" s="10">
        <v>869.67</v>
      </c>
      <c r="J195" s="10">
        <v>111779.96446597813</v>
      </c>
      <c r="K195" s="10">
        <v>146954.57553402186</v>
      </c>
    </row>
    <row r="196" spans="1:11" x14ac:dyDescent="0.25">
      <c r="A196" s="11" t="s">
        <v>508</v>
      </c>
      <c r="B196" s="11" t="s">
        <v>54</v>
      </c>
      <c r="C196" s="11" t="s">
        <v>123</v>
      </c>
      <c r="D196" s="11" t="s">
        <v>41</v>
      </c>
      <c r="E196" s="11" t="s">
        <v>318</v>
      </c>
      <c r="F196" s="11" t="s">
        <v>16</v>
      </c>
      <c r="G196" s="11" t="s">
        <v>275</v>
      </c>
      <c r="H196" s="10">
        <v>43518.009999999995</v>
      </c>
      <c r="I196" s="10">
        <v>0</v>
      </c>
      <c r="J196" s="10">
        <v>27919.260965300004</v>
      </c>
      <c r="K196" s="10">
        <v>15598.749034699991</v>
      </c>
    </row>
    <row r="197" spans="1:11" x14ac:dyDescent="0.25">
      <c r="A197" s="11" t="s">
        <v>509</v>
      </c>
      <c r="B197" s="11" t="s">
        <v>56</v>
      </c>
      <c r="C197" s="11" t="s">
        <v>123</v>
      </c>
      <c r="D197" s="11" t="s">
        <v>41</v>
      </c>
      <c r="E197" s="11" t="s">
        <v>122</v>
      </c>
      <c r="F197" s="11" t="s">
        <v>294</v>
      </c>
      <c r="G197" s="11" t="s">
        <v>275</v>
      </c>
      <c r="H197" s="10">
        <v>847300.89999999839</v>
      </c>
      <c r="I197" s="10">
        <v>212262.31000000011</v>
      </c>
      <c r="J197" s="10">
        <v>239726.21025033607</v>
      </c>
      <c r="K197" s="10">
        <v>819836.99974966235</v>
      </c>
    </row>
    <row r="198" spans="1:11" x14ac:dyDescent="0.25">
      <c r="A198" s="11" t="s">
        <v>510</v>
      </c>
      <c r="B198" s="11" t="s">
        <v>56</v>
      </c>
      <c r="C198" s="11" t="s">
        <v>123</v>
      </c>
      <c r="D198" s="11" t="s">
        <v>41</v>
      </c>
      <c r="E198" s="11" t="s">
        <v>318</v>
      </c>
      <c r="F198" s="11" t="s">
        <v>294</v>
      </c>
      <c r="G198" s="11" t="s">
        <v>275</v>
      </c>
      <c r="H198" s="10">
        <v>156494.15999999997</v>
      </c>
      <c r="I198" s="10">
        <v>38238.979999999996</v>
      </c>
      <c r="J198" s="10">
        <v>41877.240722678529</v>
      </c>
      <c r="K198" s="10">
        <v>152855.89927732144</v>
      </c>
    </row>
    <row r="199" spans="1:11" x14ac:dyDescent="0.25">
      <c r="A199" s="11" t="s">
        <v>511</v>
      </c>
      <c r="B199" s="11" t="s">
        <v>56</v>
      </c>
      <c r="C199" s="11" t="s">
        <v>123</v>
      </c>
      <c r="D199" s="11" t="s">
        <v>41</v>
      </c>
      <c r="E199" s="11" t="s">
        <v>320</v>
      </c>
      <c r="F199" s="11" t="s">
        <v>294</v>
      </c>
      <c r="G199" s="11" t="s">
        <v>275</v>
      </c>
      <c r="H199" s="10">
        <v>0</v>
      </c>
      <c r="I199" s="10">
        <v>0</v>
      </c>
      <c r="J199" s="10">
        <v>0</v>
      </c>
      <c r="K199" s="10">
        <v>0</v>
      </c>
    </row>
    <row r="200" spans="1:11" x14ac:dyDescent="0.25">
      <c r="A200" s="11" t="s">
        <v>512</v>
      </c>
      <c r="B200" s="11" t="s">
        <v>57</v>
      </c>
      <c r="C200" s="11" t="s">
        <v>123</v>
      </c>
      <c r="D200" s="11" t="s">
        <v>41</v>
      </c>
      <c r="E200" s="11" t="s">
        <v>122</v>
      </c>
      <c r="F200" s="11" t="s">
        <v>294</v>
      </c>
      <c r="G200" s="11" t="s">
        <v>275</v>
      </c>
      <c r="H200" s="10">
        <v>12202.140000000003</v>
      </c>
      <c r="I200" s="10">
        <v>0</v>
      </c>
      <c r="J200" s="10">
        <v>1883.9166666666667</v>
      </c>
      <c r="K200" s="10">
        <v>10318.223333333337</v>
      </c>
    </row>
    <row r="201" spans="1:11" x14ac:dyDescent="0.25">
      <c r="A201" s="11" t="s">
        <v>513</v>
      </c>
      <c r="B201" s="11" t="s">
        <v>58</v>
      </c>
      <c r="C201" s="11" t="s">
        <v>123</v>
      </c>
      <c r="D201" s="11" t="s">
        <v>41</v>
      </c>
      <c r="E201" s="11" t="s">
        <v>122</v>
      </c>
      <c r="F201" s="11" t="s">
        <v>294</v>
      </c>
      <c r="G201" s="11" t="s">
        <v>275</v>
      </c>
      <c r="H201" s="10">
        <v>215032.89999999994</v>
      </c>
      <c r="I201" s="10">
        <v>13610.59</v>
      </c>
      <c r="J201" s="10">
        <v>99402.778534403042</v>
      </c>
      <c r="K201" s="10">
        <v>129240.71146559689</v>
      </c>
    </row>
    <row r="202" spans="1:11" x14ac:dyDescent="0.25">
      <c r="A202" s="11" t="s">
        <v>514</v>
      </c>
      <c r="B202" s="11" t="s">
        <v>58</v>
      </c>
      <c r="C202" s="11" t="s">
        <v>123</v>
      </c>
      <c r="D202" s="11" t="s">
        <v>41</v>
      </c>
      <c r="E202" s="11" t="s">
        <v>320</v>
      </c>
      <c r="F202" s="11" t="s">
        <v>294</v>
      </c>
      <c r="G202" s="11" t="s">
        <v>275</v>
      </c>
      <c r="H202" s="10">
        <v>0</v>
      </c>
      <c r="I202" s="10">
        <v>0</v>
      </c>
      <c r="J202" s="10">
        <v>0</v>
      </c>
      <c r="K202" s="10">
        <v>0</v>
      </c>
    </row>
    <row r="203" spans="1:11" x14ac:dyDescent="0.25">
      <c r="A203" s="11" t="s">
        <v>515</v>
      </c>
      <c r="B203" s="11" t="s">
        <v>60</v>
      </c>
      <c r="C203" s="11" t="s">
        <v>123</v>
      </c>
      <c r="D203" s="11" t="s">
        <v>41</v>
      </c>
      <c r="E203" s="11" t="s">
        <v>122</v>
      </c>
      <c r="F203" s="11" t="s">
        <v>294</v>
      </c>
      <c r="G203" s="11" t="s">
        <v>275</v>
      </c>
      <c r="H203" s="10">
        <v>769738.97999999986</v>
      </c>
      <c r="I203" s="10">
        <v>109879.61000000004</v>
      </c>
      <c r="J203" s="10">
        <v>216072.09281526116</v>
      </c>
      <c r="K203" s="10">
        <v>663546.49718473875</v>
      </c>
    </row>
    <row r="204" spans="1:11" x14ac:dyDescent="0.25">
      <c r="A204" s="11" t="s">
        <v>516</v>
      </c>
      <c r="B204" s="11" t="s">
        <v>60</v>
      </c>
      <c r="C204" s="11" t="s">
        <v>123</v>
      </c>
      <c r="D204" s="11" t="s">
        <v>41</v>
      </c>
      <c r="E204" s="11" t="s">
        <v>318</v>
      </c>
      <c r="F204" s="11" t="s">
        <v>294</v>
      </c>
      <c r="G204" s="11" t="s">
        <v>275</v>
      </c>
      <c r="H204" s="10">
        <v>152442.96</v>
      </c>
      <c r="I204" s="10">
        <v>38163.659999999996</v>
      </c>
      <c r="J204" s="10">
        <v>40809.273974599986</v>
      </c>
      <c r="K204" s="10">
        <v>149797.34602540001</v>
      </c>
    </row>
    <row r="205" spans="1:11" x14ac:dyDescent="0.25">
      <c r="A205" s="11" t="s">
        <v>517</v>
      </c>
      <c r="B205" s="11" t="s">
        <v>59</v>
      </c>
      <c r="C205" s="11" t="s">
        <v>123</v>
      </c>
      <c r="D205" s="11" t="s">
        <v>41</v>
      </c>
      <c r="E205" s="11" t="s">
        <v>122</v>
      </c>
      <c r="F205" s="11" t="s">
        <v>294</v>
      </c>
      <c r="G205" s="11" t="s">
        <v>275</v>
      </c>
      <c r="H205" s="10">
        <v>1208922.9899999991</v>
      </c>
      <c r="I205" s="10">
        <v>245098.5399999998</v>
      </c>
      <c r="J205" s="10">
        <v>389202.38331497752</v>
      </c>
      <c r="K205" s="10">
        <v>1064819.1466850215</v>
      </c>
    </row>
    <row r="206" spans="1:11" x14ac:dyDescent="0.25">
      <c r="A206" s="11" t="s">
        <v>518</v>
      </c>
      <c r="B206" s="11" t="s">
        <v>59</v>
      </c>
      <c r="C206" s="11" t="s">
        <v>123</v>
      </c>
      <c r="D206" s="11" t="s">
        <v>41</v>
      </c>
      <c r="E206" s="11" t="s">
        <v>318</v>
      </c>
      <c r="F206" s="11" t="s">
        <v>294</v>
      </c>
      <c r="G206" s="11" t="s">
        <v>275</v>
      </c>
      <c r="H206" s="10">
        <v>148357.79999999996</v>
      </c>
      <c r="I206" s="10">
        <v>35666.119999999981</v>
      </c>
      <c r="J206" s="10">
        <v>38206.574844800001</v>
      </c>
      <c r="K206" s="10">
        <v>145817.34515519993</v>
      </c>
    </row>
    <row r="207" spans="1:11" x14ac:dyDescent="0.25">
      <c r="A207" s="11" t="s">
        <v>519</v>
      </c>
      <c r="B207" s="11" t="s">
        <v>59</v>
      </c>
      <c r="C207" s="11" t="s">
        <v>123</v>
      </c>
      <c r="D207" s="11" t="s">
        <v>41</v>
      </c>
      <c r="E207" s="11" t="s">
        <v>320</v>
      </c>
      <c r="F207" s="11" t="s">
        <v>294</v>
      </c>
      <c r="G207" s="11" t="s">
        <v>275</v>
      </c>
      <c r="H207" s="10">
        <v>0</v>
      </c>
      <c r="I207" s="10">
        <v>0</v>
      </c>
      <c r="J207" s="10">
        <v>0</v>
      </c>
      <c r="K207" s="10">
        <v>0</v>
      </c>
    </row>
    <row r="208" spans="1:11" x14ac:dyDescent="0.25">
      <c r="A208" s="12" t="s">
        <v>520</v>
      </c>
      <c r="B208" s="12" t="s">
        <v>75</v>
      </c>
      <c r="C208" s="12" t="s">
        <v>123</v>
      </c>
      <c r="D208" s="12" t="s">
        <v>14</v>
      </c>
      <c r="E208" s="12" t="s">
        <v>122</v>
      </c>
      <c r="F208" s="12" t="s">
        <v>294</v>
      </c>
      <c r="G208" s="12" t="s">
        <v>275</v>
      </c>
      <c r="H208" s="10">
        <v>274505.44000000012</v>
      </c>
      <c r="I208" s="10">
        <v>19036.019999999997</v>
      </c>
      <c r="J208" s="10">
        <v>75024.672343804734</v>
      </c>
      <c r="K208" s="10">
        <v>218516.78765619537</v>
      </c>
    </row>
    <row r="209" spans="1:11" x14ac:dyDescent="0.25">
      <c r="A209" s="12" t="s">
        <v>521</v>
      </c>
      <c r="B209" s="12" t="s">
        <v>75</v>
      </c>
      <c r="C209" s="12" t="s">
        <v>123</v>
      </c>
      <c r="D209" s="12" t="s">
        <v>14</v>
      </c>
      <c r="E209" s="12" t="s">
        <v>318</v>
      </c>
      <c r="F209" s="12" t="s">
        <v>294</v>
      </c>
      <c r="G209" s="12" t="s">
        <v>275</v>
      </c>
      <c r="H209" s="10">
        <v>184923.93</v>
      </c>
      <c r="I209" s="10">
        <v>45977.19000000001</v>
      </c>
      <c r="J209" s="10">
        <v>51609.973572899995</v>
      </c>
      <c r="K209" s="10">
        <v>179291.1464271</v>
      </c>
    </row>
    <row r="210" spans="1:11" x14ac:dyDescent="0.25">
      <c r="A210" s="12" t="s">
        <v>522</v>
      </c>
      <c r="B210" s="12" t="s">
        <v>82</v>
      </c>
      <c r="C210" s="12" t="s">
        <v>123</v>
      </c>
      <c r="D210" s="12" t="s">
        <v>98</v>
      </c>
      <c r="E210" s="12" t="s">
        <v>122</v>
      </c>
      <c r="F210" s="12" t="s">
        <v>294</v>
      </c>
      <c r="G210" s="12" t="s">
        <v>275</v>
      </c>
      <c r="H210" s="10">
        <v>1101905.5400000019</v>
      </c>
      <c r="I210" s="10">
        <v>284557.94000000006</v>
      </c>
      <c r="J210" s="10">
        <v>253662.71435475338</v>
      </c>
      <c r="K210" s="10">
        <v>1132800.7656452486</v>
      </c>
    </row>
    <row r="211" spans="1:11" x14ac:dyDescent="0.25">
      <c r="A211" s="12" t="s">
        <v>523</v>
      </c>
      <c r="B211" s="12" t="s">
        <v>82</v>
      </c>
      <c r="C211" s="12" t="s">
        <v>123</v>
      </c>
      <c r="D211" s="12" t="s">
        <v>22</v>
      </c>
      <c r="E211" s="12" t="s">
        <v>122</v>
      </c>
      <c r="F211" s="12" t="s">
        <v>294</v>
      </c>
      <c r="G211" s="12" t="s">
        <v>275</v>
      </c>
      <c r="H211" s="10">
        <v>292266.31999999954</v>
      </c>
      <c r="I211" s="10">
        <v>210342.30000000005</v>
      </c>
      <c r="J211" s="10">
        <v>162669.12618825783</v>
      </c>
      <c r="K211" s="10">
        <v>339939.49381174176</v>
      </c>
    </row>
    <row r="212" spans="1:11" x14ac:dyDescent="0.25">
      <c r="A212" s="12" t="s">
        <v>524</v>
      </c>
      <c r="B212" s="12" t="s">
        <v>82</v>
      </c>
      <c r="C212" s="12" t="s">
        <v>123</v>
      </c>
      <c r="D212" s="12" t="s">
        <v>72</v>
      </c>
      <c r="E212" s="12" t="s">
        <v>122</v>
      </c>
      <c r="F212" s="12" t="s">
        <v>294</v>
      </c>
      <c r="G212" s="12" t="s">
        <v>275</v>
      </c>
      <c r="H212" s="10">
        <v>87013.669999999911</v>
      </c>
      <c r="I212" s="10">
        <v>36746.320000000007</v>
      </c>
      <c r="J212" s="10">
        <v>48467.374851963388</v>
      </c>
      <c r="K212" s="10">
        <v>75292.615148036537</v>
      </c>
    </row>
    <row r="213" spans="1:11" x14ac:dyDescent="0.25">
      <c r="A213" s="12" t="s">
        <v>525</v>
      </c>
      <c r="B213" s="12" t="s">
        <v>82</v>
      </c>
      <c r="C213" s="12" t="s">
        <v>123</v>
      </c>
      <c r="D213" s="12" t="s">
        <v>14</v>
      </c>
      <c r="E213" s="12" t="s">
        <v>122</v>
      </c>
      <c r="F213" s="12" t="s">
        <v>294</v>
      </c>
      <c r="G213" s="12" t="s">
        <v>275</v>
      </c>
      <c r="H213" s="10">
        <v>99006.550000000047</v>
      </c>
      <c r="I213" s="10">
        <v>55935.67</v>
      </c>
      <c r="J213" s="10">
        <v>53432.011751140475</v>
      </c>
      <c r="K213" s="10">
        <v>101510.20824885956</v>
      </c>
    </row>
    <row r="214" spans="1:11" x14ac:dyDescent="0.25">
      <c r="A214" s="12" t="s">
        <v>526</v>
      </c>
      <c r="B214" s="12" t="s">
        <v>82</v>
      </c>
      <c r="C214" s="12" t="s">
        <v>123</v>
      </c>
      <c r="D214" s="12" t="s">
        <v>41</v>
      </c>
      <c r="E214" s="12" t="s">
        <v>122</v>
      </c>
      <c r="F214" s="12" t="s">
        <v>294</v>
      </c>
      <c r="G214" s="12" t="s">
        <v>275</v>
      </c>
      <c r="H214" s="10">
        <v>54403.240000000114</v>
      </c>
      <c r="I214" s="10">
        <v>21321.220000000008</v>
      </c>
      <c r="J214" s="10">
        <v>13005.11513875747</v>
      </c>
      <c r="K214" s="10">
        <v>62719.344861242651</v>
      </c>
    </row>
    <row r="215" spans="1:11" x14ac:dyDescent="0.25">
      <c r="A215" s="12" t="s">
        <v>527</v>
      </c>
      <c r="B215" s="12" t="s">
        <v>82</v>
      </c>
      <c r="C215" s="12" t="s">
        <v>123</v>
      </c>
      <c r="D215" s="12" t="s">
        <v>98</v>
      </c>
      <c r="E215" s="12" t="s">
        <v>318</v>
      </c>
      <c r="F215" s="12" t="s">
        <v>294</v>
      </c>
      <c r="G215" s="12" t="s">
        <v>275</v>
      </c>
      <c r="H215" s="10">
        <v>255749.39999999997</v>
      </c>
      <c r="I215" s="10">
        <v>49261.37</v>
      </c>
      <c r="J215" s="10">
        <v>108135.56895899813</v>
      </c>
      <c r="K215" s="10">
        <v>196875.20104100183</v>
      </c>
    </row>
    <row r="216" spans="1:11" x14ac:dyDescent="0.25">
      <c r="A216" s="12" t="s">
        <v>528</v>
      </c>
      <c r="B216" s="12" t="s">
        <v>82</v>
      </c>
      <c r="C216" s="12" t="s">
        <v>123</v>
      </c>
      <c r="D216" s="12" t="s">
        <v>22</v>
      </c>
      <c r="E216" s="12" t="s">
        <v>318</v>
      </c>
      <c r="F216" s="12" t="s">
        <v>16</v>
      </c>
      <c r="G216" s="12" t="s">
        <v>275</v>
      </c>
      <c r="H216" s="10">
        <v>125257.44000000002</v>
      </c>
      <c r="I216" s="10">
        <v>10934.719999999998</v>
      </c>
      <c r="J216" s="10">
        <v>67297.239272250619</v>
      </c>
      <c r="K216" s="10">
        <v>68894.920727749399</v>
      </c>
    </row>
    <row r="217" spans="1:11" x14ac:dyDescent="0.25">
      <c r="A217" s="12" t="s">
        <v>529</v>
      </c>
      <c r="B217" s="12" t="s">
        <v>82</v>
      </c>
      <c r="C217" s="12" t="s">
        <v>123</v>
      </c>
      <c r="D217" s="12" t="s">
        <v>72</v>
      </c>
      <c r="E217" s="12" t="s">
        <v>318</v>
      </c>
      <c r="F217" s="12" t="s">
        <v>16</v>
      </c>
      <c r="G217" s="12" t="s">
        <v>275</v>
      </c>
      <c r="H217" s="10">
        <v>32957.530000000006</v>
      </c>
      <c r="I217" s="10">
        <v>3096.0000000000005</v>
      </c>
      <c r="J217" s="10">
        <v>17706.142253373611</v>
      </c>
      <c r="K217" s="10">
        <v>18347.387746626395</v>
      </c>
    </row>
    <row r="218" spans="1:11" x14ac:dyDescent="0.25">
      <c r="A218" s="12" t="s">
        <v>530</v>
      </c>
      <c r="B218" s="12" t="s">
        <v>82</v>
      </c>
      <c r="C218" s="12" t="s">
        <v>123</v>
      </c>
      <c r="D218" s="12" t="s">
        <v>14</v>
      </c>
      <c r="E218" s="12" t="s">
        <v>318</v>
      </c>
      <c r="F218" s="12" t="s">
        <v>16</v>
      </c>
      <c r="G218" s="12" t="s">
        <v>275</v>
      </c>
      <c r="H218" s="10">
        <v>163531.75000000003</v>
      </c>
      <c r="I218" s="10">
        <v>81988.710000000021</v>
      </c>
      <c r="J218" s="10">
        <v>23223.093317084276</v>
      </c>
      <c r="K218" s="10">
        <v>222297.36668291577</v>
      </c>
    </row>
    <row r="219" spans="1:11" x14ac:dyDescent="0.25">
      <c r="A219" s="12" t="s">
        <v>531</v>
      </c>
      <c r="B219" s="12" t="s">
        <v>82</v>
      </c>
      <c r="C219" s="12" t="s">
        <v>123</v>
      </c>
      <c r="D219" s="12" t="s">
        <v>41</v>
      </c>
      <c r="E219" s="12" t="s">
        <v>318</v>
      </c>
      <c r="F219" s="12" t="s">
        <v>16</v>
      </c>
      <c r="G219" s="12" t="s">
        <v>275</v>
      </c>
      <c r="H219" s="10">
        <v>9947.0799999999981</v>
      </c>
      <c r="I219" s="10">
        <v>2492.900000000001</v>
      </c>
      <c r="J219" s="10">
        <v>5350.2012950194176</v>
      </c>
      <c r="K219" s="10">
        <v>7089.7787049805811</v>
      </c>
    </row>
    <row r="220" spans="1:11" x14ac:dyDescent="0.25">
      <c r="A220" s="12" t="s">
        <v>532</v>
      </c>
      <c r="B220" s="12" t="s">
        <v>82</v>
      </c>
      <c r="C220" s="12" t="s">
        <v>123</v>
      </c>
      <c r="D220" s="12" t="s">
        <v>98</v>
      </c>
      <c r="E220" s="12" t="s">
        <v>320</v>
      </c>
      <c r="F220" s="12" t="s">
        <v>294</v>
      </c>
      <c r="G220" s="12" t="s">
        <v>275</v>
      </c>
      <c r="H220" s="10">
        <v>0</v>
      </c>
      <c r="I220" s="10">
        <v>0</v>
      </c>
      <c r="J220" s="10">
        <v>0</v>
      </c>
      <c r="K220" s="10">
        <v>0</v>
      </c>
    </row>
    <row r="221" spans="1:11" x14ac:dyDescent="0.25">
      <c r="A221" s="12" t="s">
        <v>533</v>
      </c>
      <c r="B221" s="12" t="s">
        <v>82</v>
      </c>
      <c r="C221" s="12" t="s">
        <v>123</v>
      </c>
      <c r="D221" s="12" t="s">
        <v>22</v>
      </c>
      <c r="E221" s="12" t="s">
        <v>320</v>
      </c>
      <c r="F221" s="12" t="s">
        <v>294</v>
      </c>
      <c r="G221" s="12" t="s">
        <v>275</v>
      </c>
      <c r="H221" s="10">
        <v>0</v>
      </c>
      <c r="I221" s="10">
        <v>0</v>
      </c>
      <c r="J221" s="10">
        <v>0</v>
      </c>
      <c r="K221" s="10">
        <v>0</v>
      </c>
    </row>
    <row r="222" spans="1:11" x14ac:dyDescent="0.25">
      <c r="A222" s="12" t="s">
        <v>534</v>
      </c>
      <c r="B222" s="12" t="s">
        <v>82</v>
      </c>
      <c r="C222" s="12" t="s">
        <v>123</v>
      </c>
      <c r="D222" s="12" t="s">
        <v>72</v>
      </c>
      <c r="E222" s="12" t="s">
        <v>320</v>
      </c>
      <c r="F222" s="12" t="s">
        <v>294</v>
      </c>
      <c r="G222" s="12" t="s">
        <v>275</v>
      </c>
      <c r="H222" s="10">
        <v>0</v>
      </c>
      <c r="I222" s="10">
        <v>0</v>
      </c>
      <c r="J222" s="10">
        <v>0</v>
      </c>
      <c r="K222" s="10">
        <v>0</v>
      </c>
    </row>
    <row r="223" spans="1:11" x14ac:dyDescent="0.25">
      <c r="A223" s="12" t="s">
        <v>535</v>
      </c>
      <c r="B223" s="12" t="s">
        <v>82</v>
      </c>
      <c r="C223" s="12" t="s">
        <v>123</v>
      </c>
      <c r="D223" s="12" t="s">
        <v>14</v>
      </c>
      <c r="E223" s="12" t="s">
        <v>320</v>
      </c>
      <c r="F223" s="12" t="s">
        <v>294</v>
      </c>
      <c r="G223" s="12" t="s">
        <v>275</v>
      </c>
      <c r="H223" s="10">
        <v>0</v>
      </c>
      <c r="I223" s="10">
        <v>0</v>
      </c>
      <c r="J223" s="10">
        <v>0</v>
      </c>
      <c r="K223" s="10">
        <v>0</v>
      </c>
    </row>
    <row r="224" spans="1:11" x14ac:dyDescent="0.25">
      <c r="A224" s="12" t="s">
        <v>536</v>
      </c>
      <c r="B224" s="12" t="s">
        <v>82</v>
      </c>
      <c r="C224" s="12" t="s">
        <v>123</v>
      </c>
      <c r="D224" s="12" t="s">
        <v>41</v>
      </c>
      <c r="E224" s="12" t="s">
        <v>320</v>
      </c>
      <c r="F224" s="12" t="s">
        <v>294</v>
      </c>
      <c r="G224" s="12" t="s">
        <v>275</v>
      </c>
      <c r="H224" s="10">
        <v>0</v>
      </c>
      <c r="I224" s="10">
        <v>0</v>
      </c>
      <c r="J224" s="10">
        <v>0</v>
      </c>
      <c r="K224" s="10">
        <v>0</v>
      </c>
    </row>
    <row r="225" spans="1:11" x14ac:dyDescent="0.25">
      <c r="A225" s="12" t="s">
        <v>537</v>
      </c>
      <c r="B225" s="12" t="s">
        <v>190</v>
      </c>
      <c r="C225" s="12" t="s">
        <v>123</v>
      </c>
      <c r="D225" s="12" t="s">
        <v>72</v>
      </c>
      <c r="E225" s="12" t="s">
        <v>122</v>
      </c>
      <c r="F225" s="12" t="s">
        <v>294</v>
      </c>
      <c r="G225" s="12" t="s">
        <v>275</v>
      </c>
      <c r="H225" s="10">
        <v>462838.94999999931</v>
      </c>
      <c r="I225" s="10">
        <v>97029.690000000031</v>
      </c>
      <c r="J225" s="10">
        <v>134729.42644202392</v>
      </c>
      <c r="K225" s="10">
        <v>425139.21355797548</v>
      </c>
    </row>
    <row r="226" spans="1:11" x14ac:dyDescent="0.25">
      <c r="A226" s="12" t="s">
        <v>538</v>
      </c>
      <c r="B226" s="12" t="s">
        <v>190</v>
      </c>
      <c r="C226" s="12" t="s">
        <v>123</v>
      </c>
      <c r="D226" s="12" t="s">
        <v>72</v>
      </c>
      <c r="E226" s="12" t="s">
        <v>318</v>
      </c>
      <c r="F226" s="12" t="s">
        <v>294</v>
      </c>
      <c r="G226" s="12" t="s">
        <v>275</v>
      </c>
      <c r="H226" s="10">
        <v>146936.87</v>
      </c>
      <c r="I226" s="10">
        <v>33745.560000000012</v>
      </c>
      <c r="J226" s="10">
        <v>39934.063686199996</v>
      </c>
      <c r="K226" s="10">
        <v>140748.36631380001</v>
      </c>
    </row>
    <row r="227" spans="1:11" x14ac:dyDescent="0.25">
      <c r="A227" s="12" t="s">
        <v>539</v>
      </c>
      <c r="B227" s="12" t="s">
        <v>192</v>
      </c>
      <c r="C227" s="12" t="s">
        <v>123</v>
      </c>
      <c r="D227" s="12" t="s">
        <v>98</v>
      </c>
      <c r="E227" s="12" t="s">
        <v>122</v>
      </c>
      <c r="F227" s="12" t="s">
        <v>294</v>
      </c>
      <c r="G227" s="12" t="s">
        <v>275</v>
      </c>
      <c r="H227" s="10">
        <v>33128.62999999999</v>
      </c>
      <c r="I227" s="10">
        <v>5036.1899999999996</v>
      </c>
      <c r="J227" s="10">
        <v>10626.439750570567</v>
      </c>
      <c r="K227" s="10">
        <v>27538.380249429421</v>
      </c>
    </row>
    <row r="228" spans="1:11" x14ac:dyDescent="0.25">
      <c r="A228" s="12" t="s">
        <v>540</v>
      </c>
      <c r="B228" s="12" t="s">
        <v>192</v>
      </c>
      <c r="C228" s="12" t="s">
        <v>123</v>
      </c>
      <c r="D228" s="12" t="s">
        <v>72</v>
      </c>
      <c r="E228" s="12" t="s">
        <v>122</v>
      </c>
      <c r="F228" s="12" t="s">
        <v>294</v>
      </c>
      <c r="G228" s="12" t="s">
        <v>275</v>
      </c>
      <c r="H228" s="10">
        <v>2404.0300000000002</v>
      </c>
      <c r="I228" s="10">
        <v>177.88000000000005</v>
      </c>
      <c r="J228" s="10">
        <v>748.94369360258361</v>
      </c>
      <c r="K228" s="10">
        <v>1832.9663063974167</v>
      </c>
    </row>
    <row r="229" spans="1:11" x14ac:dyDescent="0.25">
      <c r="A229" s="12" t="s">
        <v>541</v>
      </c>
      <c r="B229" s="12" t="s">
        <v>158</v>
      </c>
      <c r="C229" s="12" t="s">
        <v>123</v>
      </c>
      <c r="D229" s="12" t="s">
        <v>14</v>
      </c>
      <c r="E229" s="12" t="s">
        <v>122</v>
      </c>
      <c r="F229" s="12" t="s">
        <v>294</v>
      </c>
      <c r="G229" s="12" t="s">
        <v>275</v>
      </c>
      <c r="H229" s="10">
        <v>3627915.3699999969</v>
      </c>
      <c r="I229" s="10">
        <v>770165.83000000054</v>
      </c>
      <c r="J229" s="10">
        <v>1007130.6735851874</v>
      </c>
      <c r="K229" s="10">
        <v>3390950.5264148102</v>
      </c>
    </row>
    <row r="230" spans="1:11" x14ac:dyDescent="0.25">
      <c r="A230" s="12" t="s">
        <v>542</v>
      </c>
      <c r="B230" s="12" t="s">
        <v>158</v>
      </c>
      <c r="C230" s="12" t="s">
        <v>123</v>
      </c>
      <c r="D230" s="12" t="s">
        <v>14</v>
      </c>
      <c r="E230" s="12" t="s">
        <v>318</v>
      </c>
      <c r="F230" s="12" t="s">
        <v>294</v>
      </c>
      <c r="G230" s="12" t="s">
        <v>275</v>
      </c>
      <c r="H230" s="10">
        <v>595233.44999999995</v>
      </c>
      <c r="I230" s="10">
        <v>230372.01</v>
      </c>
      <c r="J230" s="10">
        <v>214323.77193589997</v>
      </c>
      <c r="K230" s="10">
        <v>611281.68806409999</v>
      </c>
    </row>
    <row r="231" spans="1:11" x14ac:dyDescent="0.25">
      <c r="A231" s="12" t="s">
        <v>543</v>
      </c>
      <c r="B231" s="12" t="s">
        <v>158</v>
      </c>
      <c r="C231" s="12" t="s">
        <v>123</v>
      </c>
      <c r="D231" s="12" t="s">
        <v>14</v>
      </c>
      <c r="E231" s="12" t="s">
        <v>320</v>
      </c>
      <c r="F231" s="12" t="s">
        <v>294</v>
      </c>
      <c r="G231" s="12" t="s">
        <v>275</v>
      </c>
      <c r="H231" s="10">
        <v>0</v>
      </c>
      <c r="I231" s="10">
        <v>0</v>
      </c>
      <c r="J231" s="10">
        <v>0</v>
      </c>
      <c r="K231" s="10">
        <v>0</v>
      </c>
    </row>
    <row r="232" spans="1:11" x14ac:dyDescent="0.25">
      <c r="A232" s="12" t="s">
        <v>544</v>
      </c>
      <c r="B232" s="12" t="s">
        <v>199</v>
      </c>
      <c r="C232" s="12" t="s">
        <v>123</v>
      </c>
      <c r="D232" s="12" t="s">
        <v>98</v>
      </c>
      <c r="E232" s="12" t="s">
        <v>122</v>
      </c>
      <c r="F232" s="12" t="s">
        <v>294</v>
      </c>
      <c r="G232" s="12" t="s">
        <v>275</v>
      </c>
      <c r="H232" s="10">
        <v>575913.14000000013</v>
      </c>
      <c r="I232" s="10">
        <v>150199.97999999989</v>
      </c>
      <c r="J232" s="10">
        <v>178707.9585405621</v>
      </c>
      <c r="K232" s="10">
        <v>547405.16145943792</v>
      </c>
    </row>
    <row r="233" spans="1:11" x14ac:dyDescent="0.25">
      <c r="A233" s="12" t="s">
        <v>545</v>
      </c>
      <c r="B233" s="12" t="s">
        <v>199</v>
      </c>
      <c r="C233" s="12" t="s">
        <v>123</v>
      </c>
      <c r="D233" s="12" t="s">
        <v>98</v>
      </c>
      <c r="E233" s="12" t="s">
        <v>318</v>
      </c>
      <c r="F233" s="12" t="s">
        <v>294</v>
      </c>
      <c r="G233" s="12" t="s">
        <v>275</v>
      </c>
      <c r="H233" s="10">
        <v>220616.75999999998</v>
      </c>
      <c r="I233" s="10">
        <v>70126.149999999994</v>
      </c>
      <c r="J233" s="10">
        <v>74090.044276099987</v>
      </c>
      <c r="K233" s="10">
        <v>216652.8657239</v>
      </c>
    </row>
    <row r="234" spans="1:11" x14ac:dyDescent="0.25">
      <c r="A234" s="12" t="s">
        <v>546</v>
      </c>
      <c r="B234" s="12" t="s">
        <v>199</v>
      </c>
      <c r="C234" s="12" t="s">
        <v>123</v>
      </c>
      <c r="D234" s="12" t="s">
        <v>98</v>
      </c>
      <c r="E234" s="12" t="s">
        <v>320</v>
      </c>
      <c r="F234" s="12" t="s">
        <v>294</v>
      </c>
      <c r="G234" s="12" t="s">
        <v>275</v>
      </c>
      <c r="H234" s="10">
        <v>4500</v>
      </c>
      <c r="I234" s="10">
        <v>0</v>
      </c>
      <c r="J234" s="10">
        <v>0</v>
      </c>
      <c r="K234" s="10">
        <v>4500</v>
      </c>
    </row>
    <row r="235" spans="1:11" x14ac:dyDescent="0.25">
      <c r="A235" s="12" t="s">
        <v>547</v>
      </c>
      <c r="B235" s="12" t="s">
        <v>200</v>
      </c>
      <c r="C235" s="12" t="s">
        <v>123</v>
      </c>
      <c r="D235" s="12" t="s">
        <v>72</v>
      </c>
      <c r="E235" s="12" t="s">
        <v>122</v>
      </c>
      <c r="F235" s="12" t="s">
        <v>294</v>
      </c>
      <c r="G235" s="12" t="s">
        <v>275</v>
      </c>
      <c r="H235" s="10">
        <v>4694241.2000000067</v>
      </c>
      <c r="I235" s="10">
        <v>40952.130000000019</v>
      </c>
      <c r="J235" s="10">
        <v>66317.903427539975</v>
      </c>
      <c r="K235" s="10">
        <v>4668875.4265724663</v>
      </c>
    </row>
    <row r="236" spans="1:11" x14ac:dyDescent="0.25">
      <c r="A236" s="12" t="s">
        <v>548</v>
      </c>
      <c r="B236" s="12" t="s">
        <v>200</v>
      </c>
      <c r="C236" s="12" t="s">
        <v>123</v>
      </c>
      <c r="D236" s="12" t="s">
        <v>72</v>
      </c>
      <c r="E236" s="12" t="s">
        <v>320</v>
      </c>
      <c r="F236" s="12" t="s">
        <v>294</v>
      </c>
      <c r="G236" s="12" t="s">
        <v>275</v>
      </c>
      <c r="H236" s="10">
        <v>307.97999999999996</v>
      </c>
      <c r="I236" s="10">
        <v>0</v>
      </c>
      <c r="J236" s="10">
        <v>0</v>
      </c>
      <c r="K236" s="10">
        <v>307.97999999999996</v>
      </c>
    </row>
    <row r="237" spans="1:11" x14ac:dyDescent="0.25">
      <c r="A237" s="12" t="s">
        <v>549</v>
      </c>
      <c r="B237" s="12" t="s">
        <v>206</v>
      </c>
      <c r="C237" s="12" t="s">
        <v>123</v>
      </c>
      <c r="D237" s="12" t="s">
        <v>72</v>
      </c>
      <c r="E237" s="12" t="s">
        <v>122</v>
      </c>
      <c r="F237" s="12" t="s">
        <v>294</v>
      </c>
      <c r="G237" s="12" t="s">
        <v>275</v>
      </c>
      <c r="H237" s="10">
        <v>698253.11999999988</v>
      </c>
      <c r="I237" s="10">
        <v>38941.090000000004</v>
      </c>
      <c r="J237" s="10">
        <v>166600.18067640008</v>
      </c>
      <c r="K237" s="10">
        <v>570594.02932359977</v>
      </c>
    </row>
    <row r="238" spans="1:11" x14ac:dyDescent="0.25">
      <c r="A238" s="12" t="s">
        <v>550</v>
      </c>
      <c r="B238" s="12" t="s">
        <v>206</v>
      </c>
      <c r="C238" s="12" t="s">
        <v>123</v>
      </c>
      <c r="D238" s="12" t="s">
        <v>72</v>
      </c>
      <c r="E238" s="12" t="s">
        <v>318</v>
      </c>
      <c r="F238" s="12" t="s">
        <v>16</v>
      </c>
      <c r="G238" s="12" t="s">
        <v>275</v>
      </c>
      <c r="H238" s="10">
        <v>71194.540000000008</v>
      </c>
      <c r="I238" s="10">
        <v>0</v>
      </c>
      <c r="J238" s="10">
        <v>45552.6558878</v>
      </c>
      <c r="K238" s="10">
        <v>25641.884112200009</v>
      </c>
    </row>
    <row r="239" spans="1:11" x14ac:dyDescent="0.25">
      <c r="A239" s="12" t="s">
        <v>551</v>
      </c>
      <c r="B239" s="12" t="s">
        <v>214</v>
      </c>
      <c r="C239" s="12" t="s">
        <v>123</v>
      </c>
      <c r="D239" s="12" t="s">
        <v>14</v>
      </c>
      <c r="E239" s="12" t="s">
        <v>122</v>
      </c>
      <c r="F239" s="12" t="s">
        <v>294</v>
      </c>
      <c r="G239" s="12" t="s">
        <v>275</v>
      </c>
      <c r="H239" s="10">
        <v>232190.52000000016</v>
      </c>
      <c r="I239" s="10">
        <v>37588.629999999997</v>
      </c>
      <c r="J239" s="10">
        <v>65959.229175395158</v>
      </c>
      <c r="K239" s="10">
        <v>203819.92082460501</v>
      </c>
    </row>
    <row r="240" spans="1:11" x14ac:dyDescent="0.25">
      <c r="A240" s="12" t="s">
        <v>552</v>
      </c>
      <c r="B240" s="12" t="s">
        <v>214</v>
      </c>
      <c r="C240" s="12" t="s">
        <v>123</v>
      </c>
      <c r="D240" s="12" t="s">
        <v>14</v>
      </c>
      <c r="E240" s="12" t="s">
        <v>318</v>
      </c>
      <c r="F240" s="12" t="s">
        <v>294</v>
      </c>
      <c r="G240" s="12" t="s">
        <v>275</v>
      </c>
      <c r="H240" s="10">
        <v>230823.26000000004</v>
      </c>
      <c r="I240" s="10">
        <v>63885.72</v>
      </c>
      <c r="J240" s="10">
        <v>73106.988214569588</v>
      </c>
      <c r="K240" s="10">
        <v>221601.99178543044</v>
      </c>
    </row>
    <row r="241" spans="1:11" x14ac:dyDescent="0.25">
      <c r="A241" s="12" t="s">
        <v>553</v>
      </c>
      <c r="B241" s="12" t="s">
        <v>214</v>
      </c>
      <c r="C241" s="12" t="s">
        <v>123</v>
      </c>
      <c r="D241" s="12" t="s">
        <v>14</v>
      </c>
      <c r="E241" s="12" t="s">
        <v>433</v>
      </c>
      <c r="F241" s="12" t="s">
        <v>294</v>
      </c>
      <c r="G241" s="12" t="s">
        <v>275</v>
      </c>
      <c r="H241" s="10">
        <v>117307.6</v>
      </c>
      <c r="I241" s="10">
        <v>0</v>
      </c>
      <c r="J241" s="10">
        <v>36394.123612899995</v>
      </c>
      <c r="K241" s="10">
        <v>80913.476387100003</v>
      </c>
    </row>
    <row r="242" spans="1:11" x14ac:dyDescent="0.25">
      <c r="A242" s="12" t="s">
        <v>554</v>
      </c>
      <c r="B242" s="12" t="s">
        <v>162</v>
      </c>
      <c r="C242" s="12" t="s">
        <v>123</v>
      </c>
      <c r="D242" s="12" t="s">
        <v>22</v>
      </c>
      <c r="E242" s="12" t="s">
        <v>122</v>
      </c>
      <c r="F242" s="12" t="s">
        <v>294</v>
      </c>
      <c r="G242" s="12" t="s">
        <v>275</v>
      </c>
      <c r="H242" s="10">
        <v>4005433.4300000034</v>
      </c>
      <c r="I242" s="10">
        <v>942761.11</v>
      </c>
      <c r="J242" s="10">
        <v>1306244.9785797074</v>
      </c>
      <c r="K242" s="10">
        <v>3641949.5614202959</v>
      </c>
    </row>
    <row r="243" spans="1:11" x14ac:dyDescent="0.25">
      <c r="A243" s="12" t="s">
        <v>555</v>
      </c>
      <c r="B243" s="12" t="s">
        <v>162</v>
      </c>
      <c r="C243" s="12" t="s">
        <v>123</v>
      </c>
      <c r="D243" s="12" t="s">
        <v>22</v>
      </c>
      <c r="E243" s="12" t="s">
        <v>318</v>
      </c>
      <c r="F243" s="12" t="s">
        <v>294</v>
      </c>
      <c r="G243" s="12" t="s">
        <v>275</v>
      </c>
      <c r="H243" s="10">
        <v>967915.43000000017</v>
      </c>
      <c r="I243" s="10">
        <v>215767.03000000003</v>
      </c>
      <c r="J243" s="10">
        <v>332750.30510921846</v>
      </c>
      <c r="K243" s="10">
        <v>850932.15489078173</v>
      </c>
    </row>
    <row r="244" spans="1:11" x14ac:dyDescent="0.25">
      <c r="A244" s="12" t="s">
        <v>556</v>
      </c>
      <c r="B244" s="12" t="s">
        <v>162</v>
      </c>
      <c r="C244" s="12" t="s">
        <v>123</v>
      </c>
      <c r="D244" s="12" t="s">
        <v>22</v>
      </c>
      <c r="E244" s="12" t="s">
        <v>320</v>
      </c>
      <c r="F244" s="12" t="s">
        <v>294</v>
      </c>
      <c r="G244" s="12" t="s">
        <v>275</v>
      </c>
      <c r="H244" s="10">
        <v>37740</v>
      </c>
      <c r="I244" s="10">
        <v>0</v>
      </c>
      <c r="J244" s="10">
        <v>0</v>
      </c>
      <c r="K244" s="10">
        <v>37740</v>
      </c>
    </row>
    <row r="245" spans="1:11" x14ac:dyDescent="0.25">
      <c r="A245" s="12" t="s">
        <v>557</v>
      </c>
      <c r="B245" s="12" t="s">
        <v>67</v>
      </c>
      <c r="C245" s="12" t="s">
        <v>123</v>
      </c>
      <c r="D245" s="12" t="s">
        <v>22</v>
      </c>
      <c r="E245" s="12" t="s">
        <v>122</v>
      </c>
      <c r="F245" s="12" t="s">
        <v>294</v>
      </c>
      <c r="G245" s="12" t="s">
        <v>275</v>
      </c>
      <c r="H245" s="10">
        <v>108559.50999999992</v>
      </c>
      <c r="I245" s="10">
        <v>50445.030000000006</v>
      </c>
      <c r="J245" s="10">
        <v>38931.286605042878</v>
      </c>
      <c r="K245" s="10">
        <v>120073.25339495705</v>
      </c>
    </row>
    <row r="246" spans="1:11" x14ac:dyDescent="0.25">
      <c r="A246" s="12" t="s">
        <v>558</v>
      </c>
      <c r="B246" s="12" t="s">
        <v>67</v>
      </c>
      <c r="C246" s="12" t="s">
        <v>123</v>
      </c>
      <c r="D246" s="12" t="s">
        <v>22</v>
      </c>
      <c r="E246" s="12" t="s">
        <v>318</v>
      </c>
      <c r="F246" s="12" t="s">
        <v>294</v>
      </c>
      <c r="G246" s="12" t="s">
        <v>275</v>
      </c>
      <c r="H246" s="10">
        <v>170471.52999999994</v>
      </c>
      <c r="I246" s="10">
        <v>48677.69999999999</v>
      </c>
      <c r="J246" s="10">
        <v>54819.143176349266</v>
      </c>
      <c r="K246" s="10">
        <v>164330.08682365066</v>
      </c>
    </row>
    <row r="247" spans="1:11" x14ac:dyDescent="0.25">
      <c r="A247" s="12" t="s">
        <v>559</v>
      </c>
      <c r="B247" s="12" t="s">
        <v>69</v>
      </c>
      <c r="C247" s="12" t="s">
        <v>123</v>
      </c>
      <c r="D247" s="12" t="s">
        <v>22</v>
      </c>
      <c r="E247" s="12" t="s">
        <v>122</v>
      </c>
      <c r="F247" s="12" t="s">
        <v>294</v>
      </c>
      <c r="G247" s="12" t="s">
        <v>275</v>
      </c>
      <c r="H247" s="10">
        <v>141913.57999999996</v>
      </c>
      <c r="I247" s="10">
        <v>42449.390000000007</v>
      </c>
      <c r="J247" s="10">
        <v>42980.763271709555</v>
      </c>
      <c r="K247" s="10">
        <v>141382.20672829042</v>
      </c>
    </row>
    <row r="248" spans="1:11" x14ac:dyDescent="0.25">
      <c r="A248" s="12" t="s">
        <v>560</v>
      </c>
      <c r="B248" s="12" t="s">
        <v>69</v>
      </c>
      <c r="C248" s="12" t="s">
        <v>123</v>
      </c>
      <c r="D248" s="12" t="s">
        <v>22</v>
      </c>
      <c r="E248" s="12" t="s">
        <v>318</v>
      </c>
      <c r="F248" s="12" t="s">
        <v>294</v>
      </c>
      <c r="G248" s="12" t="s">
        <v>275</v>
      </c>
      <c r="H248" s="10">
        <v>172678.67999999993</v>
      </c>
      <c r="I248" s="10">
        <v>44201.819999999992</v>
      </c>
      <c r="J248" s="10">
        <v>54819.246376463278</v>
      </c>
      <c r="K248" s="10">
        <v>162061.25362353667</v>
      </c>
    </row>
    <row r="249" spans="1:11" x14ac:dyDescent="0.25">
      <c r="A249" s="12" t="s">
        <v>561</v>
      </c>
      <c r="B249" s="12" t="s">
        <v>68</v>
      </c>
      <c r="C249" s="12" t="s">
        <v>123</v>
      </c>
      <c r="D249" s="12" t="s">
        <v>22</v>
      </c>
      <c r="E249" s="12" t="s">
        <v>122</v>
      </c>
      <c r="F249" s="12" t="s">
        <v>294</v>
      </c>
      <c r="G249" s="12" t="s">
        <v>275</v>
      </c>
      <c r="H249" s="10">
        <v>114942.4399999999</v>
      </c>
      <c r="I249" s="10">
        <v>31720.389999999996</v>
      </c>
      <c r="J249" s="10">
        <v>38717.189938376207</v>
      </c>
      <c r="K249" s="10">
        <v>107945.64006162369</v>
      </c>
    </row>
    <row r="250" spans="1:11" x14ac:dyDescent="0.25">
      <c r="A250" s="12" t="s">
        <v>562</v>
      </c>
      <c r="B250" s="12" t="s">
        <v>68</v>
      </c>
      <c r="C250" s="12" t="s">
        <v>123</v>
      </c>
      <c r="D250" s="12" t="s">
        <v>22</v>
      </c>
      <c r="E250" s="12" t="s">
        <v>318</v>
      </c>
      <c r="F250" s="12" t="s">
        <v>294</v>
      </c>
      <c r="G250" s="12" t="s">
        <v>275</v>
      </c>
      <c r="H250" s="10">
        <v>172705.67999999993</v>
      </c>
      <c r="I250" s="10">
        <v>46308.26</v>
      </c>
      <c r="J250" s="10">
        <v>54837.246376463278</v>
      </c>
      <c r="K250" s="10">
        <v>164176.69362353667</v>
      </c>
    </row>
    <row r="251" spans="1:11" x14ac:dyDescent="0.25">
      <c r="A251" s="12" t="s">
        <v>563</v>
      </c>
      <c r="B251" s="12" t="s">
        <v>61</v>
      </c>
      <c r="C251" s="12" t="s">
        <v>123</v>
      </c>
      <c r="D251" s="12" t="s">
        <v>22</v>
      </c>
      <c r="E251" s="12" t="s">
        <v>122</v>
      </c>
      <c r="F251" s="12" t="s">
        <v>294</v>
      </c>
      <c r="G251" s="12" t="s">
        <v>275</v>
      </c>
      <c r="H251" s="10">
        <v>117864.83999999995</v>
      </c>
      <c r="I251" s="10">
        <v>48240.54</v>
      </c>
      <c r="J251" s="10">
        <v>35683.789938376205</v>
      </c>
      <c r="K251" s="10">
        <v>130421.59006162375</v>
      </c>
    </row>
    <row r="252" spans="1:11" x14ac:dyDescent="0.25">
      <c r="A252" s="12" t="s">
        <v>564</v>
      </c>
      <c r="B252" s="12" t="s">
        <v>61</v>
      </c>
      <c r="C252" s="12" t="s">
        <v>123</v>
      </c>
      <c r="D252" s="12" t="s">
        <v>22</v>
      </c>
      <c r="E252" s="12" t="s">
        <v>318</v>
      </c>
      <c r="F252" s="12" t="s">
        <v>294</v>
      </c>
      <c r="G252" s="12" t="s">
        <v>275</v>
      </c>
      <c r="H252" s="10">
        <v>168299.86999999991</v>
      </c>
      <c r="I252" s="10">
        <v>47073.070000000007</v>
      </c>
      <c r="J252" s="10">
        <v>53435.99522840001</v>
      </c>
      <c r="K252" s="10">
        <v>161936.9447715999</v>
      </c>
    </row>
    <row r="253" spans="1:11" x14ac:dyDescent="0.25">
      <c r="A253" s="12" t="s">
        <v>565</v>
      </c>
      <c r="B253" s="12" t="s">
        <v>66</v>
      </c>
      <c r="C253" s="12" t="s">
        <v>123</v>
      </c>
      <c r="D253" s="12" t="s">
        <v>22</v>
      </c>
      <c r="E253" s="12" t="s">
        <v>122</v>
      </c>
      <c r="F253" s="12" t="s">
        <v>294</v>
      </c>
      <c r="G253" s="12" t="s">
        <v>275</v>
      </c>
      <c r="H253" s="10">
        <v>133077.46999999986</v>
      </c>
      <c r="I253" s="10">
        <v>31434.499999999993</v>
      </c>
      <c r="J253" s="10">
        <v>40536.619938376214</v>
      </c>
      <c r="K253" s="10">
        <v>123975.35006162364</v>
      </c>
    </row>
    <row r="254" spans="1:11" x14ac:dyDescent="0.25">
      <c r="A254" s="12" t="s">
        <v>566</v>
      </c>
      <c r="B254" s="12" t="s">
        <v>66</v>
      </c>
      <c r="C254" s="12" t="s">
        <v>123</v>
      </c>
      <c r="D254" s="12" t="s">
        <v>22</v>
      </c>
      <c r="E254" s="12" t="s">
        <v>318</v>
      </c>
      <c r="F254" s="12" t="s">
        <v>294</v>
      </c>
      <c r="G254" s="12" t="s">
        <v>275</v>
      </c>
      <c r="H254" s="10">
        <v>153746.99000000002</v>
      </c>
      <c r="I254" s="10">
        <v>35047.659999999989</v>
      </c>
      <c r="J254" s="10">
        <v>53417.99522840001</v>
      </c>
      <c r="K254" s="10">
        <v>135376.65477159998</v>
      </c>
    </row>
    <row r="255" spans="1:11" x14ac:dyDescent="0.25">
      <c r="A255" s="12" t="s">
        <v>567</v>
      </c>
      <c r="B255" s="12" t="s">
        <v>228</v>
      </c>
      <c r="C255" s="12" t="s">
        <v>123</v>
      </c>
      <c r="D255" s="12" t="s">
        <v>98</v>
      </c>
      <c r="E255" s="12" t="s">
        <v>122</v>
      </c>
      <c r="F255" s="12" t="s">
        <v>294</v>
      </c>
      <c r="G255" s="12" t="s">
        <v>275</v>
      </c>
      <c r="H255" s="10">
        <v>1200765.1900000002</v>
      </c>
      <c r="I255" s="10">
        <v>350334.89999999985</v>
      </c>
      <c r="J255" s="10">
        <v>310917.23741807241</v>
      </c>
      <c r="K255" s="10">
        <v>1240182.8525819276</v>
      </c>
    </row>
    <row r="256" spans="1:11" x14ac:dyDescent="0.25">
      <c r="A256" s="12" t="s">
        <v>568</v>
      </c>
      <c r="B256" s="12" t="s">
        <v>228</v>
      </c>
      <c r="C256" s="12" t="s">
        <v>123</v>
      </c>
      <c r="D256" s="12" t="s">
        <v>72</v>
      </c>
      <c r="E256" s="12" t="s">
        <v>122</v>
      </c>
      <c r="F256" s="12" t="s">
        <v>294</v>
      </c>
      <c r="G256" s="12" t="s">
        <v>275</v>
      </c>
      <c r="H256" s="10">
        <v>44651.650000000038</v>
      </c>
      <c r="I256" s="10">
        <v>33811.869999999981</v>
      </c>
      <c r="J256" s="10">
        <v>21791.586746162233</v>
      </c>
      <c r="K256" s="10">
        <v>56671.933253837786</v>
      </c>
    </row>
    <row r="257" spans="1:11" x14ac:dyDescent="0.25">
      <c r="A257" s="12" t="s">
        <v>569</v>
      </c>
      <c r="B257" s="12" t="s">
        <v>228</v>
      </c>
      <c r="C257" s="12" t="s">
        <v>123</v>
      </c>
      <c r="D257" s="12" t="s">
        <v>14</v>
      </c>
      <c r="E257" s="12" t="s">
        <v>122</v>
      </c>
      <c r="F257" s="12" t="s">
        <v>294</v>
      </c>
      <c r="G257" s="12" t="s">
        <v>275</v>
      </c>
      <c r="H257" s="10">
        <v>608737.24999999953</v>
      </c>
      <c r="I257" s="10">
        <v>347385.82999999978</v>
      </c>
      <c r="J257" s="10">
        <v>237868.28380745091</v>
      </c>
      <c r="K257" s="10">
        <v>718254.79619254847</v>
      </c>
    </row>
    <row r="258" spans="1:11" x14ac:dyDescent="0.25">
      <c r="A258" s="12" t="s">
        <v>570</v>
      </c>
      <c r="B258" s="12" t="s">
        <v>228</v>
      </c>
      <c r="C258" s="12" t="s">
        <v>123</v>
      </c>
      <c r="D258" s="12" t="s">
        <v>41</v>
      </c>
      <c r="E258" s="12" t="s">
        <v>122</v>
      </c>
      <c r="F258" s="12" t="s">
        <v>294</v>
      </c>
      <c r="G258" s="12" t="s">
        <v>275</v>
      </c>
      <c r="H258" s="10">
        <v>154895.28999999989</v>
      </c>
      <c r="I258" s="10">
        <v>57336.29</v>
      </c>
      <c r="J258" s="10">
        <v>62156.232983723909</v>
      </c>
      <c r="K258" s="10">
        <v>150075.34701627598</v>
      </c>
    </row>
    <row r="259" spans="1:11" x14ac:dyDescent="0.25">
      <c r="A259" s="12" t="s">
        <v>571</v>
      </c>
      <c r="B259" s="12" t="s">
        <v>228</v>
      </c>
      <c r="C259" s="12" t="s">
        <v>123</v>
      </c>
      <c r="D259" s="12" t="s">
        <v>98</v>
      </c>
      <c r="E259" s="12" t="s">
        <v>318</v>
      </c>
      <c r="F259" s="12" t="s">
        <v>294</v>
      </c>
      <c r="G259" s="12" t="s">
        <v>275</v>
      </c>
      <c r="H259" s="10">
        <v>338346.84000000008</v>
      </c>
      <c r="I259" s="10">
        <v>93331.410000000018</v>
      </c>
      <c r="J259" s="10">
        <v>117463.67132656784</v>
      </c>
      <c r="K259" s="10">
        <v>314214.57867343229</v>
      </c>
    </row>
    <row r="260" spans="1:11" x14ac:dyDescent="0.25">
      <c r="A260" s="12" t="s">
        <v>572</v>
      </c>
      <c r="B260" s="12" t="s">
        <v>228</v>
      </c>
      <c r="C260" s="12" t="s">
        <v>123</v>
      </c>
      <c r="D260" s="12" t="s">
        <v>72</v>
      </c>
      <c r="E260" s="12" t="s">
        <v>318</v>
      </c>
      <c r="F260" s="12" t="s">
        <v>16</v>
      </c>
      <c r="G260" s="12" t="s">
        <v>275</v>
      </c>
      <c r="H260" s="10">
        <v>22951.350000000006</v>
      </c>
      <c r="I260" s="10">
        <v>8018.7199999999993</v>
      </c>
      <c r="J260" s="10">
        <v>7950.0030449962933</v>
      </c>
      <c r="K260" s="10">
        <v>23020.066955003713</v>
      </c>
    </row>
    <row r="261" spans="1:11" x14ac:dyDescent="0.25">
      <c r="A261" s="12" t="s">
        <v>573</v>
      </c>
      <c r="B261" s="12" t="s">
        <v>228</v>
      </c>
      <c r="C261" s="12" t="s">
        <v>123</v>
      </c>
      <c r="D261" s="12" t="s">
        <v>14</v>
      </c>
      <c r="E261" s="12" t="s">
        <v>318</v>
      </c>
      <c r="F261" s="12" t="s">
        <v>16</v>
      </c>
      <c r="G261" s="12" t="s">
        <v>275</v>
      </c>
      <c r="H261" s="10">
        <v>193800.29000000018</v>
      </c>
      <c r="I261" s="10">
        <v>54386.309999999983</v>
      </c>
      <c r="J261" s="10">
        <v>67207.170536621168</v>
      </c>
      <c r="K261" s="10">
        <v>180979.429463379</v>
      </c>
    </row>
    <row r="262" spans="1:11" x14ac:dyDescent="0.25">
      <c r="A262" s="12" t="s">
        <v>574</v>
      </c>
      <c r="B262" s="12" t="s">
        <v>228</v>
      </c>
      <c r="C262" s="12" t="s">
        <v>123</v>
      </c>
      <c r="D262" s="12" t="s">
        <v>41</v>
      </c>
      <c r="E262" s="12" t="s">
        <v>318</v>
      </c>
      <c r="F262" s="12" t="s">
        <v>16</v>
      </c>
      <c r="G262" s="12" t="s">
        <v>275</v>
      </c>
      <c r="H262" s="10">
        <v>66663.150000000009</v>
      </c>
      <c r="I262" s="10">
        <v>17479.100000000006</v>
      </c>
      <c r="J262" s="10">
        <v>23176.308840580594</v>
      </c>
      <c r="K262" s="10">
        <v>60965.941159419424</v>
      </c>
    </row>
    <row r="263" spans="1:11" x14ac:dyDescent="0.25">
      <c r="A263" s="12" t="s">
        <v>575</v>
      </c>
      <c r="B263" s="12" t="s">
        <v>228</v>
      </c>
      <c r="C263" s="12" t="s">
        <v>123</v>
      </c>
      <c r="D263" s="12" t="s">
        <v>98</v>
      </c>
      <c r="E263" s="12" t="s">
        <v>320</v>
      </c>
      <c r="F263" s="12" t="s">
        <v>294</v>
      </c>
      <c r="G263" s="12" t="s">
        <v>275</v>
      </c>
      <c r="H263" s="10">
        <v>0</v>
      </c>
      <c r="I263" s="10">
        <v>0</v>
      </c>
      <c r="J263" s="10">
        <v>0</v>
      </c>
      <c r="K263" s="10">
        <v>0</v>
      </c>
    </row>
    <row r="264" spans="1:11" x14ac:dyDescent="0.25">
      <c r="A264" s="12" t="s">
        <v>576</v>
      </c>
      <c r="B264" s="12" t="s">
        <v>228</v>
      </c>
      <c r="C264" s="12" t="s">
        <v>123</v>
      </c>
      <c r="D264" s="12" t="s">
        <v>72</v>
      </c>
      <c r="E264" s="12" t="s">
        <v>320</v>
      </c>
      <c r="F264" s="12" t="s">
        <v>294</v>
      </c>
      <c r="G264" s="12" t="s">
        <v>275</v>
      </c>
      <c r="H264" s="10">
        <v>0</v>
      </c>
      <c r="I264" s="10">
        <v>0</v>
      </c>
      <c r="J264" s="10">
        <v>0</v>
      </c>
      <c r="K264" s="10">
        <v>0</v>
      </c>
    </row>
    <row r="265" spans="1:11" x14ac:dyDescent="0.25">
      <c r="A265" s="12" t="s">
        <v>577</v>
      </c>
      <c r="B265" s="12" t="s">
        <v>228</v>
      </c>
      <c r="C265" s="12" t="s">
        <v>123</v>
      </c>
      <c r="D265" s="12" t="s">
        <v>14</v>
      </c>
      <c r="E265" s="12" t="s">
        <v>320</v>
      </c>
      <c r="F265" s="12" t="s">
        <v>294</v>
      </c>
      <c r="G265" s="12" t="s">
        <v>275</v>
      </c>
      <c r="H265" s="10">
        <v>0</v>
      </c>
      <c r="I265" s="10">
        <v>0</v>
      </c>
      <c r="J265" s="10">
        <v>0</v>
      </c>
      <c r="K265" s="10">
        <v>0</v>
      </c>
    </row>
    <row r="266" spans="1:11" x14ac:dyDescent="0.25">
      <c r="A266" s="12" t="s">
        <v>578</v>
      </c>
      <c r="B266" s="12" t="s">
        <v>228</v>
      </c>
      <c r="C266" s="12" t="s">
        <v>123</v>
      </c>
      <c r="D266" s="12" t="s">
        <v>41</v>
      </c>
      <c r="E266" s="12" t="s">
        <v>320</v>
      </c>
      <c r="F266" s="12" t="s">
        <v>294</v>
      </c>
      <c r="G266" s="12" t="s">
        <v>275</v>
      </c>
      <c r="H266" s="10">
        <v>0</v>
      </c>
      <c r="I266" s="10">
        <v>0</v>
      </c>
      <c r="J266" s="10">
        <v>0</v>
      </c>
      <c r="K266" s="10">
        <v>0</v>
      </c>
    </row>
    <row r="267" spans="1:11" x14ac:dyDescent="0.25">
      <c r="A267" s="12" t="s">
        <v>579</v>
      </c>
      <c r="B267" s="12" t="s">
        <v>227</v>
      </c>
      <c r="C267" s="12" t="s">
        <v>123</v>
      </c>
      <c r="D267" s="12" t="s">
        <v>22</v>
      </c>
      <c r="E267" s="12" t="s">
        <v>122</v>
      </c>
      <c r="F267" s="12" t="s">
        <v>294</v>
      </c>
      <c r="G267" s="12" t="s">
        <v>275</v>
      </c>
      <c r="H267" s="10">
        <v>1281119.2899999993</v>
      </c>
      <c r="I267" s="10">
        <v>134231.67999999999</v>
      </c>
      <c r="J267" s="10">
        <v>141079.0847030369</v>
      </c>
      <c r="K267" s="10">
        <v>1274271.8852969625</v>
      </c>
    </row>
    <row r="268" spans="1:11" x14ac:dyDescent="0.25">
      <c r="A268" s="12" t="s">
        <v>580</v>
      </c>
      <c r="B268" s="12" t="s">
        <v>227</v>
      </c>
      <c r="C268" s="12" t="s">
        <v>123</v>
      </c>
      <c r="D268" s="12" t="s">
        <v>22</v>
      </c>
      <c r="E268" s="12" t="s">
        <v>320</v>
      </c>
      <c r="F268" s="12" t="s">
        <v>294</v>
      </c>
      <c r="G268" s="12" t="s">
        <v>275</v>
      </c>
      <c r="H268" s="10">
        <v>0</v>
      </c>
      <c r="I268" s="10">
        <v>0</v>
      </c>
      <c r="J268" s="10">
        <v>0</v>
      </c>
      <c r="K268" s="10">
        <v>0</v>
      </c>
    </row>
    <row r="269" spans="1:11" x14ac:dyDescent="0.25">
      <c r="A269" s="12" t="s">
        <v>581</v>
      </c>
      <c r="B269" s="12" t="s">
        <v>227</v>
      </c>
      <c r="C269" s="12" t="s">
        <v>123</v>
      </c>
      <c r="D269" s="12" t="s">
        <v>14</v>
      </c>
      <c r="E269" s="12" t="s">
        <v>122</v>
      </c>
      <c r="F269" s="12" t="s">
        <v>294</v>
      </c>
      <c r="G269" s="12" t="s">
        <v>275</v>
      </c>
      <c r="H269" s="10">
        <v>581401.75000000035</v>
      </c>
      <c r="I269" s="10">
        <v>315927.02000000008</v>
      </c>
      <c r="J269" s="10">
        <v>412743.16233455914</v>
      </c>
      <c r="K269" s="10">
        <v>484585.60766544129</v>
      </c>
    </row>
    <row r="270" spans="1:11" x14ac:dyDescent="0.25">
      <c r="A270" s="12" t="s">
        <v>582</v>
      </c>
      <c r="B270" s="12" t="s">
        <v>227</v>
      </c>
      <c r="C270" s="12" t="s">
        <v>123</v>
      </c>
      <c r="D270" s="12" t="s">
        <v>41</v>
      </c>
      <c r="E270" s="12" t="s">
        <v>122</v>
      </c>
      <c r="F270" s="12" t="s">
        <v>294</v>
      </c>
      <c r="G270" s="12" t="s">
        <v>275</v>
      </c>
      <c r="H270" s="10">
        <v>56905.349999999926</v>
      </c>
      <c r="I270" s="10">
        <v>31351.629999999986</v>
      </c>
      <c r="J270" s="10">
        <v>48138.947915125551</v>
      </c>
      <c r="K270" s="10">
        <v>40118.032084874358</v>
      </c>
    </row>
    <row r="271" spans="1:11" x14ac:dyDescent="0.25">
      <c r="A271" s="12" t="s">
        <v>583</v>
      </c>
      <c r="B271" s="12" t="s">
        <v>227</v>
      </c>
      <c r="C271" s="12" t="s">
        <v>123</v>
      </c>
      <c r="D271" s="12" t="s">
        <v>14</v>
      </c>
      <c r="E271" s="12" t="s">
        <v>320</v>
      </c>
      <c r="F271" s="12" t="s">
        <v>294</v>
      </c>
      <c r="G271" s="12" t="s">
        <v>275</v>
      </c>
      <c r="H271" s="10">
        <v>0</v>
      </c>
      <c r="I271" s="10">
        <v>0</v>
      </c>
      <c r="J271" s="10">
        <v>0</v>
      </c>
      <c r="K271" s="10">
        <v>0</v>
      </c>
    </row>
    <row r="272" spans="1:11" x14ac:dyDescent="0.25">
      <c r="A272" s="12" t="s">
        <v>584</v>
      </c>
      <c r="B272" s="12" t="s">
        <v>227</v>
      </c>
      <c r="C272" s="12" t="s">
        <v>123</v>
      </c>
      <c r="D272" s="12" t="s">
        <v>41</v>
      </c>
      <c r="E272" s="12" t="s">
        <v>320</v>
      </c>
      <c r="F272" s="12" t="s">
        <v>294</v>
      </c>
      <c r="G272" s="12" t="s">
        <v>275</v>
      </c>
      <c r="H272" s="10">
        <v>0</v>
      </c>
      <c r="I272" s="10">
        <v>0</v>
      </c>
      <c r="J272" s="10">
        <v>0</v>
      </c>
      <c r="K272" s="10">
        <v>0</v>
      </c>
    </row>
    <row r="273" spans="1:11" x14ac:dyDescent="0.25">
      <c r="A273" s="12" t="s">
        <v>585</v>
      </c>
      <c r="B273" s="12" t="s">
        <v>272</v>
      </c>
      <c r="C273" s="12" t="s">
        <v>123</v>
      </c>
      <c r="D273" s="12" t="s">
        <v>98</v>
      </c>
      <c r="E273" s="12" t="s">
        <v>320</v>
      </c>
      <c r="F273" s="12" t="s">
        <v>294</v>
      </c>
      <c r="G273" s="12" t="s">
        <v>275</v>
      </c>
      <c r="H273" s="10">
        <v>0</v>
      </c>
      <c r="I273" s="10">
        <v>0</v>
      </c>
      <c r="J273" s="10">
        <v>0</v>
      </c>
      <c r="K273" s="10">
        <v>0</v>
      </c>
    </row>
    <row r="274" spans="1:11" x14ac:dyDescent="0.25">
      <c r="A274" s="12" t="s">
        <v>586</v>
      </c>
      <c r="B274" s="12" t="s">
        <v>70</v>
      </c>
      <c r="C274" s="12" t="s">
        <v>123</v>
      </c>
      <c r="D274" s="12" t="s">
        <v>72</v>
      </c>
      <c r="E274" s="12" t="s">
        <v>320</v>
      </c>
      <c r="F274" s="12" t="s">
        <v>294</v>
      </c>
      <c r="G274" s="12" t="s">
        <v>275</v>
      </c>
      <c r="H274" s="10">
        <v>0</v>
      </c>
      <c r="I274" s="10">
        <v>0</v>
      </c>
      <c r="J274" s="10">
        <v>0</v>
      </c>
      <c r="K274" s="10">
        <v>0</v>
      </c>
    </row>
    <row r="275" spans="1:11" x14ac:dyDescent="0.25">
      <c r="A275" s="12" t="s">
        <v>587</v>
      </c>
      <c r="B275" s="12" t="s">
        <v>251</v>
      </c>
      <c r="C275" s="12" t="s">
        <v>123</v>
      </c>
      <c r="D275" s="12" t="s">
        <v>98</v>
      </c>
      <c r="E275" s="12" t="s">
        <v>433</v>
      </c>
      <c r="F275" s="12" t="s">
        <v>294</v>
      </c>
      <c r="G275" s="12" t="s">
        <v>275</v>
      </c>
      <c r="H275" s="10">
        <v>43469.990000000005</v>
      </c>
      <c r="I275" s="10">
        <v>0</v>
      </c>
      <c r="J275" s="10">
        <v>20174.040644692053</v>
      </c>
      <c r="K275" s="10">
        <v>23295.949355307952</v>
      </c>
    </row>
    <row r="276" spans="1:11" x14ac:dyDescent="0.25">
      <c r="A276" s="12" t="s">
        <v>588</v>
      </c>
      <c r="B276" s="12" t="s">
        <v>251</v>
      </c>
      <c r="C276" s="12" t="s">
        <v>123</v>
      </c>
      <c r="D276" s="12" t="s">
        <v>22</v>
      </c>
      <c r="E276" s="12" t="s">
        <v>122</v>
      </c>
      <c r="F276" s="12" t="s">
        <v>294</v>
      </c>
      <c r="G276" s="12" t="s">
        <v>275</v>
      </c>
      <c r="H276" s="10">
        <v>58594.279999999992</v>
      </c>
      <c r="I276" s="10">
        <v>32287.320000000011</v>
      </c>
      <c r="J276" s="10">
        <v>2753.99</v>
      </c>
      <c r="K276" s="10">
        <v>88127.61</v>
      </c>
    </row>
    <row r="277" spans="1:11" x14ac:dyDescent="0.25">
      <c r="A277" s="12" t="s">
        <v>589</v>
      </c>
      <c r="B277" s="12" t="s">
        <v>249</v>
      </c>
      <c r="C277" s="12" t="s">
        <v>123</v>
      </c>
      <c r="D277" s="12" t="s">
        <v>22</v>
      </c>
      <c r="E277" s="12" t="s">
        <v>122</v>
      </c>
      <c r="F277" s="12" t="s">
        <v>294</v>
      </c>
      <c r="G277" s="12" t="s">
        <v>275</v>
      </c>
      <c r="H277" s="10">
        <v>808</v>
      </c>
      <c r="I277" s="10">
        <v>658.3</v>
      </c>
      <c r="J277" s="10">
        <v>102.66</v>
      </c>
      <c r="K277" s="10">
        <v>1363.6399999999999</v>
      </c>
    </row>
    <row r="278" spans="1:11" x14ac:dyDescent="0.25">
      <c r="A278" s="12" t="s">
        <v>590</v>
      </c>
      <c r="B278" s="12" t="s">
        <v>219</v>
      </c>
      <c r="C278" s="12" t="s">
        <v>123</v>
      </c>
      <c r="D278" s="12" t="s">
        <v>22</v>
      </c>
      <c r="E278" s="12" t="s">
        <v>122</v>
      </c>
      <c r="F278" s="12" t="s">
        <v>294</v>
      </c>
      <c r="G278" s="12" t="s">
        <v>275</v>
      </c>
      <c r="H278" s="10">
        <v>1762</v>
      </c>
      <c r="I278" s="10">
        <v>1430.75</v>
      </c>
      <c r="J278" s="10">
        <v>1453.99</v>
      </c>
      <c r="K278" s="10">
        <v>1738.76</v>
      </c>
    </row>
    <row r="279" spans="1:11" x14ac:dyDescent="0.25">
      <c r="A279" s="12" t="s">
        <v>591</v>
      </c>
      <c r="B279" s="12" t="s">
        <v>219</v>
      </c>
      <c r="C279" s="12" t="s">
        <v>123</v>
      </c>
      <c r="D279" s="12" t="s">
        <v>41</v>
      </c>
      <c r="E279" s="12" t="s">
        <v>592</v>
      </c>
      <c r="F279" s="12" t="s">
        <v>16</v>
      </c>
      <c r="G279" s="12" t="s">
        <v>275</v>
      </c>
      <c r="H279" s="10">
        <v>0</v>
      </c>
      <c r="I279" s="10">
        <v>13012.520000000002</v>
      </c>
      <c r="J279" s="10">
        <v>0</v>
      </c>
      <c r="K279" s="10">
        <v>13012.520000000002</v>
      </c>
    </row>
    <row r="280" spans="1:11" x14ac:dyDescent="0.25">
      <c r="A280" s="12" t="s">
        <v>593</v>
      </c>
      <c r="B280" s="12" t="s">
        <v>252</v>
      </c>
      <c r="C280" s="12" t="s">
        <v>123</v>
      </c>
      <c r="D280" s="12" t="s">
        <v>22</v>
      </c>
      <c r="E280" s="12" t="s">
        <v>122</v>
      </c>
      <c r="F280" s="12" t="s">
        <v>294</v>
      </c>
      <c r="G280" s="12" t="s">
        <v>275</v>
      </c>
      <c r="H280" s="10">
        <v>1608.0000000000002</v>
      </c>
      <c r="I280" s="10">
        <v>2028.1</v>
      </c>
      <c r="J280" s="10">
        <v>1402.66</v>
      </c>
      <c r="K280" s="10">
        <v>2233.44</v>
      </c>
    </row>
    <row r="281" spans="1:11" x14ac:dyDescent="0.25">
      <c r="A281" s="12" t="s">
        <v>594</v>
      </c>
      <c r="B281" s="12" t="s">
        <v>253</v>
      </c>
      <c r="C281" s="12" t="s">
        <v>123</v>
      </c>
      <c r="D281" s="12" t="s">
        <v>22</v>
      </c>
      <c r="E281" s="12" t="s">
        <v>122</v>
      </c>
      <c r="F281" s="12" t="s">
        <v>294</v>
      </c>
      <c r="G281" s="12" t="s">
        <v>275</v>
      </c>
      <c r="H281" s="10">
        <v>3164.6600000000003</v>
      </c>
      <c r="I281" s="10">
        <v>1430.75</v>
      </c>
      <c r="J281" s="10">
        <v>1453.99</v>
      </c>
      <c r="K281" s="10">
        <v>3141.42</v>
      </c>
    </row>
    <row r="282" spans="1:11" x14ac:dyDescent="0.25">
      <c r="A282" s="12" t="s">
        <v>595</v>
      </c>
      <c r="B282" s="12" t="s">
        <v>253</v>
      </c>
      <c r="C282" s="12" t="s">
        <v>123</v>
      </c>
      <c r="D282" s="12" t="s">
        <v>14</v>
      </c>
      <c r="E282" s="12" t="s">
        <v>433</v>
      </c>
      <c r="F282" s="12" t="s">
        <v>294</v>
      </c>
      <c r="G282" s="12" t="s">
        <v>275</v>
      </c>
      <c r="H282" s="10">
        <v>28623.239999999994</v>
      </c>
      <c r="I282" s="10">
        <v>85.63</v>
      </c>
      <c r="J282" s="10">
        <v>4465.7300000000005</v>
      </c>
      <c r="K282" s="10">
        <v>24243.139999999996</v>
      </c>
    </row>
    <row r="283" spans="1:11" x14ac:dyDescent="0.25">
      <c r="A283" s="12" t="s">
        <v>596</v>
      </c>
      <c r="B283" s="12" t="s">
        <v>254</v>
      </c>
      <c r="C283" s="12" t="s">
        <v>123</v>
      </c>
      <c r="D283" s="12" t="s">
        <v>22</v>
      </c>
      <c r="E283" s="12" t="s">
        <v>320</v>
      </c>
      <c r="F283" s="12" t="s">
        <v>294</v>
      </c>
      <c r="G283" s="12" t="s">
        <v>275</v>
      </c>
      <c r="H283" s="10">
        <v>0</v>
      </c>
      <c r="I283" s="10">
        <v>0</v>
      </c>
      <c r="J283" s="10">
        <v>0</v>
      </c>
      <c r="K283" s="10">
        <v>0</v>
      </c>
    </row>
    <row r="284" spans="1:11" x14ac:dyDescent="0.25">
      <c r="A284" s="12" t="s">
        <v>597</v>
      </c>
      <c r="B284" s="12" t="s">
        <v>257</v>
      </c>
      <c r="C284" s="12" t="s">
        <v>123</v>
      </c>
      <c r="D284" s="12" t="s">
        <v>22</v>
      </c>
      <c r="E284" s="12" t="s">
        <v>320</v>
      </c>
      <c r="F284" s="12" t="s">
        <v>294</v>
      </c>
      <c r="G284" s="12" t="s">
        <v>275</v>
      </c>
      <c r="H284" s="10">
        <v>0</v>
      </c>
      <c r="I284" s="10">
        <v>0</v>
      </c>
      <c r="J284" s="10">
        <v>0</v>
      </c>
      <c r="K284" s="10">
        <v>0</v>
      </c>
    </row>
    <row r="285" spans="1:11" x14ac:dyDescent="0.25">
      <c r="A285" s="12" t="s">
        <v>598</v>
      </c>
      <c r="B285" s="12" t="s">
        <v>280</v>
      </c>
      <c r="C285" s="12" t="s">
        <v>123</v>
      </c>
      <c r="D285" s="12" t="s">
        <v>22</v>
      </c>
      <c r="E285" s="12" t="s">
        <v>122</v>
      </c>
      <c r="F285" s="12" t="s">
        <v>294</v>
      </c>
      <c r="G285" s="12" t="s">
        <v>275</v>
      </c>
      <c r="H285" s="10">
        <v>1762</v>
      </c>
      <c r="I285" s="10">
        <v>1430.75</v>
      </c>
      <c r="J285" s="10">
        <v>1453.99</v>
      </c>
      <c r="K285" s="10">
        <v>1738.76</v>
      </c>
    </row>
    <row r="286" spans="1:11" x14ac:dyDescent="0.25">
      <c r="A286" s="12" t="s">
        <v>599</v>
      </c>
      <c r="B286" s="12" t="s">
        <v>280</v>
      </c>
      <c r="C286" s="12" t="s">
        <v>123</v>
      </c>
      <c r="D286" s="12" t="s">
        <v>98</v>
      </c>
      <c r="E286" s="12" t="s">
        <v>320</v>
      </c>
      <c r="F286" s="12" t="s">
        <v>294</v>
      </c>
      <c r="G286" s="12" t="s">
        <v>275</v>
      </c>
      <c r="H286" s="10">
        <v>0</v>
      </c>
      <c r="I286" s="10">
        <v>0</v>
      </c>
      <c r="J286" s="10">
        <v>0</v>
      </c>
      <c r="K286" s="10">
        <v>0</v>
      </c>
    </row>
    <row r="287" spans="1:11" x14ac:dyDescent="0.25">
      <c r="A287" s="12" t="s">
        <v>600</v>
      </c>
      <c r="B287" s="12" t="s">
        <v>280</v>
      </c>
      <c r="C287" s="12" t="s">
        <v>123</v>
      </c>
      <c r="D287" s="12" t="s">
        <v>14</v>
      </c>
      <c r="E287" s="12" t="s">
        <v>320</v>
      </c>
      <c r="F287" s="12" t="s">
        <v>294</v>
      </c>
      <c r="G287" s="12" t="s">
        <v>275</v>
      </c>
      <c r="H287" s="10">
        <v>0</v>
      </c>
      <c r="I287" s="10">
        <v>0</v>
      </c>
      <c r="J287" s="10">
        <v>0</v>
      </c>
      <c r="K287" s="10">
        <v>0</v>
      </c>
    </row>
    <row r="288" spans="1:11" x14ac:dyDescent="0.25">
      <c r="A288" s="12" t="s">
        <v>601</v>
      </c>
      <c r="B288" s="12" t="s">
        <v>280</v>
      </c>
      <c r="C288" s="12" t="s">
        <v>123</v>
      </c>
      <c r="D288" s="12" t="s">
        <v>72</v>
      </c>
      <c r="E288" s="12" t="s">
        <v>318</v>
      </c>
      <c r="F288" s="12" t="s">
        <v>16</v>
      </c>
      <c r="G288" s="12" t="s">
        <v>275</v>
      </c>
      <c r="H288" s="10">
        <v>0</v>
      </c>
      <c r="I288" s="10">
        <v>3573.0200000000009</v>
      </c>
      <c r="J288" s="10">
        <v>0</v>
      </c>
      <c r="K288" s="10">
        <v>3573.0200000000009</v>
      </c>
    </row>
    <row r="289" spans="1:11" x14ac:dyDescent="0.25">
      <c r="A289" s="12" t="s">
        <v>602</v>
      </c>
      <c r="B289" s="12" t="s">
        <v>280</v>
      </c>
      <c r="C289" s="12" t="s">
        <v>123</v>
      </c>
      <c r="D289" s="12" t="s">
        <v>72</v>
      </c>
      <c r="E289" s="12" t="s">
        <v>122</v>
      </c>
      <c r="F289" s="12" t="s">
        <v>294</v>
      </c>
      <c r="G289" s="12" t="s">
        <v>275</v>
      </c>
      <c r="H289" s="10">
        <v>0</v>
      </c>
      <c r="I289" s="10">
        <v>3244.1199999999985</v>
      </c>
      <c r="J289" s="10">
        <v>0</v>
      </c>
      <c r="K289" s="10">
        <v>3244.1199999999985</v>
      </c>
    </row>
    <row r="290" spans="1:11" x14ac:dyDescent="0.25">
      <c r="A290" s="12" t="s">
        <v>603</v>
      </c>
      <c r="B290" s="12" t="s">
        <v>282</v>
      </c>
      <c r="C290" s="12" t="s">
        <v>123</v>
      </c>
      <c r="D290" s="12" t="s">
        <v>22</v>
      </c>
      <c r="E290" s="12" t="s">
        <v>433</v>
      </c>
      <c r="F290" s="12" t="s">
        <v>294</v>
      </c>
      <c r="G290" s="12" t="s">
        <v>275</v>
      </c>
      <c r="H290" s="10">
        <v>81023.94</v>
      </c>
      <c r="I290" s="10">
        <v>3012.8199999999993</v>
      </c>
      <c r="J290" s="10">
        <v>28644.89</v>
      </c>
      <c r="K290" s="10">
        <v>55391.87</v>
      </c>
    </row>
    <row r="291" spans="1:11" x14ac:dyDescent="0.25">
      <c r="A291" s="12" t="s">
        <v>604</v>
      </c>
      <c r="B291" s="12" t="s">
        <v>282</v>
      </c>
      <c r="C291" s="12" t="s">
        <v>123</v>
      </c>
      <c r="D291" s="12" t="s">
        <v>14</v>
      </c>
      <c r="E291" s="12" t="s">
        <v>122</v>
      </c>
      <c r="F291" s="12" t="s">
        <v>294</v>
      </c>
      <c r="G291" s="12" t="s">
        <v>275</v>
      </c>
      <c r="H291" s="10">
        <v>345826.30000000005</v>
      </c>
      <c r="I291" s="10">
        <v>282942.78999999963</v>
      </c>
      <c r="J291" s="10">
        <v>426923.65143296245</v>
      </c>
      <c r="K291" s="10">
        <v>201845.43856703723</v>
      </c>
    </row>
    <row r="292" spans="1:11" x14ac:dyDescent="0.25">
      <c r="A292" s="12" t="s">
        <v>605</v>
      </c>
      <c r="B292" s="12" t="s">
        <v>282</v>
      </c>
      <c r="C292" s="12" t="s">
        <v>123</v>
      </c>
      <c r="D292" s="12" t="s">
        <v>22</v>
      </c>
      <c r="E292" s="12" t="s">
        <v>122</v>
      </c>
      <c r="F292" s="12" t="s">
        <v>294</v>
      </c>
      <c r="G292" s="12" t="s">
        <v>275</v>
      </c>
      <c r="H292" s="10">
        <v>394655.01999999984</v>
      </c>
      <c r="I292" s="10">
        <v>101104.30000000005</v>
      </c>
      <c r="J292" s="10">
        <v>154321.81352479916</v>
      </c>
      <c r="K292" s="10">
        <v>341437.50647520076</v>
      </c>
    </row>
    <row r="293" spans="1:11" x14ac:dyDescent="0.25">
      <c r="A293" s="12" t="s">
        <v>606</v>
      </c>
      <c r="B293" s="12" t="s">
        <v>282</v>
      </c>
      <c r="C293" s="12" t="s">
        <v>123</v>
      </c>
      <c r="D293" s="12" t="s">
        <v>72</v>
      </c>
      <c r="E293" s="12" t="s">
        <v>122</v>
      </c>
      <c r="F293" s="12" t="s">
        <v>294</v>
      </c>
      <c r="G293" s="12" t="s">
        <v>275</v>
      </c>
      <c r="H293" s="10">
        <v>132987.09999999995</v>
      </c>
      <c r="I293" s="10">
        <v>82885.950000000012</v>
      </c>
      <c r="J293" s="10">
        <v>171876.32944473322</v>
      </c>
      <c r="K293" s="10">
        <v>43996.720555266744</v>
      </c>
    </row>
    <row r="294" spans="1:11" x14ac:dyDescent="0.25">
      <c r="A294" s="12" t="s">
        <v>607</v>
      </c>
      <c r="B294" s="12" t="s">
        <v>282</v>
      </c>
      <c r="C294" s="12" t="s">
        <v>123</v>
      </c>
      <c r="D294" s="12" t="s">
        <v>22</v>
      </c>
      <c r="E294" s="12" t="s">
        <v>320</v>
      </c>
      <c r="F294" s="12" t="s">
        <v>294</v>
      </c>
      <c r="G294" s="12" t="s">
        <v>275</v>
      </c>
      <c r="H294" s="10">
        <v>0</v>
      </c>
      <c r="I294" s="10">
        <v>0</v>
      </c>
      <c r="J294" s="10">
        <v>0</v>
      </c>
      <c r="K294" s="10">
        <v>0</v>
      </c>
    </row>
    <row r="295" spans="1:11" x14ac:dyDescent="0.25">
      <c r="A295" s="12" t="s">
        <v>608</v>
      </c>
      <c r="B295" s="12" t="s">
        <v>282</v>
      </c>
      <c r="C295" s="12" t="s">
        <v>123</v>
      </c>
      <c r="D295" s="12" t="s">
        <v>72</v>
      </c>
      <c r="E295" s="12" t="s">
        <v>320</v>
      </c>
      <c r="F295" s="12" t="s">
        <v>294</v>
      </c>
      <c r="G295" s="12" t="s">
        <v>275</v>
      </c>
      <c r="H295" s="10">
        <v>0</v>
      </c>
      <c r="I295" s="10">
        <v>0</v>
      </c>
      <c r="J295" s="10">
        <v>0</v>
      </c>
      <c r="K295" s="10">
        <v>0</v>
      </c>
    </row>
    <row r="296" spans="1:11" x14ac:dyDescent="0.25">
      <c r="A296" s="12" t="s">
        <v>609</v>
      </c>
      <c r="B296" s="12" t="s">
        <v>282</v>
      </c>
      <c r="C296" s="12" t="s">
        <v>123</v>
      </c>
      <c r="D296" s="12" t="s">
        <v>14</v>
      </c>
      <c r="E296" s="12" t="s">
        <v>320</v>
      </c>
      <c r="F296" s="12" t="s">
        <v>294</v>
      </c>
      <c r="G296" s="12" t="s">
        <v>275</v>
      </c>
      <c r="H296" s="10">
        <v>0</v>
      </c>
      <c r="I296" s="10">
        <v>0</v>
      </c>
      <c r="J296" s="10">
        <v>0</v>
      </c>
      <c r="K296" s="10">
        <v>0</v>
      </c>
    </row>
    <row r="297" spans="1:11" x14ac:dyDescent="0.25">
      <c r="A297" s="12" t="s">
        <v>610</v>
      </c>
      <c r="B297" s="12" t="s">
        <v>291</v>
      </c>
      <c r="C297" s="12" t="s">
        <v>123</v>
      </c>
      <c r="D297" s="12" t="s">
        <v>14</v>
      </c>
      <c r="E297" s="12" t="s">
        <v>122</v>
      </c>
      <c r="F297" s="12" t="s">
        <v>16</v>
      </c>
      <c r="G297" s="12" t="s">
        <v>275</v>
      </c>
      <c r="H297" s="10">
        <v>198129.51999999987</v>
      </c>
      <c r="I297" s="10">
        <v>69077.799999999974</v>
      </c>
      <c r="J297" s="10">
        <v>0</v>
      </c>
      <c r="K297" s="10">
        <v>267207.31999999983</v>
      </c>
    </row>
    <row r="298" spans="1:11" x14ac:dyDescent="0.25">
      <c r="A298" s="12" t="s">
        <v>611</v>
      </c>
      <c r="B298" s="12" t="s">
        <v>293</v>
      </c>
      <c r="C298" s="12" t="s">
        <v>123</v>
      </c>
      <c r="D298" s="12" t="s">
        <v>14</v>
      </c>
      <c r="E298" s="12" t="s">
        <v>122</v>
      </c>
      <c r="F298" s="12" t="s">
        <v>294</v>
      </c>
      <c r="G298" s="12" t="s">
        <v>275</v>
      </c>
      <c r="H298" s="10">
        <v>0</v>
      </c>
      <c r="I298" s="10">
        <v>399937.83999999997</v>
      </c>
      <c r="J298" s="10">
        <v>0</v>
      </c>
      <c r="K298" s="10">
        <v>399937.83999999997</v>
      </c>
    </row>
    <row r="299" spans="1:11" x14ac:dyDescent="0.25">
      <c r="A299" s="12" t="s">
        <v>612</v>
      </c>
      <c r="B299" s="12" t="s">
        <v>286</v>
      </c>
      <c r="C299" s="12" t="s">
        <v>123</v>
      </c>
      <c r="D299" s="12" t="s">
        <v>22</v>
      </c>
      <c r="E299" s="12" t="s">
        <v>122</v>
      </c>
      <c r="F299" s="12" t="s">
        <v>294</v>
      </c>
      <c r="G299" s="12" t="s">
        <v>275</v>
      </c>
      <c r="H299" s="10">
        <v>3036.62</v>
      </c>
      <c r="I299" s="10">
        <v>388.09000000000003</v>
      </c>
      <c r="J299" s="10">
        <v>2844.64</v>
      </c>
      <c r="K299" s="10">
        <v>580.07000000000005</v>
      </c>
    </row>
    <row r="300" spans="1:11" x14ac:dyDescent="0.25">
      <c r="A300" s="12" t="s">
        <v>613</v>
      </c>
      <c r="B300" s="12" t="s">
        <v>286</v>
      </c>
      <c r="C300" s="12" t="s">
        <v>123</v>
      </c>
      <c r="D300" s="12" t="s">
        <v>14</v>
      </c>
      <c r="E300" s="12" t="s">
        <v>320</v>
      </c>
      <c r="F300" s="12" t="s">
        <v>294</v>
      </c>
      <c r="G300" s="12" t="s">
        <v>275</v>
      </c>
      <c r="H300" s="10">
        <v>0</v>
      </c>
      <c r="I300" s="10">
        <v>-3.637978807091713E-12</v>
      </c>
      <c r="J300" s="10">
        <v>0</v>
      </c>
      <c r="K300" s="10">
        <v>-3.637978807091713E-12</v>
      </c>
    </row>
    <row r="301" spans="1:11" x14ac:dyDescent="0.25">
      <c r="A301" s="12" t="s">
        <v>614</v>
      </c>
      <c r="B301" s="12" t="s">
        <v>242</v>
      </c>
      <c r="C301" s="12" t="s">
        <v>123</v>
      </c>
      <c r="D301" s="12" t="s">
        <v>22</v>
      </c>
      <c r="E301" s="12" t="s">
        <v>122</v>
      </c>
      <c r="F301" s="12" t="s">
        <v>294</v>
      </c>
      <c r="G301" s="12" t="s">
        <v>275</v>
      </c>
      <c r="H301" s="10">
        <v>1453.9999999999998</v>
      </c>
      <c r="I301" s="10">
        <v>0</v>
      </c>
      <c r="J301" s="10">
        <v>1351.33</v>
      </c>
      <c r="K301" s="10">
        <v>102.66999999999985</v>
      </c>
    </row>
    <row r="302" spans="1:11" x14ac:dyDescent="0.25">
      <c r="A302" s="12" t="s">
        <v>615</v>
      </c>
      <c r="B302" s="12" t="s">
        <v>248</v>
      </c>
      <c r="C302" s="12" t="s">
        <v>123</v>
      </c>
      <c r="D302" s="12" t="s">
        <v>22</v>
      </c>
      <c r="E302" s="12" t="s">
        <v>122</v>
      </c>
      <c r="F302" s="12" t="s">
        <v>294</v>
      </c>
      <c r="G302" s="12" t="s">
        <v>275</v>
      </c>
      <c r="H302" s="10">
        <v>1453.9999999999998</v>
      </c>
      <c r="I302" s="10">
        <v>457.36999999999995</v>
      </c>
      <c r="J302" s="10">
        <v>1351.33</v>
      </c>
      <c r="K302" s="10">
        <v>560.03999999999974</v>
      </c>
    </row>
    <row r="303" spans="1:11" x14ac:dyDescent="0.25">
      <c r="A303" s="12" t="s">
        <v>616</v>
      </c>
      <c r="B303" s="12" t="s">
        <v>27</v>
      </c>
      <c r="C303" s="12" t="s">
        <v>123</v>
      </c>
      <c r="D303" s="12" t="s">
        <v>22</v>
      </c>
      <c r="E303" s="12" t="s">
        <v>320</v>
      </c>
      <c r="F303" s="12" t="s">
        <v>294</v>
      </c>
      <c r="G303" s="12" t="s">
        <v>275</v>
      </c>
      <c r="H303" s="10">
        <v>0</v>
      </c>
      <c r="I303" s="10">
        <v>0</v>
      </c>
      <c r="J303" s="10">
        <v>0</v>
      </c>
      <c r="K303" s="10">
        <v>0</v>
      </c>
    </row>
    <row r="304" spans="1:11" x14ac:dyDescent="0.25">
      <c r="A304" s="12" t="s">
        <v>617</v>
      </c>
      <c r="B304" s="12" t="s">
        <v>35</v>
      </c>
      <c r="C304" s="12" t="s">
        <v>123</v>
      </c>
      <c r="D304" s="12" t="s">
        <v>22</v>
      </c>
      <c r="E304" s="12" t="s">
        <v>320</v>
      </c>
      <c r="F304" s="12" t="s">
        <v>294</v>
      </c>
      <c r="G304" s="12" t="s">
        <v>275</v>
      </c>
      <c r="H304" s="10">
        <v>0</v>
      </c>
      <c r="I304" s="10">
        <v>0</v>
      </c>
      <c r="J304" s="10">
        <v>0</v>
      </c>
      <c r="K304" s="10">
        <v>0</v>
      </c>
    </row>
    <row r="305" spans="1:11" x14ac:dyDescent="0.25">
      <c r="A305" s="12" t="s">
        <v>618</v>
      </c>
      <c r="B305" s="12" t="s">
        <v>134</v>
      </c>
      <c r="C305" s="12" t="s">
        <v>123</v>
      </c>
      <c r="D305" s="12" t="s">
        <v>22</v>
      </c>
      <c r="E305" s="12" t="s">
        <v>122</v>
      </c>
      <c r="F305" s="12" t="s">
        <v>294</v>
      </c>
      <c r="G305" s="12" t="s">
        <v>275</v>
      </c>
      <c r="H305" s="10">
        <v>2808</v>
      </c>
      <c r="I305" s="10">
        <v>5827.3999999999987</v>
      </c>
      <c r="J305" s="10">
        <v>1402.66</v>
      </c>
      <c r="K305" s="10">
        <v>7232.7399999999989</v>
      </c>
    </row>
    <row r="306" spans="1:11" x14ac:dyDescent="0.25">
      <c r="A306" s="12" t="s">
        <v>619</v>
      </c>
      <c r="B306" s="12" t="s">
        <v>126</v>
      </c>
      <c r="C306" s="12" t="s">
        <v>123</v>
      </c>
      <c r="D306" s="12" t="s">
        <v>98</v>
      </c>
      <c r="E306" s="12" t="s">
        <v>320</v>
      </c>
      <c r="F306" s="12" t="s">
        <v>294</v>
      </c>
      <c r="G306" s="12" t="s">
        <v>275</v>
      </c>
      <c r="H306" s="10">
        <v>0</v>
      </c>
      <c r="I306" s="10">
        <v>0</v>
      </c>
      <c r="J306" s="10">
        <v>0</v>
      </c>
      <c r="K306" s="10">
        <v>0</v>
      </c>
    </row>
    <row r="307" spans="1:11" x14ac:dyDescent="0.25">
      <c r="A307" s="12" t="s">
        <v>620</v>
      </c>
      <c r="B307" s="12" t="s">
        <v>198</v>
      </c>
      <c r="C307" s="12" t="s">
        <v>123</v>
      </c>
      <c r="D307" s="12" t="s">
        <v>22</v>
      </c>
      <c r="E307" s="12" t="s">
        <v>122</v>
      </c>
      <c r="F307" s="12" t="s">
        <v>294</v>
      </c>
      <c r="G307" s="12" t="s">
        <v>275</v>
      </c>
      <c r="H307" s="10">
        <v>154</v>
      </c>
      <c r="I307" s="10">
        <v>47.52</v>
      </c>
      <c r="J307" s="10">
        <v>51.33</v>
      </c>
      <c r="K307" s="10">
        <v>150.19</v>
      </c>
    </row>
    <row r="308" spans="1:11" x14ac:dyDescent="0.25">
      <c r="A308" s="12" t="s">
        <v>621</v>
      </c>
      <c r="B308" s="12" t="s">
        <v>240</v>
      </c>
      <c r="C308" s="12" t="s">
        <v>123</v>
      </c>
      <c r="D308" s="12" t="s">
        <v>22</v>
      </c>
      <c r="E308" s="12" t="s">
        <v>122</v>
      </c>
      <c r="F308" s="12" t="s">
        <v>294</v>
      </c>
      <c r="G308" s="12" t="s">
        <v>275</v>
      </c>
      <c r="H308" s="10">
        <v>3927.3</v>
      </c>
      <c r="I308" s="10">
        <v>3027.8199999999997</v>
      </c>
      <c r="J308" s="10">
        <v>1544.64</v>
      </c>
      <c r="K308" s="10">
        <v>5410.48</v>
      </c>
    </row>
    <row r="309" spans="1:11" x14ac:dyDescent="0.25">
      <c r="A309" s="12" t="s">
        <v>622</v>
      </c>
      <c r="B309" s="12" t="s">
        <v>240</v>
      </c>
      <c r="C309" s="12" t="s">
        <v>123</v>
      </c>
      <c r="D309" s="12" t="s">
        <v>14</v>
      </c>
      <c r="E309" s="12" t="s">
        <v>320</v>
      </c>
      <c r="F309" s="12" t="s">
        <v>294</v>
      </c>
      <c r="G309" s="12" t="s">
        <v>275</v>
      </c>
      <c r="H309" s="10">
        <v>0</v>
      </c>
      <c r="I309" s="10">
        <v>0</v>
      </c>
      <c r="J309" s="10">
        <v>0</v>
      </c>
      <c r="K309" s="10">
        <v>0</v>
      </c>
    </row>
    <row r="310" spans="1:11" x14ac:dyDescent="0.25">
      <c r="A310" s="12" t="s">
        <v>623</v>
      </c>
      <c r="B310" s="12" t="s">
        <v>250</v>
      </c>
      <c r="C310" s="12" t="s">
        <v>123</v>
      </c>
      <c r="D310" s="12" t="s">
        <v>22</v>
      </c>
      <c r="E310" s="12" t="s">
        <v>122</v>
      </c>
      <c r="F310" s="12" t="s">
        <v>294</v>
      </c>
      <c r="G310" s="12" t="s">
        <v>275</v>
      </c>
      <c r="H310" s="10">
        <v>57554.599999999991</v>
      </c>
      <c r="I310" s="10">
        <v>170</v>
      </c>
      <c r="J310" s="10">
        <v>36408.481293800003</v>
      </c>
      <c r="K310" s="10">
        <v>21316.118706199988</v>
      </c>
    </row>
    <row r="311" spans="1:11" x14ac:dyDescent="0.25">
      <c r="A311" s="12" t="s">
        <v>624</v>
      </c>
      <c r="B311" s="12" t="s">
        <v>250</v>
      </c>
      <c r="C311" s="12" t="s">
        <v>123</v>
      </c>
      <c r="D311" s="12" t="s">
        <v>14</v>
      </c>
      <c r="E311" s="12" t="s">
        <v>320</v>
      </c>
      <c r="F311" s="12" t="s">
        <v>294</v>
      </c>
      <c r="G311" s="12" t="s">
        <v>275</v>
      </c>
      <c r="H311" s="10">
        <v>0</v>
      </c>
      <c r="I311" s="10">
        <v>0</v>
      </c>
      <c r="J311" s="10">
        <v>0</v>
      </c>
      <c r="K311" s="10">
        <v>0</v>
      </c>
    </row>
    <row r="312" spans="1:11" x14ac:dyDescent="0.25">
      <c r="A312" s="12" t="s">
        <v>625</v>
      </c>
      <c r="B312" s="12" t="s">
        <v>285</v>
      </c>
      <c r="C312" s="12" t="s">
        <v>123</v>
      </c>
      <c r="D312" s="12" t="s">
        <v>22</v>
      </c>
      <c r="E312" s="12" t="s">
        <v>122</v>
      </c>
      <c r="F312" s="12" t="s">
        <v>294</v>
      </c>
      <c r="G312" s="12" t="s">
        <v>275</v>
      </c>
      <c r="H312" s="10">
        <v>2517.89</v>
      </c>
      <c r="I312" s="10">
        <v>850.77</v>
      </c>
      <c r="J312" s="10">
        <v>51.33</v>
      </c>
      <c r="K312" s="10">
        <v>3317.33</v>
      </c>
    </row>
    <row r="313" spans="1:11" x14ac:dyDescent="0.25">
      <c r="A313" s="12" t="s">
        <v>626</v>
      </c>
      <c r="B313" s="12" t="s">
        <v>285</v>
      </c>
      <c r="C313" s="12" t="s">
        <v>123</v>
      </c>
      <c r="D313" s="12" t="s">
        <v>41</v>
      </c>
      <c r="E313" s="12" t="s">
        <v>318</v>
      </c>
      <c r="F313" s="12" t="s">
        <v>16</v>
      </c>
      <c r="G313" s="12" t="s">
        <v>275</v>
      </c>
      <c r="H313" s="10">
        <v>0</v>
      </c>
      <c r="I313" s="10">
        <v>1394.3400000000001</v>
      </c>
      <c r="J313" s="10">
        <v>0</v>
      </c>
      <c r="K313" s="10">
        <v>1394.3400000000001</v>
      </c>
    </row>
    <row r="314" spans="1:11" x14ac:dyDescent="0.25">
      <c r="A314" s="12" t="s">
        <v>627</v>
      </c>
      <c r="B314" s="12" t="s">
        <v>285</v>
      </c>
      <c r="C314" s="12" t="s">
        <v>123</v>
      </c>
      <c r="D314" s="12" t="s">
        <v>41</v>
      </c>
      <c r="E314" s="12" t="s">
        <v>320</v>
      </c>
      <c r="F314" s="12" t="s">
        <v>294</v>
      </c>
      <c r="G314" s="12" t="s">
        <v>275</v>
      </c>
      <c r="H314" s="10">
        <v>0</v>
      </c>
      <c r="I314" s="10">
        <v>0</v>
      </c>
      <c r="J314" s="10">
        <v>0</v>
      </c>
      <c r="K314" s="10">
        <v>0</v>
      </c>
    </row>
    <row r="315" spans="1:11" x14ac:dyDescent="0.25">
      <c r="A315" s="12" t="s">
        <v>628</v>
      </c>
      <c r="B315" s="12" t="s">
        <v>285</v>
      </c>
      <c r="C315" s="12" t="s">
        <v>123</v>
      </c>
      <c r="D315" s="12" t="s">
        <v>41</v>
      </c>
      <c r="E315" s="12" t="s">
        <v>122</v>
      </c>
      <c r="F315" s="12" t="s">
        <v>294</v>
      </c>
      <c r="G315" s="12" t="s">
        <v>275</v>
      </c>
      <c r="H315" s="10">
        <v>12830.19</v>
      </c>
      <c r="I315" s="10">
        <v>9251.2999999999975</v>
      </c>
      <c r="J315" s="10">
        <v>4474.1697254750006</v>
      </c>
      <c r="K315" s="10">
        <v>17607.320274524995</v>
      </c>
    </row>
    <row r="316" spans="1:11" x14ac:dyDescent="0.25">
      <c r="A316" s="12" t="s">
        <v>629</v>
      </c>
      <c r="B316" s="12" t="s">
        <v>39</v>
      </c>
      <c r="C316" s="12" t="s">
        <v>123</v>
      </c>
      <c r="D316" s="12" t="s">
        <v>41</v>
      </c>
      <c r="E316" s="12" t="s">
        <v>320</v>
      </c>
      <c r="F316" s="12" t="s">
        <v>294</v>
      </c>
      <c r="G316" s="12" t="s">
        <v>275</v>
      </c>
      <c r="H316" s="10">
        <v>0</v>
      </c>
      <c r="I316" s="10">
        <v>0</v>
      </c>
      <c r="J316" s="10">
        <v>0</v>
      </c>
      <c r="K316" s="10">
        <v>0</v>
      </c>
    </row>
    <row r="317" spans="1:11" x14ac:dyDescent="0.25">
      <c r="A317" s="12" t="s">
        <v>630</v>
      </c>
      <c r="B317" s="12" t="s">
        <v>55</v>
      </c>
      <c r="C317" s="12" t="s">
        <v>123</v>
      </c>
      <c r="D317" s="12" t="s">
        <v>41</v>
      </c>
      <c r="E317" s="12" t="s">
        <v>320</v>
      </c>
      <c r="F317" s="12" t="s">
        <v>16</v>
      </c>
      <c r="G317" s="12" t="s">
        <v>275</v>
      </c>
      <c r="H317" s="10">
        <v>0</v>
      </c>
      <c r="I317" s="10">
        <v>0</v>
      </c>
      <c r="J317" s="10">
        <v>0</v>
      </c>
      <c r="K317" s="10">
        <v>0</v>
      </c>
    </row>
    <row r="318" spans="1:11" x14ac:dyDescent="0.25">
      <c r="A318" s="12" t="s">
        <v>631</v>
      </c>
      <c r="B318" s="12" t="s">
        <v>54</v>
      </c>
      <c r="C318" s="12" t="s">
        <v>123</v>
      </c>
      <c r="D318" s="12" t="s">
        <v>41</v>
      </c>
      <c r="E318" s="12" t="s">
        <v>320</v>
      </c>
      <c r="F318" s="12" t="s">
        <v>294</v>
      </c>
      <c r="G318" s="12" t="s">
        <v>275</v>
      </c>
      <c r="H318" s="10">
        <v>0</v>
      </c>
      <c r="I318" s="10">
        <v>0</v>
      </c>
      <c r="J318" s="10">
        <v>0</v>
      </c>
      <c r="K318" s="10">
        <v>0</v>
      </c>
    </row>
    <row r="319" spans="1:11" x14ac:dyDescent="0.25">
      <c r="A319" s="12" t="s">
        <v>632</v>
      </c>
      <c r="B319" s="12" t="s">
        <v>60</v>
      </c>
      <c r="C319" s="12" t="s">
        <v>123</v>
      </c>
      <c r="D319" s="12" t="s">
        <v>41</v>
      </c>
      <c r="E319" s="12" t="s">
        <v>320</v>
      </c>
      <c r="F319" s="12" t="s">
        <v>294</v>
      </c>
      <c r="G319" s="12" t="s">
        <v>275</v>
      </c>
      <c r="H319" s="10">
        <v>0</v>
      </c>
      <c r="I319" s="10">
        <v>0</v>
      </c>
      <c r="J319" s="10">
        <v>0</v>
      </c>
      <c r="K319" s="10">
        <v>0</v>
      </c>
    </row>
    <row r="320" spans="1:11" x14ac:dyDescent="0.25">
      <c r="A320" s="12" t="s">
        <v>633</v>
      </c>
      <c r="B320" s="12" t="s">
        <v>75</v>
      </c>
      <c r="C320" s="12" t="s">
        <v>123</v>
      </c>
      <c r="D320" s="12" t="s">
        <v>14</v>
      </c>
      <c r="E320" s="12" t="s">
        <v>320</v>
      </c>
      <c r="F320" s="12" t="s">
        <v>294</v>
      </c>
      <c r="G320" s="12" t="s">
        <v>275</v>
      </c>
      <c r="H320" s="10">
        <v>0</v>
      </c>
      <c r="I320" s="10">
        <v>0</v>
      </c>
      <c r="J320" s="10">
        <v>0</v>
      </c>
      <c r="K320" s="10">
        <v>0</v>
      </c>
    </row>
    <row r="321" spans="1:11" x14ac:dyDescent="0.25">
      <c r="A321" s="12" t="s">
        <v>634</v>
      </c>
      <c r="B321" s="12" t="s">
        <v>190</v>
      </c>
      <c r="C321" s="12" t="s">
        <v>123</v>
      </c>
      <c r="D321" s="12" t="s">
        <v>72</v>
      </c>
      <c r="E321" s="12" t="s">
        <v>320</v>
      </c>
      <c r="F321" s="12" t="s">
        <v>294</v>
      </c>
      <c r="G321" s="12" t="s">
        <v>275</v>
      </c>
      <c r="H321" s="10">
        <v>0</v>
      </c>
      <c r="I321" s="10">
        <v>0</v>
      </c>
      <c r="J321" s="10">
        <v>0</v>
      </c>
      <c r="K321" s="10">
        <v>0</v>
      </c>
    </row>
    <row r="322" spans="1:11" x14ac:dyDescent="0.25">
      <c r="A322" s="12" t="s">
        <v>635</v>
      </c>
      <c r="B322" s="12" t="s">
        <v>158</v>
      </c>
      <c r="C322" s="12" t="s">
        <v>123</v>
      </c>
      <c r="D322" s="12" t="s">
        <v>22</v>
      </c>
      <c r="E322" s="12" t="s">
        <v>122</v>
      </c>
      <c r="F322" s="12" t="s">
        <v>294</v>
      </c>
      <c r="G322" s="12" t="s">
        <v>275</v>
      </c>
      <c r="H322" s="10">
        <v>1608.0000000000002</v>
      </c>
      <c r="I322" s="10">
        <v>717.6</v>
      </c>
      <c r="J322" s="10">
        <v>1402.66</v>
      </c>
      <c r="K322" s="10">
        <v>922.94000000000017</v>
      </c>
    </row>
    <row r="323" spans="1:11" x14ac:dyDescent="0.25">
      <c r="A323" s="12" t="s">
        <v>636</v>
      </c>
      <c r="B323" s="12" t="s">
        <v>199</v>
      </c>
      <c r="C323" s="12" t="s">
        <v>123</v>
      </c>
      <c r="D323" s="12" t="s">
        <v>98</v>
      </c>
      <c r="E323" s="12" t="s">
        <v>592</v>
      </c>
      <c r="F323" s="12" t="s">
        <v>294</v>
      </c>
      <c r="G323" s="12" t="s">
        <v>275</v>
      </c>
      <c r="H323" s="10">
        <v>0</v>
      </c>
      <c r="I323" s="10">
        <v>2428.2599999999998</v>
      </c>
      <c r="J323" s="10">
        <v>0</v>
      </c>
      <c r="K323" s="10">
        <v>2428.2599999999998</v>
      </c>
    </row>
    <row r="324" spans="1:11" x14ac:dyDescent="0.25">
      <c r="A324" s="12" t="s">
        <v>637</v>
      </c>
      <c r="B324" s="12" t="s">
        <v>200</v>
      </c>
      <c r="C324" s="12" t="s">
        <v>123</v>
      </c>
      <c r="D324" s="12" t="s">
        <v>22</v>
      </c>
      <c r="E324" s="12" t="s">
        <v>122</v>
      </c>
      <c r="F324" s="12" t="s">
        <v>294</v>
      </c>
      <c r="G324" s="12" t="s">
        <v>275</v>
      </c>
      <c r="H324" s="10">
        <v>19379.239999999998</v>
      </c>
      <c r="I324" s="10">
        <v>1684.83</v>
      </c>
      <c r="J324" s="10">
        <v>19378.890759624999</v>
      </c>
      <c r="K324" s="10">
        <v>1685.1792403749987</v>
      </c>
    </row>
    <row r="325" spans="1:11" x14ac:dyDescent="0.25">
      <c r="A325" s="12" t="s">
        <v>638</v>
      </c>
      <c r="B325" s="12" t="s">
        <v>200</v>
      </c>
      <c r="C325" s="12" t="s">
        <v>123</v>
      </c>
      <c r="D325" s="12" t="s">
        <v>14</v>
      </c>
      <c r="E325" s="12" t="s">
        <v>320</v>
      </c>
      <c r="F325" s="12" t="s">
        <v>294</v>
      </c>
      <c r="G325" s="12" t="s">
        <v>275</v>
      </c>
      <c r="H325" s="10">
        <v>0</v>
      </c>
      <c r="I325" s="10">
        <v>0</v>
      </c>
      <c r="J325" s="10">
        <v>0</v>
      </c>
      <c r="K325" s="10">
        <v>0</v>
      </c>
    </row>
    <row r="326" spans="1:11" x14ac:dyDescent="0.25">
      <c r="A326" s="12" t="s">
        <v>639</v>
      </c>
      <c r="B326" s="12" t="s">
        <v>200</v>
      </c>
      <c r="C326" s="12" t="s">
        <v>123</v>
      </c>
      <c r="D326" s="12" t="s">
        <v>14</v>
      </c>
      <c r="E326" s="12" t="s">
        <v>122</v>
      </c>
      <c r="F326" s="12" t="s">
        <v>294</v>
      </c>
      <c r="G326" s="12" t="s">
        <v>275</v>
      </c>
      <c r="H326" s="10">
        <v>2135159.4400000032</v>
      </c>
      <c r="I326" s="10">
        <v>1406243.7399999998</v>
      </c>
      <c r="J326" s="10">
        <v>1680195.1811394147</v>
      </c>
      <c r="K326" s="10">
        <v>1861207.9988605883</v>
      </c>
    </row>
    <row r="327" spans="1:11" x14ac:dyDescent="0.25">
      <c r="A327" s="12" t="s">
        <v>640</v>
      </c>
      <c r="B327" s="12" t="s">
        <v>200</v>
      </c>
      <c r="C327" s="12" t="s">
        <v>123</v>
      </c>
      <c r="D327" s="12" t="s">
        <v>98</v>
      </c>
      <c r="E327" s="12" t="s">
        <v>122</v>
      </c>
      <c r="F327" s="12" t="s">
        <v>294</v>
      </c>
      <c r="G327" s="12" t="s">
        <v>275</v>
      </c>
      <c r="H327" s="10">
        <v>166612.77999999985</v>
      </c>
      <c r="I327" s="10">
        <v>37260.039999999986</v>
      </c>
      <c r="J327" s="10">
        <v>0</v>
      </c>
      <c r="K327" s="10">
        <v>203872.81999999983</v>
      </c>
    </row>
    <row r="328" spans="1:11" x14ac:dyDescent="0.25">
      <c r="A328" s="12" t="s">
        <v>641</v>
      </c>
      <c r="B328" s="12" t="s">
        <v>214</v>
      </c>
      <c r="C328" s="12" t="s">
        <v>123</v>
      </c>
      <c r="D328" s="12" t="s">
        <v>14</v>
      </c>
      <c r="E328" s="12" t="s">
        <v>320</v>
      </c>
      <c r="F328" s="12" t="s">
        <v>294</v>
      </c>
      <c r="G328" s="12" t="s">
        <v>275</v>
      </c>
      <c r="H328" s="10">
        <v>0</v>
      </c>
      <c r="I328" s="10">
        <v>0</v>
      </c>
      <c r="J328" s="10">
        <v>0</v>
      </c>
      <c r="K328" s="10">
        <v>0</v>
      </c>
    </row>
    <row r="329" spans="1:11" x14ac:dyDescent="0.25">
      <c r="A329" s="12" t="s">
        <v>642</v>
      </c>
      <c r="B329" s="12" t="s">
        <v>67</v>
      </c>
      <c r="C329" s="12" t="s">
        <v>123</v>
      </c>
      <c r="D329" s="12" t="s">
        <v>22</v>
      </c>
      <c r="E329" s="12" t="s">
        <v>320</v>
      </c>
      <c r="F329" s="12" t="s">
        <v>294</v>
      </c>
      <c r="G329" s="12" t="s">
        <v>275</v>
      </c>
      <c r="H329" s="10">
        <v>0</v>
      </c>
      <c r="I329" s="10">
        <v>0</v>
      </c>
      <c r="J329" s="10">
        <v>0</v>
      </c>
      <c r="K329" s="10">
        <v>0</v>
      </c>
    </row>
    <row r="330" spans="1:11" x14ac:dyDescent="0.25">
      <c r="A330" s="12" t="s">
        <v>643</v>
      </c>
      <c r="B330" s="12" t="s">
        <v>69</v>
      </c>
      <c r="C330" s="12" t="s">
        <v>123</v>
      </c>
      <c r="D330" s="12" t="s">
        <v>22</v>
      </c>
      <c r="E330" s="12" t="s">
        <v>320</v>
      </c>
      <c r="F330" s="12" t="s">
        <v>294</v>
      </c>
      <c r="G330" s="12" t="s">
        <v>275</v>
      </c>
      <c r="H330" s="10">
        <v>0</v>
      </c>
      <c r="I330" s="10">
        <v>0</v>
      </c>
      <c r="J330" s="10">
        <v>0</v>
      </c>
      <c r="K330" s="10">
        <v>0</v>
      </c>
    </row>
    <row r="331" spans="1:11" x14ac:dyDescent="0.25">
      <c r="A331" s="12" t="s">
        <v>644</v>
      </c>
      <c r="B331" s="12" t="s">
        <v>68</v>
      </c>
      <c r="C331" s="12" t="s">
        <v>123</v>
      </c>
      <c r="D331" s="12" t="s">
        <v>22</v>
      </c>
      <c r="E331" s="12" t="s">
        <v>320</v>
      </c>
      <c r="F331" s="12" t="s">
        <v>294</v>
      </c>
      <c r="G331" s="12" t="s">
        <v>275</v>
      </c>
      <c r="H331" s="10">
        <v>0</v>
      </c>
      <c r="I331" s="10">
        <v>0</v>
      </c>
      <c r="J331" s="10">
        <v>0</v>
      </c>
      <c r="K331" s="10">
        <v>0</v>
      </c>
    </row>
    <row r="332" spans="1:11" x14ac:dyDescent="0.25">
      <c r="A332" s="12" t="s">
        <v>645</v>
      </c>
      <c r="B332" s="12" t="s">
        <v>61</v>
      </c>
      <c r="C332" s="12" t="s">
        <v>123</v>
      </c>
      <c r="D332" s="12" t="s">
        <v>22</v>
      </c>
      <c r="E332" s="12" t="s">
        <v>320</v>
      </c>
      <c r="F332" s="12" t="s">
        <v>294</v>
      </c>
      <c r="G332" s="12" t="s">
        <v>275</v>
      </c>
      <c r="H332" s="10">
        <v>0</v>
      </c>
      <c r="I332" s="10">
        <v>0</v>
      </c>
      <c r="J332" s="10">
        <v>0</v>
      </c>
      <c r="K332" s="10">
        <v>0</v>
      </c>
    </row>
    <row r="333" spans="1:11" x14ac:dyDescent="0.25">
      <c r="A333" s="12" t="s">
        <v>646</v>
      </c>
      <c r="B333" s="12" t="s">
        <v>66</v>
      </c>
      <c r="C333" s="12" t="s">
        <v>123</v>
      </c>
      <c r="D333" s="12" t="s">
        <v>22</v>
      </c>
      <c r="E333" s="12" t="s">
        <v>320</v>
      </c>
      <c r="F333" s="12" t="s">
        <v>294</v>
      </c>
      <c r="G333" s="12" t="s">
        <v>275</v>
      </c>
      <c r="H333" s="10">
        <v>0</v>
      </c>
      <c r="I333" s="10">
        <v>0</v>
      </c>
      <c r="J333" s="10">
        <v>0</v>
      </c>
      <c r="K333" s="10">
        <v>0</v>
      </c>
    </row>
    <row r="334" spans="1:11" x14ac:dyDescent="0.25">
      <c r="A334" s="12" t="s">
        <v>647</v>
      </c>
      <c r="B334" s="12" t="s">
        <v>228</v>
      </c>
      <c r="C334" s="12" t="s">
        <v>123</v>
      </c>
      <c r="D334" s="12" t="s">
        <v>22</v>
      </c>
      <c r="E334" s="12" t="s">
        <v>122</v>
      </c>
      <c r="F334" s="12" t="s">
        <v>294</v>
      </c>
      <c r="G334" s="12" t="s">
        <v>275</v>
      </c>
      <c r="H334" s="10">
        <v>1882</v>
      </c>
      <c r="I334" s="10">
        <v>1432.67</v>
      </c>
      <c r="J334" s="10">
        <v>1453.99</v>
      </c>
      <c r="K334" s="10">
        <v>1860.68</v>
      </c>
    </row>
    <row r="335" spans="1:11" x14ac:dyDescent="0.25">
      <c r="A335" s="12" t="s">
        <v>648</v>
      </c>
      <c r="B335" s="12" t="s">
        <v>247</v>
      </c>
      <c r="C335" s="12" t="s">
        <v>123</v>
      </c>
      <c r="D335" s="12" t="s">
        <v>98</v>
      </c>
      <c r="E335" s="12" t="s">
        <v>122</v>
      </c>
      <c r="F335" s="12" t="s">
        <v>294</v>
      </c>
      <c r="G335" s="12" t="s">
        <v>275</v>
      </c>
      <c r="H335" s="10">
        <v>1918600.3099999994</v>
      </c>
      <c r="I335" s="10">
        <v>449269.27999999968</v>
      </c>
      <c r="J335" s="10">
        <v>398640.27465761069</v>
      </c>
      <c r="K335" s="10">
        <v>1969229.3153423886</v>
      </c>
    </row>
    <row r="336" spans="1:11" x14ac:dyDescent="0.25">
      <c r="A336" s="12" t="s">
        <v>649</v>
      </c>
      <c r="B336" s="12" t="s">
        <v>226</v>
      </c>
      <c r="C336" s="12" t="s">
        <v>123</v>
      </c>
      <c r="D336" s="12" t="s">
        <v>98</v>
      </c>
      <c r="E336" s="12" t="s">
        <v>122</v>
      </c>
      <c r="F336" s="12" t="s">
        <v>294</v>
      </c>
      <c r="G336" s="12" t="s">
        <v>275</v>
      </c>
      <c r="H336" s="10">
        <v>547219.6999999996</v>
      </c>
      <c r="I336" s="10">
        <v>127892.44999999997</v>
      </c>
      <c r="J336" s="10">
        <v>185718.77219081632</v>
      </c>
      <c r="K336" s="10">
        <v>489393.37780918321</v>
      </c>
    </row>
    <row r="337" spans="1:11" x14ac:dyDescent="0.25">
      <c r="A337" s="12" t="s">
        <v>650</v>
      </c>
      <c r="B337" s="12" t="s">
        <v>70</v>
      </c>
      <c r="C337" s="12" t="s">
        <v>123</v>
      </c>
      <c r="D337" s="12" t="s">
        <v>98</v>
      </c>
      <c r="E337" s="12" t="s">
        <v>122</v>
      </c>
      <c r="F337" s="12" t="s">
        <v>294</v>
      </c>
      <c r="G337" s="12" t="s">
        <v>275</v>
      </c>
      <c r="H337" s="10">
        <v>7160.01</v>
      </c>
      <c r="I337" s="10">
        <v>813.24</v>
      </c>
      <c r="J337" s="10">
        <v>0</v>
      </c>
      <c r="K337" s="10">
        <v>7973.25</v>
      </c>
    </row>
    <row r="338" spans="1:11" x14ac:dyDescent="0.25">
      <c r="A338" s="12" t="s">
        <v>651</v>
      </c>
      <c r="B338" s="12" t="s">
        <v>192</v>
      </c>
      <c r="C338" s="12" t="s">
        <v>123</v>
      </c>
      <c r="D338" s="12" t="s">
        <v>98</v>
      </c>
      <c r="E338" s="12" t="s">
        <v>320</v>
      </c>
      <c r="F338" s="12" t="s">
        <v>294</v>
      </c>
      <c r="G338" s="12" t="s">
        <v>275</v>
      </c>
      <c r="H338" s="10">
        <v>0</v>
      </c>
      <c r="I338" s="10">
        <v>0</v>
      </c>
      <c r="J338" s="10">
        <v>0</v>
      </c>
      <c r="K338" s="10">
        <v>0</v>
      </c>
    </row>
    <row r="339" spans="1:11" x14ac:dyDescent="0.25">
      <c r="A339" s="12" t="s">
        <v>652</v>
      </c>
      <c r="B339" s="12" t="s">
        <v>224</v>
      </c>
      <c r="C339" s="12" t="s">
        <v>123</v>
      </c>
      <c r="D339" s="12" t="s">
        <v>14</v>
      </c>
      <c r="E339" s="12" t="s">
        <v>320</v>
      </c>
      <c r="F339" s="12" t="s">
        <v>294</v>
      </c>
      <c r="G339" s="12" t="s">
        <v>275</v>
      </c>
      <c r="H339" s="10">
        <v>0</v>
      </c>
      <c r="I339" s="10">
        <v>0</v>
      </c>
      <c r="J339" s="10">
        <v>0</v>
      </c>
      <c r="K339" s="10">
        <v>0</v>
      </c>
    </row>
    <row r="340" spans="1:11" x14ac:dyDescent="0.25">
      <c r="A340" s="12" t="s">
        <v>653</v>
      </c>
      <c r="B340" s="12" t="s">
        <v>216</v>
      </c>
      <c r="C340" s="12" t="s">
        <v>123</v>
      </c>
      <c r="D340" s="12" t="s">
        <v>14</v>
      </c>
      <c r="E340" s="12" t="s">
        <v>122</v>
      </c>
      <c r="F340" s="12" t="s">
        <v>16</v>
      </c>
      <c r="G340" s="12" t="s">
        <v>275</v>
      </c>
      <c r="H340" s="10">
        <v>65857.940000000017</v>
      </c>
      <c r="I340" s="10">
        <v>0</v>
      </c>
      <c r="J340" s="10">
        <v>17464.66</v>
      </c>
      <c r="K340" s="10">
        <v>48393.280000000013</v>
      </c>
    </row>
    <row r="341" spans="1:11" x14ac:dyDescent="0.25">
      <c r="A341" s="12" t="s">
        <v>654</v>
      </c>
      <c r="B341" s="12" t="s">
        <v>200</v>
      </c>
      <c r="C341" s="12" t="s">
        <v>123</v>
      </c>
      <c r="D341" s="12" t="s">
        <v>72</v>
      </c>
      <c r="E341" s="12" t="s">
        <v>318</v>
      </c>
      <c r="F341" s="12" t="s">
        <v>16</v>
      </c>
      <c r="G341" s="12" t="s">
        <v>275</v>
      </c>
      <c r="H341" s="10">
        <v>21590.350000000009</v>
      </c>
      <c r="I341" s="10">
        <v>898.49</v>
      </c>
      <c r="J341" s="10">
        <v>12289.80307589674</v>
      </c>
      <c r="K341" s="10">
        <v>10199.036924103269</v>
      </c>
    </row>
    <row r="342" spans="1:11" x14ac:dyDescent="0.25">
      <c r="A342" s="12" t="s">
        <v>655</v>
      </c>
      <c r="B342" s="12" t="s">
        <v>247</v>
      </c>
      <c r="C342" s="12" t="s">
        <v>123</v>
      </c>
      <c r="D342" s="12" t="s">
        <v>98</v>
      </c>
      <c r="E342" s="12" t="s">
        <v>318</v>
      </c>
      <c r="F342" s="12" t="s">
        <v>16</v>
      </c>
      <c r="G342" s="12" t="s">
        <v>275</v>
      </c>
      <c r="H342" s="10">
        <v>270890.23000000016</v>
      </c>
      <c r="I342" s="10">
        <v>75915.550000000017</v>
      </c>
      <c r="J342" s="10">
        <v>101045.24309523018</v>
      </c>
      <c r="K342" s="10">
        <v>245760.53690476998</v>
      </c>
    </row>
    <row r="343" spans="1:11" x14ac:dyDescent="0.25">
      <c r="A343" s="12" t="s">
        <v>656</v>
      </c>
      <c r="B343" s="12" t="s">
        <v>282</v>
      </c>
      <c r="C343" s="12" t="s">
        <v>123</v>
      </c>
      <c r="D343" s="12" t="s">
        <v>98</v>
      </c>
      <c r="E343" s="12" t="s">
        <v>318</v>
      </c>
      <c r="F343" s="12" t="s">
        <v>16</v>
      </c>
      <c r="G343" s="12" t="s">
        <v>275</v>
      </c>
      <c r="H343" s="10">
        <v>252730.27000000002</v>
      </c>
      <c r="I343" s="10">
        <v>50350.44999999999</v>
      </c>
      <c r="J343" s="10">
        <v>70521.983334457036</v>
      </c>
      <c r="K343" s="10">
        <v>232558.73666554297</v>
      </c>
    </row>
    <row r="344" spans="1:11" x14ac:dyDescent="0.25">
      <c r="A344" s="12" t="s">
        <v>657</v>
      </c>
      <c r="B344" s="12" t="s">
        <v>247</v>
      </c>
      <c r="C344" s="12" t="s">
        <v>123</v>
      </c>
      <c r="D344" s="12" t="s">
        <v>14</v>
      </c>
      <c r="E344" s="12" t="s">
        <v>122</v>
      </c>
      <c r="F344" s="12" t="s">
        <v>294</v>
      </c>
      <c r="G344" s="12" t="s">
        <v>275</v>
      </c>
      <c r="H344" s="10">
        <v>728392.42999999889</v>
      </c>
      <c r="I344" s="10">
        <v>520203.35000000009</v>
      </c>
      <c r="J344" s="10">
        <v>421691.69252885523</v>
      </c>
      <c r="K344" s="10">
        <v>826904.08747114381</v>
      </c>
    </row>
    <row r="345" spans="1:11" x14ac:dyDescent="0.25">
      <c r="A345" s="12" t="s">
        <v>658</v>
      </c>
      <c r="B345" s="12" t="s">
        <v>200</v>
      </c>
      <c r="C345" s="12" t="s">
        <v>123</v>
      </c>
      <c r="D345" s="12" t="s">
        <v>41</v>
      </c>
      <c r="E345" s="12" t="s">
        <v>122</v>
      </c>
      <c r="F345" s="12" t="s">
        <v>294</v>
      </c>
      <c r="G345" s="12" t="s">
        <v>275</v>
      </c>
      <c r="H345" s="10">
        <v>190510.80999999982</v>
      </c>
      <c r="I345" s="10">
        <v>93401.319999999978</v>
      </c>
      <c r="J345" s="10">
        <v>129103.8006591825</v>
      </c>
      <c r="K345" s="10">
        <v>154808.32934081729</v>
      </c>
    </row>
    <row r="346" spans="1:11" x14ac:dyDescent="0.25">
      <c r="A346" s="12" t="s">
        <v>659</v>
      </c>
      <c r="B346" s="12" t="s">
        <v>247</v>
      </c>
      <c r="C346" s="12" t="s">
        <v>123</v>
      </c>
      <c r="D346" s="12" t="s">
        <v>72</v>
      </c>
      <c r="E346" s="12" t="s">
        <v>122</v>
      </c>
      <c r="F346" s="12" t="s">
        <v>294</v>
      </c>
      <c r="G346" s="12" t="s">
        <v>275</v>
      </c>
      <c r="H346" s="10">
        <v>75021.210000000006</v>
      </c>
      <c r="I346" s="10">
        <v>89503.209999999934</v>
      </c>
      <c r="J346" s="10">
        <v>96656.921705063898</v>
      </c>
      <c r="K346" s="10">
        <v>67867.498294936042</v>
      </c>
    </row>
    <row r="347" spans="1:11" x14ac:dyDescent="0.25">
      <c r="A347" s="12" t="s">
        <v>660</v>
      </c>
      <c r="B347" s="12" t="s">
        <v>282</v>
      </c>
      <c r="C347" s="12" t="s">
        <v>123</v>
      </c>
      <c r="D347" s="12" t="s">
        <v>41</v>
      </c>
      <c r="E347" s="12" t="s">
        <v>122</v>
      </c>
      <c r="F347" s="12" t="s">
        <v>294</v>
      </c>
      <c r="G347" s="12" t="s">
        <v>275</v>
      </c>
      <c r="H347" s="10">
        <v>66982.439999999886</v>
      </c>
      <c r="I347" s="10">
        <v>18391.76999999999</v>
      </c>
      <c r="J347" s="10">
        <v>38677.014110873053</v>
      </c>
      <c r="K347" s="10">
        <v>46697.195889126822</v>
      </c>
    </row>
    <row r="348" spans="1:11" x14ac:dyDescent="0.25">
      <c r="A348" s="12" t="s">
        <v>661</v>
      </c>
      <c r="B348" s="12" t="s">
        <v>300</v>
      </c>
      <c r="C348" s="12" t="s">
        <v>123</v>
      </c>
      <c r="D348" s="12" t="s">
        <v>41</v>
      </c>
      <c r="E348" s="12" t="s">
        <v>122</v>
      </c>
      <c r="F348" s="12" t="s">
        <v>294</v>
      </c>
      <c r="G348" s="12" t="s">
        <v>275</v>
      </c>
      <c r="H348" s="10">
        <v>191079.09</v>
      </c>
      <c r="I348" s="10">
        <v>277.81</v>
      </c>
      <c r="J348" s="10">
        <v>0</v>
      </c>
      <c r="K348" s="10">
        <v>191356.9</v>
      </c>
    </row>
    <row r="349" spans="1:11" x14ac:dyDescent="0.25">
      <c r="A349" s="12" t="s">
        <v>662</v>
      </c>
      <c r="B349" s="12" t="s">
        <v>232</v>
      </c>
      <c r="C349" s="12" t="s">
        <v>123</v>
      </c>
      <c r="D349" s="12" t="s">
        <v>14</v>
      </c>
      <c r="E349" s="12" t="s">
        <v>433</v>
      </c>
      <c r="F349" s="12" t="s">
        <v>294</v>
      </c>
      <c r="G349" s="12" t="s">
        <v>275</v>
      </c>
      <c r="H349" s="10">
        <v>36000</v>
      </c>
      <c r="I349" s="10">
        <v>0</v>
      </c>
      <c r="J349" s="10">
        <v>0</v>
      </c>
      <c r="K349" s="10">
        <v>36000</v>
      </c>
    </row>
    <row r="350" spans="1:11" x14ac:dyDescent="0.25">
      <c r="A350" s="12" t="s">
        <v>663</v>
      </c>
      <c r="B350" s="12" t="s">
        <v>272</v>
      </c>
      <c r="C350" s="12" t="s">
        <v>123</v>
      </c>
      <c r="D350" s="12" t="s">
        <v>98</v>
      </c>
      <c r="E350" s="12" t="s">
        <v>122</v>
      </c>
      <c r="F350" s="12" t="s">
        <v>294</v>
      </c>
      <c r="G350" s="12" t="s">
        <v>275</v>
      </c>
      <c r="H350" s="10">
        <v>112729.07000000004</v>
      </c>
      <c r="I350" s="10">
        <v>0</v>
      </c>
      <c r="J350" s="10">
        <v>0</v>
      </c>
      <c r="K350" s="10">
        <v>112729.07000000004</v>
      </c>
    </row>
    <row r="351" spans="1:11" x14ac:dyDescent="0.25">
      <c r="A351" s="12" t="s">
        <v>664</v>
      </c>
      <c r="B351" s="12" t="s">
        <v>374</v>
      </c>
      <c r="C351" s="12" t="s">
        <v>123</v>
      </c>
      <c r="D351" s="12" t="s">
        <v>14</v>
      </c>
      <c r="E351" s="12" t="s">
        <v>320</v>
      </c>
      <c r="F351" s="12" t="s">
        <v>294</v>
      </c>
      <c r="G351" s="12" t="s">
        <v>275</v>
      </c>
      <c r="H351" s="10">
        <v>0</v>
      </c>
      <c r="I351" s="10">
        <v>0</v>
      </c>
      <c r="J351" s="10">
        <v>0</v>
      </c>
      <c r="K351" s="10">
        <v>0</v>
      </c>
    </row>
    <row r="352" spans="1:11" x14ac:dyDescent="0.25">
      <c r="A352" s="12" t="s">
        <v>665</v>
      </c>
      <c r="B352" s="12" t="s">
        <v>412</v>
      </c>
      <c r="C352" s="12" t="s">
        <v>123</v>
      </c>
      <c r="D352" s="12" t="s">
        <v>14</v>
      </c>
      <c r="E352" s="12" t="s">
        <v>320</v>
      </c>
      <c r="F352" s="12" t="s">
        <v>294</v>
      </c>
      <c r="G352" s="12" t="s">
        <v>275</v>
      </c>
      <c r="H352" s="10">
        <v>0</v>
      </c>
      <c r="I352" s="10">
        <v>0</v>
      </c>
      <c r="J352" s="10">
        <v>0</v>
      </c>
      <c r="K352" s="10">
        <v>0</v>
      </c>
    </row>
    <row r="353" spans="1:11" x14ac:dyDescent="0.25">
      <c r="A353" s="12" t="s">
        <v>666</v>
      </c>
      <c r="B353" s="12" t="s">
        <v>374</v>
      </c>
      <c r="C353" s="12" t="s">
        <v>123</v>
      </c>
      <c r="D353" s="12" t="s">
        <v>98</v>
      </c>
      <c r="E353" s="12" t="s">
        <v>320</v>
      </c>
      <c r="F353" s="12" t="s">
        <v>294</v>
      </c>
      <c r="G353" s="12" t="s">
        <v>275</v>
      </c>
      <c r="H353" s="10">
        <v>0</v>
      </c>
      <c r="I353" s="10">
        <v>0</v>
      </c>
      <c r="J353" s="10">
        <v>0</v>
      </c>
      <c r="K353" s="10">
        <v>0</v>
      </c>
    </row>
    <row r="354" spans="1:11" x14ac:dyDescent="0.25">
      <c r="A354" s="12" t="s">
        <v>667</v>
      </c>
      <c r="B354" s="12" t="s">
        <v>374</v>
      </c>
      <c r="C354" s="12" t="s">
        <v>123</v>
      </c>
      <c r="D354" s="12" t="s">
        <v>22</v>
      </c>
      <c r="E354" s="12" t="s">
        <v>320</v>
      </c>
      <c r="F354" s="12" t="s">
        <v>294</v>
      </c>
      <c r="G354" s="12" t="s">
        <v>275</v>
      </c>
      <c r="H354" s="10">
        <v>0</v>
      </c>
      <c r="I354" s="10">
        <v>0</v>
      </c>
      <c r="J354" s="10">
        <v>0</v>
      </c>
      <c r="K354" s="10">
        <v>0</v>
      </c>
    </row>
    <row r="355" spans="1:11" x14ac:dyDescent="0.25">
      <c r="A355" s="12" t="s">
        <v>668</v>
      </c>
      <c r="B355" s="12" t="s">
        <v>412</v>
      </c>
      <c r="C355" s="12" t="s">
        <v>123</v>
      </c>
      <c r="D355" s="12" t="s">
        <v>22</v>
      </c>
      <c r="E355" s="12" t="s">
        <v>320</v>
      </c>
      <c r="F355" s="12" t="s">
        <v>294</v>
      </c>
      <c r="G355" s="12" t="s">
        <v>275</v>
      </c>
      <c r="H355" s="10">
        <v>0</v>
      </c>
      <c r="I355" s="10">
        <v>0</v>
      </c>
      <c r="J355" s="10">
        <v>0</v>
      </c>
      <c r="K355" s="10">
        <v>0</v>
      </c>
    </row>
    <row r="356" spans="1:11" x14ac:dyDescent="0.25">
      <c r="A356" s="12" t="s">
        <v>669</v>
      </c>
      <c r="B356" s="12" t="s">
        <v>412</v>
      </c>
      <c r="C356" s="12" t="s">
        <v>123</v>
      </c>
      <c r="D356" s="12" t="s">
        <v>98</v>
      </c>
      <c r="E356" s="12" t="s">
        <v>320</v>
      </c>
      <c r="F356" s="12" t="s">
        <v>294</v>
      </c>
      <c r="G356" s="12" t="s">
        <v>275</v>
      </c>
      <c r="H356" s="10">
        <v>0</v>
      </c>
      <c r="I356" s="10">
        <v>0</v>
      </c>
      <c r="J356" s="10">
        <v>0</v>
      </c>
      <c r="K356" s="10">
        <v>0</v>
      </c>
    </row>
    <row r="357" spans="1:11" x14ac:dyDescent="0.25">
      <c r="A357" s="12" t="s">
        <v>670</v>
      </c>
      <c r="B357" s="12" t="s">
        <v>412</v>
      </c>
      <c r="C357" s="12" t="s">
        <v>123</v>
      </c>
      <c r="D357" s="12" t="s">
        <v>41</v>
      </c>
      <c r="E357" s="12" t="s">
        <v>320</v>
      </c>
      <c r="F357" s="12" t="s">
        <v>294</v>
      </c>
      <c r="G357" s="12" t="s">
        <v>275</v>
      </c>
      <c r="H357" s="10">
        <v>0</v>
      </c>
      <c r="I357" s="10">
        <v>0</v>
      </c>
      <c r="J357" s="10">
        <v>0</v>
      </c>
      <c r="K357" s="10">
        <v>0</v>
      </c>
    </row>
    <row r="358" spans="1:11" x14ac:dyDescent="0.25">
      <c r="A358" s="12" t="s">
        <v>671</v>
      </c>
      <c r="B358" s="12" t="s">
        <v>200</v>
      </c>
      <c r="C358" s="12" t="s">
        <v>123</v>
      </c>
      <c r="D358" s="12" t="s">
        <v>41</v>
      </c>
      <c r="E358" s="12" t="s">
        <v>320</v>
      </c>
      <c r="F358" s="12" t="s">
        <v>294</v>
      </c>
      <c r="G358" s="12" t="s">
        <v>275</v>
      </c>
      <c r="H358" s="10">
        <v>0</v>
      </c>
      <c r="I358" s="10">
        <v>0</v>
      </c>
      <c r="J358" s="10">
        <v>0</v>
      </c>
      <c r="K358" s="10">
        <v>0</v>
      </c>
    </row>
    <row r="359" spans="1:11" x14ac:dyDescent="0.25">
      <c r="A359" s="12" t="s">
        <v>672</v>
      </c>
      <c r="B359" s="12" t="s">
        <v>374</v>
      </c>
      <c r="C359" s="12" t="s">
        <v>123</v>
      </c>
      <c r="D359" s="12" t="s">
        <v>41</v>
      </c>
      <c r="E359" s="12" t="s">
        <v>320</v>
      </c>
      <c r="F359" s="12" t="s">
        <v>294</v>
      </c>
      <c r="G359" s="12" t="s">
        <v>275</v>
      </c>
      <c r="H359" s="10">
        <v>0</v>
      </c>
      <c r="I359" s="10">
        <v>0</v>
      </c>
      <c r="J359" s="10">
        <v>0</v>
      </c>
      <c r="K359" s="10">
        <v>0</v>
      </c>
    </row>
    <row r="360" spans="1:11" x14ac:dyDescent="0.25">
      <c r="A360" s="12" t="s">
        <v>673</v>
      </c>
      <c r="B360" s="12" t="s">
        <v>280</v>
      </c>
      <c r="C360" s="12" t="s">
        <v>123</v>
      </c>
      <c r="D360" s="12" t="s">
        <v>41</v>
      </c>
      <c r="E360" s="12" t="s">
        <v>320</v>
      </c>
      <c r="F360" s="12" t="s">
        <v>294</v>
      </c>
      <c r="G360" s="12" t="s">
        <v>275</v>
      </c>
      <c r="H360" s="10">
        <v>0</v>
      </c>
      <c r="I360" s="10">
        <v>0</v>
      </c>
      <c r="J360" s="10">
        <v>0</v>
      </c>
      <c r="K360" s="10">
        <v>0</v>
      </c>
    </row>
    <row r="361" spans="1:11" x14ac:dyDescent="0.25">
      <c r="A361" s="12" t="s">
        <v>674</v>
      </c>
      <c r="B361" s="12" t="s">
        <v>282</v>
      </c>
      <c r="C361" s="12" t="s">
        <v>123</v>
      </c>
      <c r="D361" s="12" t="s">
        <v>41</v>
      </c>
      <c r="E361" s="12" t="s">
        <v>320</v>
      </c>
      <c r="F361" s="12" t="s">
        <v>294</v>
      </c>
      <c r="G361" s="12" t="s">
        <v>275</v>
      </c>
      <c r="H361" s="10">
        <v>0</v>
      </c>
      <c r="I361" s="10">
        <v>0</v>
      </c>
      <c r="J361" s="10">
        <v>0</v>
      </c>
      <c r="K361" s="10">
        <v>0</v>
      </c>
    </row>
    <row r="362" spans="1:11" x14ac:dyDescent="0.25">
      <c r="A362" s="12" t="s">
        <v>675</v>
      </c>
      <c r="B362" s="12" t="s">
        <v>379</v>
      </c>
      <c r="C362" s="12" t="s">
        <v>123</v>
      </c>
      <c r="D362" s="12" t="s">
        <v>72</v>
      </c>
      <c r="E362" s="12" t="s">
        <v>320</v>
      </c>
      <c r="F362" s="12" t="s">
        <v>294</v>
      </c>
      <c r="G362" s="12" t="s">
        <v>275</v>
      </c>
      <c r="H362" s="10">
        <v>0</v>
      </c>
      <c r="I362" s="10">
        <v>0</v>
      </c>
      <c r="J362" s="10">
        <v>0</v>
      </c>
      <c r="K362" s="10">
        <v>0</v>
      </c>
    </row>
    <row r="363" spans="1:11" x14ac:dyDescent="0.25">
      <c r="A363" s="12" t="s">
        <v>676</v>
      </c>
      <c r="B363" s="12" t="s">
        <v>293</v>
      </c>
      <c r="C363" s="12" t="s">
        <v>123</v>
      </c>
      <c r="D363" s="12" t="s">
        <v>14</v>
      </c>
      <c r="E363" s="12" t="s">
        <v>320</v>
      </c>
      <c r="F363" s="12" t="s">
        <v>294</v>
      </c>
      <c r="G363" s="12" t="s">
        <v>275</v>
      </c>
      <c r="H363" s="10">
        <v>0</v>
      </c>
      <c r="I363" s="10">
        <v>0</v>
      </c>
      <c r="J363" s="10">
        <v>0</v>
      </c>
      <c r="K363" s="10">
        <v>0</v>
      </c>
    </row>
    <row r="364" spans="1:11" x14ac:dyDescent="0.25">
      <c r="A364" s="12" t="s">
        <v>677</v>
      </c>
      <c r="B364" s="12" t="s">
        <v>200</v>
      </c>
      <c r="C364" s="12" t="s">
        <v>123</v>
      </c>
      <c r="D364" s="12" t="s">
        <v>41</v>
      </c>
      <c r="E364" s="12" t="s">
        <v>433</v>
      </c>
      <c r="F364" s="12" t="s">
        <v>294</v>
      </c>
      <c r="G364" s="12" t="s">
        <v>275</v>
      </c>
      <c r="H364" s="10">
        <v>81997.960000000021</v>
      </c>
      <c r="I364" s="10">
        <v>0</v>
      </c>
      <c r="J364" s="10">
        <v>2247.48</v>
      </c>
      <c r="K364" s="10">
        <v>79750.480000000025</v>
      </c>
    </row>
    <row r="365" spans="1:11" x14ac:dyDescent="0.25">
      <c r="A365" s="12" t="s">
        <v>678</v>
      </c>
      <c r="B365" s="12" t="s">
        <v>233</v>
      </c>
      <c r="C365" s="12" t="s">
        <v>123</v>
      </c>
      <c r="D365" s="12" t="s">
        <v>41</v>
      </c>
      <c r="E365" s="12" t="s">
        <v>433</v>
      </c>
      <c r="F365" s="12" t="s">
        <v>294</v>
      </c>
      <c r="G365" s="12" t="s">
        <v>275</v>
      </c>
      <c r="H365" s="10">
        <v>109982.28000000001</v>
      </c>
      <c r="I365" s="10">
        <v>0</v>
      </c>
      <c r="J365" s="10">
        <v>2247.48</v>
      </c>
      <c r="K365" s="10">
        <v>107734.80000000002</v>
      </c>
    </row>
    <row r="366" spans="1:11" x14ac:dyDescent="0.25">
      <c r="A366" s="12" t="s">
        <v>679</v>
      </c>
      <c r="B366" s="12" t="s">
        <v>282</v>
      </c>
      <c r="C366" s="12" t="s">
        <v>123</v>
      </c>
      <c r="D366" s="12" t="s">
        <v>41</v>
      </c>
      <c r="E366" s="12" t="s">
        <v>433</v>
      </c>
      <c r="F366" s="12" t="s">
        <v>294</v>
      </c>
      <c r="G366" s="12" t="s">
        <v>275</v>
      </c>
      <c r="H366" s="10">
        <v>175639.83000000005</v>
      </c>
      <c r="I366" s="10">
        <v>0</v>
      </c>
      <c r="J366" s="10">
        <v>3357.87</v>
      </c>
      <c r="K366" s="10">
        <v>172281.96000000005</v>
      </c>
    </row>
    <row r="367" spans="1:11" x14ac:dyDescent="0.25">
      <c r="A367" s="12" t="s">
        <v>680</v>
      </c>
      <c r="B367" s="12" t="s">
        <v>82</v>
      </c>
      <c r="C367" s="12" t="s">
        <v>123</v>
      </c>
      <c r="D367" s="12" t="s">
        <v>41</v>
      </c>
      <c r="E367" s="12" t="s">
        <v>433</v>
      </c>
      <c r="F367" s="12" t="s">
        <v>294</v>
      </c>
      <c r="G367" s="12" t="s">
        <v>275</v>
      </c>
      <c r="H367" s="10">
        <v>107540.85</v>
      </c>
      <c r="I367" s="10">
        <v>48.26</v>
      </c>
      <c r="J367" s="10">
        <v>2247.48</v>
      </c>
      <c r="K367" s="10">
        <v>105341.63</v>
      </c>
    </row>
    <row r="368" spans="1:11" x14ac:dyDescent="0.25">
      <c r="A368" s="12" t="s">
        <v>681</v>
      </c>
      <c r="B368" s="12" t="s">
        <v>227</v>
      </c>
      <c r="C368" s="12" t="s">
        <v>123</v>
      </c>
      <c r="D368" s="12" t="s">
        <v>41</v>
      </c>
      <c r="E368" s="12" t="s">
        <v>433</v>
      </c>
      <c r="F368" s="12" t="s">
        <v>294</v>
      </c>
      <c r="G368" s="12" t="s">
        <v>275</v>
      </c>
      <c r="H368" s="10">
        <v>61564.759999999987</v>
      </c>
      <c r="I368" s="10">
        <v>0</v>
      </c>
      <c r="J368" s="10">
        <v>2247.48</v>
      </c>
      <c r="K368" s="10">
        <v>59317.279999999984</v>
      </c>
    </row>
    <row r="369" spans="1:11" x14ac:dyDescent="0.25">
      <c r="A369" s="12" t="s">
        <v>682</v>
      </c>
      <c r="B369" s="12" t="s">
        <v>228</v>
      </c>
      <c r="C369" s="12" t="s">
        <v>123</v>
      </c>
      <c r="D369" s="12" t="s">
        <v>41</v>
      </c>
      <c r="E369" s="12" t="s">
        <v>433</v>
      </c>
      <c r="F369" s="12" t="s">
        <v>294</v>
      </c>
      <c r="G369" s="12" t="s">
        <v>275</v>
      </c>
      <c r="H369" s="10">
        <v>114958.38000000006</v>
      </c>
      <c r="I369" s="10">
        <v>0</v>
      </c>
      <c r="J369" s="10">
        <v>3357.87</v>
      </c>
      <c r="K369" s="10">
        <v>111600.51000000007</v>
      </c>
    </row>
    <row r="370" spans="1:11" x14ac:dyDescent="0.25">
      <c r="A370" s="12" t="s">
        <v>683</v>
      </c>
      <c r="B370" s="12" t="s">
        <v>251</v>
      </c>
      <c r="C370" s="12" t="s">
        <v>123</v>
      </c>
      <c r="D370" s="12" t="s">
        <v>41</v>
      </c>
      <c r="E370" s="12" t="s">
        <v>433</v>
      </c>
      <c r="F370" s="12" t="s">
        <v>294</v>
      </c>
      <c r="G370" s="12" t="s">
        <v>275</v>
      </c>
      <c r="H370" s="10">
        <v>109339.14000000001</v>
      </c>
      <c r="I370" s="10">
        <v>0</v>
      </c>
      <c r="J370" s="10">
        <v>2247.48</v>
      </c>
      <c r="K370" s="10">
        <v>107091.66000000002</v>
      </c>
    </row>
    <row r="371" spans="1:11" x14ac:dyDescent="0.25">
      <c r="A371" s="12" t="s">
        <v>684</v>
      </c>
      <c r="B371" s="12" t="s">
        <v>219</v>
      </c>
      <c r="C371" s="12" t="s">
        <v>123</v>
      </c>
      <c r="D371" s="12" t="s">
        <v>41</v>
      </c>
      <c r="E371" s="12" t="s">
        <v>433</v>
      </c>
      <c r="F371" s="12" t="s">
        <v>294</v>
      </c>
      <c r="G371" s="12" t="s">
        <v>275</v>
      </c>
      <c r="H371" s="10">
        <v>94270.09</v>
      </c>
      <c r="I371" s="10">
        <v>0</v>
      </c>
      <c r="J371" s="10">
        <v>3288.47</v>
      </c>
      <c r="K371" s="10">
        <v>90981.62</v>
      </c>
    </row>
    <row r="372" spans="1:11" x14ac:dyDescent="0.25">
      <c r="A372" s="12" t="s">
        <v>685</v>
      </c>
      <c r="B372" s="12" t="s">
        <v>276</v>
      </c>
      <c r="C372" s="12" t="s">
        <v>123</v>
      </c>
      <c r="D372" s="12" t="s">
        <v>41</v>
      </c>
      <c r="E372" s="12" t="s">
        <v>433</v>
      </c>
      <c r="F372" s="12" t="s">
        <v>294</v>
      </c>
      <c r="G372" s="12" t="s">
        <v>275</v>
      </c>
      <c r="H372" s="10">
        <v>66192.609999999986</v>
      </c>
      <c r="I372" s="10">
        <v>0</v>
      </c>
      <c r="J372" s="10">
        <v>2178.0100000000002</v>
      </c>
      <c r="K372" s="10">
        <v>64014.599999999984</v>
      </c>
    </row>
    <row r="373" spans="1:11" x14ac:dyDescent="0.25">
      <c r="A373" s="12" t="s">
        <v>686</v>
      </c>
      <c r="B373" s="12" t="s">
        <v>39</v>
      </c>
      <c r="C373" s="12" t="s">
        <v>123</v>
      </c>
      <c r="D373" s="12" t="s">
        <v>41</v>
      </c>
      <c r="E373" s="12" t="s">
        <v>433</v>
      </c>
      <c r="F373" s="12" t="s">
        <v>294</v>
      </c>
      <c r="G373" s="12" t="s">
        <v>275</v>
      </c>
      <c r="H373" s="10">
        <v>66813.609999999986</v>
      </c>
      <c r="I373" s="10">
        <v>0</v>
      </c>
      <c r="J373" s="10">
        <v>2432.71</v>
      </c>
      <c r="K373" s="10">
        <v>64380.899999999987</v>
      </c>
    </row>
    <row r="374" spans="1:11" x14ac:dyDescent="0.25">
      <c r="A374" s="12" t="s">
        <v>687</v>
      </c>
      <c r="B374" s="12" t="s">
        <v>51</v>
      </c>
      <c r="C374" s="12" t="s">
        <v>123</v>
      </c>
      <c r="D374" s="12" t="s">
        <v>41</v>
      </c>
      <c r="E374" s="12" t="s">
        <v>433</v>
      </c>
      <c r="F374" s="12" t="s">
        <v>294</v>
      </c>
      <c r="G374" s="12" t="s">
        <v>275</v>
      </c>
      <c r="H374" s="10">
        <v>66813.959999999992</v>
      </c>
      <c r="I374" s="10">
        <v>0</v>
      </c>
      <c r="J374" s="10">
        <v>2432.71</v>
      </c>
      <c r="K374" s="10">
        <v>64381.249999999993</v>
      </c>
    </row>
    <row r="375" spans="1:11" x14ac:dyDescent="0.25">
      <c r="A375" s="12" t="s">
        <v>688</v>
      </c>
      <c r="B375" s="12" t="s">
        <v>503</v>
      </c>
      <c r="C375" s="12" t="s">
        <v>123</v>
      </c>
      <c r="D375" s="12" t="s">
        <v>41</v>
      </c>
      <c r="E375" s="12" t="s">
        <v>433</v>
      </c>
      <c r="F375" s="12" t="s">
        <v>294</v>
      </c>
      <c r="G375" s="12" t="s">
        <v>275</v>
      </c>
      <c r="H375" s="10">
        <v>66813.609999999986</v>
      </c>
      <c r="I375" s="10">
        <v>0</v>
      </c>
      <c r="J375" s="10">
        <v>2432.71</v>
      </c>
      <c r="K375" s="10">
        <v>64380.899999999987</v>
      </c>
    </row>
    <row r="376" spans="1:11" x14ac:dyDescent="0.25">
      <c r="A376" s="12" t="s">
        <v>689</v>
      </c>
      <c r="B376" s="12" t="s">
        <v>55</v>
      </c>
      <c r="C376" s="12" t="s">
        <v>123</v>
      </c>
      <c r="D376" s="12" t="s">
        <v>41</v>
      </c>
      <c r="E376" s="12" t="s">
        <v>433</v>
      </c>
      <c r="F376" s="12" t="s">
        <v>16</v>
      </c>
      <c r="G376" s="12" t="s">
        <v>275</v>
      </c>
      <c r="H376" s="10">
        <v>61643.589999999982</v>
      </c>
      <c r="I376" s="10">
        <v>0</v>
      </c>
      <c r="J376" s="10">
        <v>1211.3699999999999</v>
      </c>
      <c r="K376" s="10">
        <v>60432.219999999979</v>
      </c>
    </row>
    <row r="377" spans="1:11" x14ac:dyDescent="0.25">
      <c r="A377" s="12" t="s">
        <v>690</v>
      </c>
      <c r="B377" s="12" t="s">
        <v>53</v>
      </c>
      <c r="C377" s="12" t="s">
        <v>123</v>
      </c>
      <c r="D377" s="12" t="s">
        <v>41</v>
      </c>
      <c r="E377" s="12" t="s">
        <v>433</v>
      </c>
      <c r="F377" s="12" t="s">
        <v>294</v>
      </c>
      <c r="G377" s="12" t="s">
        <v>275</v>
      </c>
      <c r="H377" s="10">
        <v>66813.609999999986</v>
      </c>
      <c r="I377" s="10">
        <v>0</v>
      </c>
      <c r="J377" s="10">
        <v>2432.71</v>
      </c>
      <c r="K377" s="10">
        <v>64380.899999999987</v>
      </c>
    </row>
    <row r="378" spans="1:11" x14ac:dyDescent="0.25">
      <c r="A378" s="12" t="s">
        <v>691</v>
      </c>
      <c r="B378" s="12" t="s">
        <v>54</v>
      </c>
      <c r="C378" s="12" t="s">
        <v>123</v>
      </c>
      <c r="D378" s="12" t="s">
        <v>41</v>
      </c>
      <c r="E378" s="12" t="s">
        <v>433</v>
      </c>
      <c r="F378" s="12" t="s">
        <v>294</v>
      </c>
      <c r="G378" s="12" t="s">
        <v>275</v>
      </c>
      <c r="H378" s="10">
        <v>66813.609999999986</v>
      </c>
      <c r="I378" s="10">
        <v>0</v>
      </c>
      <c r="J378" s="10">
        <v>2432.71</v>
      </c>
      <c r="K378" s="10">
        <v>64380.899999999987</v>
      </c>
    </row>
    <row r="379" spans="1:11" x14ac:dyDescent="0.25">
      <c r="A379" s="12" t="s">
        <v>692</v>
      </c>
      <c r="B379" s="12" t="s">
        <v>56</v>
      </c>
      <c r="C379" s="12" t="s">
        <v>123</v>
      </c>
      <c r="D379" s="12" t="s">
        <v>41</v>
      </c>
      <c r="E379" s="12" t="s">
        <v>433</v>
      </c>
      <c r="F379" s="12" t="s">
        <v>294</v>
      </c>
      <c r="G379" s="12" t="s">
        <v>275</v>
      </c>
      <c r="H379" s="10">
        <v>66813.609999999986</v>
      </c>
      <c r="I379" s="10">
        <v>0</v>
      </c>
      <c r="J379" s="10">
        <v>2432.71</v>
      </c>
      <c r="K379" s="10">
        <v>64380.899999999987</v>
      </c>
    </row>
    <row r="380" spans="1:11" x14ac:dyDescent="0.25">
      <c r="A380" s="12" t="s">
        <v>693</v>
      </c>
      <c r="B380" s="12" t="s">
        <v>57</v>
      </c>
      <c r="C380" s="12" t="s">
        <v>123</v>
      </c>
      <c r="D380" s="12" t="s">
        <v>41</v>
      </c>
      <c r="E380" s="12" t="s">
        <v>433</v>
      </c>
      <c r="F380" s="12" t="s">
        <v>294</v>
      </c>
      <c r="G380" s="12" t="s">
        <v>275</v>
      </c>
      <c r="H380" s="10">
        <v>66813.609999999986</v>
      </c>
      <c r="I380" s="10">
        <v>0</v>
      </c>
      <c r="J380" s="10">
        <v>2432.71</v>
      </c>
      <c r="K380" s="10">
        <v>64380.899999999987</v>
      </c>
    </row>
    <row r="381" spans="1:11" x14ac:dyDescent="0.25">
      <c r="A381" s="12" t="s">
        <v>694</v>
      </c>
      <c r="B381" s="12" t="s">
        <v>58</v>
      </c>
      <c r="C381" s="12" t="s">
        <v>123</v>
      </c>
      <c r="D381" s="12" t="s">
        <v>41</v>
      </c>
      <c r="E381" s="12" t="s">
        <v>433</v>
      </c>
      <c r="F381" s="12" t="s">
        <v>294</v>
      </c>
      <c r="G381" s="12" t="s">
        <v>275</v>
      </c>
      <c r="H381" s="10">
        <v>66813.609999999986</v>
      </c>
      <c r="I381" s="10">
        <v>0</v>
      </c>
      <c r="J381" s="10">
        <v>2432.71</v>
      </c>
      <c r="K381" s="10">
        <v>64380.899999999987</v>
      </c>
    </row>
    <row r="382" spans="1:11" x14ac:dyDescent="0.25">
      <c r="A382" s="12" t="s">
        <v>695</v>
      </c>
      <c r="B382" s="12" t="s">
        <v>59</v>
      </c>
      <c r="C382" s="12" t="s">
        <v>123</v>
      </c>
      <c r="D382" s="12" t="s">
        <v>41</v>
      </c>
      <c r="E382" s="12" t="s">
        <v>433</v>
      </c>
      <c r="F382" s="12" t="s">
        <v>294</v>
      </c>
      <c r="G382" s="12" t="s">
        <v>275</v>
      </c>
      <c r="H382" s="10">
        <v>66813.619999999981</v>
      </c>
      <c r="I382" s="10">
        <v>0</v>
      </c>
      <c r="J382" s="10">
        <v>2432.7200000000003</v>
      </c>
      <c r="K382" s="10">
        <v>64380.89999999998</v>
      </c>
    </row>
    <row r="383" spans="1:11" x14ac:dyDescent="0.25">
      <c r="A383" s="12" t="s">
        <v>696</v>
      </c>
      <c r="B383" s="12" t="s">
        <v>60</v>
      </c>
      <c r="C383" s="12" t="s">
        <v>123</v>
      </c>
      <c r="D383" s="12" t="s">
        <v>41</v>
      </c>
      <c r="E383" s="12" t="s">
        <v>433</v>
      </c>
      <c r="F383" s="12" t="s">
        <v>294</v>
      </c>
      <c r="G383" s="12" t="s">
        <v>275</v>
      </c>
      <c r="H383" s="10">
        <v>66813.619999999981</v>
      </c>
      <c r="I383" s="10">
        <v>0</v>
      </c>
      <c r="J383" s="10">
        <v>2432.7200000000003</v>
      </c>
      <c r="K383" s="10">
        <v>64380.89999999998</v>
      </c>
    </row>
    <row r="384" spans="1:11" x14ac:dyDescent="0.25">
      <c r="A384" s="12" t="s">
        <v>697</v>
      </c>
      <c r="B384" s="12" t="s">
        <v>252</v>
      </c>
      <c r="C384" s="12" t="s">
        <v>123</v>
      </c>
      <c r="D384" s="12" t="s">
        <v>41</v>
      </c>
      <c r="E384" s="12" t="s">
        <v>433</v>
      </c>
      <c r="F384" s="12" t="s">
        <v>294</v>
      </c>
      <c r="G384" s="12" t="s">
        <v>275</v>
      </c>
      <c r="H384" s="10">
        <v>52069.18</v>
      </c>
      <c r="I384" s="10">
        <v>0</v>
      </c>
      <c r="J384" s="10">
        <v>1067.6999999999998</v>
      </c>
      <c r="K384" s="10">
        <v>51001.48</v>
      </c>
    </row>
    <row r="385" spans="1:11" x14ac:dyDescent="0.25">
      <c r="A385" s="12" t="s">
        <v>698</v>
      </c>
      <c r="B385" s="12" t="s">
        <v>253</v>
      </c>
      <c r="C385" s="12" t="s">
        <v>123</v>
      </c>
      <c r="D385" s="12" t="s">
        <v>41</v>
      </c>
      <c r="E385" s="12" t="s">
        <v>433</v>
      </c>
      <c r="F385" s="12" t="s">
        <v>294</v>
      </c>
      <c r="G385" s="12" t="s">
        <v>275</v>
      </c>
      <c r="H385" s="10">
        <v>38023.789999999986</v>
      </c>
      <c r="I385" s="10">
        <v>0</v>
      </c>
      <c r="J385" s="10">
        <v>1067.6999999999998</v>
      </c>
      <c r="K385" s="10">
        <v>36956.089999999989</v>
      </c>
    </row>
    <row r="386" spans="1:11" x14ac:dyDescent="0.25">
      <c r="A386" s="12" t="s">
        <v>699</v>
      </c>
      <c r="B386" s="12" t="s">
        <v>280</v>
      </c>
      <c r="C386" s="12" t="s">
        <v>123</v>
      </c>
      <c r="D386" s="12" t="s">
        <v>41</v>
      </c>
      <c r="E386" s="12" t="s">
        <v>433</v>
      </c>
      <c r="F386" s="12" t="s">
        <v>294</v>
      </c>
      <c r="G386" s="12" t="s">
        <v>275</v>
      </c>
      <c r="H386" s="10">
        <v>73609.210000000021</v>
      </c>
      <c r="I386" s="10">
        <v>0</v>
      </c>
      <c r="J386" s="10">
        <v>1067.6999999999998</v>
      </c>
      <c r="K386" s="10">
        <v>72541.510000000024</v>
      </c>
    </row>
    <row r="387" spans="1:11" x14ac:dyDescent="0.25">
      <c r="A387" s="12" t="s">
        <v>700</v>
      </c>
      <c r="B387" s="12" t="s">
        <v>199</v>
      </c>
      <c r="C387" s="12" t="s">
        <v>123</v>
      </c>
      <c r="D387" s="12" t="s">
        <v>98</v>
      </c>
      <c r="E387" s="12" t="s">
        <v>433</v>
      </c>
      <c r="F387" s="12" t="s">
        <v>294</v>
      </c>
      <c r="G387" s="12" t="s">
        <v>275</v>
      </c>
      <c r="H387" s="10">
        <v>93211.43</v>
      </c>
      <c r="I387" s="10">
        <v>3478.74</v>
      </c>
      <c r="J387" s="10">
        <v>14157.27</v>
      </c>
      <c r="K387" s="10">
        <v>82532.899999999994</v>
      </c>
    </row>
    <row r="388" spans="1:11" x14ac:dyDescent="0.25">
      <c r="A388" s="12" t="s">
        <v>701</v>
      </c>
      <c r="B388" s="12" t="s">
        <v>126</v>
      </c>
      <c r="C388" s="12" t="s">
        <v>123</v>
      </c>
      <c r="D388" s="12" t="s">
        <v>98</v>
      </c>
      <c r="E388" s="12" t="s">
        <v>433</v>
      </c>
      <c r="F388" s="12" t="s">
        <v>294</v>
      </c>
      <c r="G388" s="12" t="s">
        <v>275</v>
      </c>
      <c r="H388" s="10">
        <v>186422.80999999997</v>
      </c>
      <c r="I388" s="10">
        <v>16234.38</v>
      </c>
      <c r="J388" s="10">
        <v>28314.39</v>
      </c>
      <c r="K388" s="10">
        <v>174342.8</v>
      </c>
    </row>
    <row r="389" spans="1:11" x14ac:dyDescent="0.25">
      <c r="A389" s="12" t="s">
        <v>702</v>
      </c>
      <c r="B389" s="12" t="s">
        <v>226</v>
      </c>
      <c r="C389" s="12" t="s">
        <v>123</v>
      </c>
      <c r="D389" s="12" t="s">
        <v>98</v>
      </c>
      <c r="E389" s="12" t="s">
        <v>433</v>
      </c>
      <c r="F389" s="12" t="s">
        <v>294</v>
      </c>
      <c r="G389" s="12" t="s">
        <v>275</v>
      </c>
      <c r="H389" s="10">
        <v>93211.43</v>
      </c>
      <c r="I389" s="10">
        <v>3478.74</v>
      </c>
      <c r="J389" s="10">
        <v>14157.27</v>
      </c>
      <c r="K389" s="10">
        <v>82532.899999999994</v>
      </c>
    </row>
    <row r="390" spans="1:11" x14ac:dyDescent="0.25">
      <c r="A390" s="12" t="s">
        <v>703</v>
      </c>
      <c r="B390" s="12" t="s">
        <v>234</v>
      </c>
      <c r="C390" s="12" t="s">
        <v>123</v>
      </c>
      <c r="D390" s="12" t="s">
        <v>98</v>
      </c>
      <c r="E390" s="12" t="s">
        <v>433</v>
      </c>
      <c r="F390" s="12" t="s">
        <v>294</v>
      </c>
      <c r="G390" s="12" t="s">
        <v>275</v>
      </c>
      <c r="H390" s="10">
        <v>93211.43</v>
      </c>
      <c r="I390" s="10">
        <v>10918.49</v>
      </c>
      <c r="J390" s="10">
        <v>14157.27</v>
      </c>
      <c r="K390" s="10">
        <v>89972.65</v>
      </c>
    </row>
    <row r="391" spans="1:11" x14ac:dyDescent="0.25">
      <c r="A391" s="12" t="s">
        <v>704</v>
      </c>
      <c r="B391" s="12" t="s">
        <v>249</v>
      </c>
      <c r="C391" s="12" t="s">
        <v>123</v>
      </c>
      <c r="D391" s="12" t="s">
        <v>98</v>
      </c>
      <c r="E391" s="12" t="s">
        <v>433</v>
      </c>
      <c r="F391" s="12" t="s">
        <v>294</v>
      </c>
      <c r="G391" s="12" t="s">
        <v>275</v>
      </c>
      <c r="H391" s="10">
        <v>69099.170000000013</v>
      </c>
      <c r="I391" s="10">
        <v>0</v>
      </c>
      <c r="J391" s="10">
        <v>5505.63</v>
      </c>
      <c r="K391" s="10">
        <v>63593.540000000015</v>
      </c>
    </row>
    <row r="392" spans="1:11" x14ac:dyDescent="0.25">
      <c r="A392" s="12" t="s">
        <v>705</v>
      </c>
      <c r="B392" s="12" t="s">
        <v>231</v>
      </c>
      <c r="C392" s="12" t="s">
        <v>123</v>
      </c>
      <c r="D392" s="12" t="s">
        <v>98</v>
      </c>
      <c r="E392" s="12" t="s">
        <v>433</v>
      </c>
      <c r="F392" s="12" t="s">
        <v>294</v>
      </c>
      <c r="G392" s="12" t="s">
        <v>275</v>
      </c>
      <c r="H392" s="10">
        <v>50531.390000000014</v>
      </c>
      <c r="I392" s="10">
        <v>0</v>
      </c>
      <c r="J392" s="10">
        <v>5505.63</v>
      </c>
      <c r="K392" s="10">
        <v>45025.760000000017</v>
      </c>
    </row>
    <row r="393" spans="1:11" x14ac:dyDescent="0.25">
      <c r="A393" s="12" t="s">
        <v>706</v>
      </c>
      <c r="B393" s="12" t="s">
        <v>247</v>
      </c>
      <c r="C393" s="12" t="s">
        <v>123</v>
      </c>
      <c r="D393" s="12" t="s">
        <v>98</v>
      </c>
      <c r="E393" s="12" t="s">
        <v>433</v>
      </c>
      <c r="F393" s="12" t="s">
        <v>294</v>
      </c>
      <c r="G393" s="12" t="s">
        <v>275</v>
      </c>
      <c r="H393" s="10">
        <v>34820.759999999995</v>
      </c>
      <c r="I393" s="10">
        <v>0</v>
      </c>
      <c r="J393" s="10">
        <v>5505.63</v>
      </c>
      <c r="K393" s="10">
        <v>29315.129999999994</v>
      </c>
    </row>
    <row r="394" spans="1:11" x14ac:dyDescent="0.25">
      <c r="A394" s="12" t="s">
        <v>707</v>
      </c>
      <c r="B394" s="12" t="s">
        <v>248</v>
      </c>
      <c r="C394" s="12" t="s">
        <v>123</v>
      </c>
      <c r="D394" s="12" t="s">
        <v>98</v>
      </c>
      <c r="E394" s="12" t="s">
        <v>433</v>
      </c>
      <c r="F394" s="12" t="s">
        <v>294</v>
      </c>
      <c r="G394" s="12" t="s">
        <v>275</v>
      </c>
      <c r="H394" s="10">
        <v>23960.76</v>
      </c>
      <c r="I394" s="10">
        <v>103.5</v>
      </c>
      <c r="J394" s="10">
        <v>5505.63</v>
      </c>
      <c r="K394" s="10">
        <v>18558.629999999997</v>
      </c>
    </row>
    <row r="395" spans="1:11" x14ac:dyDescent="0.25">
      <c r="A395" s="12" t="s">
        <v>708</v>
      </c>
      <c r="B395" s="12" t="s">
        <v>258</v>
      </c>
      <c r="C395" s="12" t="s">
        <v>123</v>
      </c>
      <c r="D395" s="12" t="s">
        <v>98</v>
      </c>
      <c r="E395" s="12" t="s">
        <v>433</v>
      </c>
      <c r="F395" s="12" t="s">
        <v>294</v>
      </c>
      <c r="G395" s="12" t="s">
        <v>275</v>
      </c>
      <c r="H395" s="10">
        <v>37677.67</v>
      </c>
      <c r="I395" s="10">
        <v>111.18</v>
      </c>
      <c r="J395" s="10">
        <v>5505.63</v>
      </c>
      <c r="K395" s="10">
        <v>32283.219999999998</v>
      </c>
    </row>
    <row r="396" spans="1:11" x14ac:dyDescent="0.25">
      <c r="A396" s="12" t="s">
        <v>709</v>
      </c>
      <c r="B396" s="12" t="s">
        <v>242</v>
      </c>
      <c r="C396" s="12" t="s">
        <v>123</v>
      </c>
      <c r="D396" s="12" t="s">
        <v>98</v>
      </c>
      <c r="E396" s="12" t="s">
        <v>433</v>
      </c>
      <c r="F396" s="12" t="s">
        <v>294</v>
      </c>
      <c r="G396" s="12" t="s">
        <v>275</v>
      </c>
      <c r="H396" s="10">
        <v>826819.2899999998</v>
      </c>
      <c r="I396" s="10">
        <v>1210.7</v>
      </c>
      <c r="J396" s="10">
        <v>58988.380000000005</v>
      </c>
      <c r="K396" s="10">
        <v>769041.60999999975</v>
      </c>
    </row>
    <row r="397" spans="1:11" x14ac:dyDescent="0.25">
      <c r="A397" s="12" t="s">
        <v>710</v>
      </c>
      <c r="B397" s="12" t="s">
        <v>192</v>
      </c>
      <c r="C397" s="12" t="s">
        <v>123</v>
      </c>
      <c r="D397" s="12" t="s">
        <v>98</v>
      </c>
      <c r="E397" s="12" t="s">
        <v>433</v>
      </c>
      <c r="F397" s="12" t="s">
        <v>294</v>
      </c>
      <c r="G397" s="12" t="s">
        <v>275</v>
      </c>
      <c r="H397" s="10">
        <v>91892.909999999974</v>
      </c>
      <c r="I397" s="10">
        <v>0</v>
      </c>
      <c r="J397" s="10">
        <v>11797.71</v>
      </c>
      <c r="K397" s="10">
        <v>80095.199999999983</v>
      </c>
    </row>
    <row r="398" spans="1:11" x14ac:dyDescent="0.25">
      <c r="A398" s="12" t="s">
        <v>711</v>
      </c>
      <c r="B398" s="12" t="s">
        <v>216</v>
      </c>
      <c r="C398" s="12" t="s">
        <v>123</v>
      </c>
      <c r="D398" s="12" t="s">
        <v>14</v>
      </c>
      <c r="E398" s="12" t="s">
        <v>433</v>
      </c>
      <c r="F398" s="12" t="s">
        <v>16</v>
      </c>
      <c r="G398" s="12" t="s">
        <v>275</v>
      </c>
      <c r="H398" s="10">
        <v>1277860.9899999998</v>
      </c>
      <c r="I398" s="10">
        <v>0</v>
      </c>
      <c r="J398" s="10">
        <v>38862.950000000004</v>
      </c>
      <c r="K398" s="10">
        <v>1238998.0399999998</v>
      </c>
    </row>
    <row r="399" spans="1:11" x14ac:dyDescent="0.25">
      <c r="A399" s="12" t="s">
        <v>712</v>
      </c>
      <c r="B399" s="12" t="s">
        <v>158</v>
      </c>
      <c r="C399" s="12" t="s">
        <v>123</v>
      </c>
      <c r="D399" s="12" t="s">
        <v>14</v>
      </c>
      <c r="E399" s="12" t="s">
        <v>433</v>
      </c>
      <c r="F399" s="12" t="s">
        <v>294</v>
      </c>
      <c r="G399" s="12" t="s">
        <v>275</v>
      </c>
      <c r="H399" s="10">
        <v>48861.389999999985</v>
      </c>
      <c r="I399" s="10">
        <v>281.27999999999997</v>
      </c>
      <c r="J399" s="10">
        <v>6330.06</v>
      </c>
      <c r="K399" s="10">
        <v>42812.609999999986</v>
      </c>
    </row>
    <row r="400" spans="1:11" x14ac:dyDescent="0.25">
      <c r="A400" s="12" t="s">
        <v>713</v>
      </c>
      <c r="B400" s="12" t="s">
        <v>134</v>
      </c>
      <c r="C400" s="12" t="s">
        <v>123</v>
      </c>
      <c r="D400" s="12" t="s">
        <v>14</v>
      </c>
      <c r="E400" s="12" t="s">
        <v>433</v>
      </c>
      <c r="F400" s="12" t="s">
        <v>294</v>
      </c>
      <c r="G400" s="12" t="s">
        <v>275</v>
      </c>
      <c r="H400" s="10">
        <v>152123.95000000001</v>
      </c>
      <c r="I400" s="10">
        <v>931.93</v>
      </c>
      <c r="J400" s="10">
        <v>22699.66</v>
      </c>
      <c r="K400" s="10">
        <v>130356.22</v>
      </c>
    </row>
    <row r="401" spans="1:11" x14ac:dyDescent="0.25">
      <c r="A401" s="12" t="s">
        <v>714</v>
      </c>
      <c r="B401" s="12" t="s">
        <v>240</v>
      </c>
      <c r="C401" s="12" t="s">
        <v>123</v>
      </c>
      <c r="D401" s="12" t="s">
        <v>14</v>
      </c>
      <c r="E401" s="12" t="s">
        <v>433</v>
      </c>
      <c r="F401" s="12" t="s">
        <v>294</v>
      </c>
      <c r="G401" s="12" t="s">
        <v>275</v>
      </c>
      <c r="H401" s="10">
        <v>143270.03</v>
      </c>
      <c r="I401" s="10">
        <v>0</v>
      </c>
      <c r="J401" s="10">
        <v>23729.71</v>
      </c>
      <c r="K401" s="10">
        <v>119540.32</v>
      </c>
    </row>
    <row r="402" spans="1:11" x14ac:dyDescent="0.25">
      <c r="A402" s="12" t="s">
        <v>715</v>
      </c>
      <c r="B402" s="12" t="s">
        <v>224</v>
      </c>
      <c r="C402" s="12" t="s">
        <v>123</v>
      </c>
      <c r="D402" s="12" t="s">
        <v>14</v>
      </c>
      <c r="E402" s="12" t="s">
        <v>433</v>
      </c>
      <c r="F402" s="12" t="s">
        <v>294</v>
      </c>
      <c r="G402" s="12" t="s">
        <v>275</v>
      </c>
      <c r="H402" s="10">
        <v>37876.44000000001</v>
      </c>
      <c r="I402" s="10">
        <v>0</v>
      </c>
      <c r="J402" s="10">
        <v>4857.9000000000005</v>
      </c>
      <c r="K402" s="10">
        <v>33018.540000000008</v>
      </c>
    </row>
    <row r="403" spans="1:11" x14ac:dyDescent="0.25">
      <c r="A403" s="12" t="s">
        <v>716</v>
      </c>
      <c r="B403" s="12" t="s">
        <v>120</v>
      </c>
      <c r="C403" s="12" t="s">
        <v>123</v>
      </c>
      <c r="D403" s="12" t="s">
        <v>14</v>
      </c>
      <c r="E403" s="12" t="s">
        <v>433</v>
      </c>
      <c r="F403" s="12" t="s">
        <v>294</v>
      </c>
      <c r="G403" s="12" t="s">
        <v>275</v>
      </c>
      <c r="H403" s="10">
        <v>131197.91999999998</v>
      </c>
      <c r="I403" s="10">
        <v>0</v>
      </c>
      <c r="J403" s="10">
        <v>22207.42</v>
      </c>
      <c r="K403" s="10">
        <v>108990.49999999999</v>
      </c>
    </row>
    <row r="404" spans="1:11" x14ac:dyDescent="0.25">
      <c r="A404" s="12" t="s">
        <v>717</v>
      </c>
      <c r="B404" s="12" t="s">
        <v>198</v>
      </c>
      <c r="C404" s="12" t="s">
        <v>123</v>
      </c>
      <c r="D404" s="12" t="s">
        <v>14</v>
      </c>
      <c r="E404" s="12" t="s">
        <v>433</v>
      </c>
      <c r="F404" s="12" t="s">
        <v>294</v>
      </c>
      <c r="G404" s="12" t="s">
        <v>275</v>
      </c>
      <c r="H404" s="10">
        <v>131197.91999999998</v>
      </c>
      <c r="I404" s="10">
        <v>0</v>
      </c>
      <c r="J404" s="10">
        <v>22207.42</v>
      </c>
      <c r="K404" s="10">
        <v>108990.49999999999</v>
      </c>
    </row>
    <row r="405" spans="1:11" x14ac:dyDescent="0.25">
      <c r="A405" s="12" t="s">
        <v>718</v>
      </c>
      <c r="B405" s="12" t="s">
        <v>250</v>
      </c>
      <c r="C405" s="12" t="s">
        <v>123</v>
      </c>
      <c r="D405" s="12" t="s">
        <v>14</v>
      </c>
      <c r="E405" s="12" t="s">
        <v>433</v>
      </c>
      <c r="F405" s="12" t="s">
        <v>294</v>
      </c>
      <c r="G405" s="12" t="s">
        <v>275</v>
      </c>
      <c r="H405" s="10">
        <v>131197.91999999998</v>
      </c>
      <c r="I405" s="10">
        <v>700</v>
      </c>
      <c r="J405" s="10">
        <v>22207.42</v>
      </c>
      <c r="K405" s="10">
        <v>109690.49999999999</v>
      </c>
    </row>
    <row r="406" spans="1:11" x14ac:dyDescent="0.25">
      <c r="A406" s="12" t="s">
        <v>719</v>
      </c>
      <c r="B406" s="12" t="s">
        <v>285</v>
      </c>
      <c r="C406" s="12" t="s">
        <v>123</v>
      </c>
      <c r="D406" s="12" t="s">
        <v>14</v>
      </c>
      <c r="E406" s="12" t="s">
        <v>433</v>
      </c>
      <c r="F406" s="12" t="s">
        <v>294</v>
      </c>
      <c r="G406" s="12" t="s">
        <v>275</v>
      </c>
      <c r="H406" s="10">
        <v>175218.48000000021</v>
      </c>
      <c r="I406" s="10">
        <v>24</v>
      </c>
      <c r="J406" s="10">
        <v>22207.42</v>
      </c>
      <c r="K406" s="10">
        <v>153035.06000000023</v>
      </c>
    </row>
    <row r="407" spans="1:11" x14ac:dyDescent="0.25">
      <c r="A407" s="12" t="s">
        <v>720</v>
      </c>
      <c r="B407" s="12" t="s">
        <v>75</v>
      </c>
      <c r="C407" s="12" t="s">
        <v>123</v>
      </c>
      <c r="D407" s="12" t="s">
        <v>14</v>
      </c>
      <c r="E407" s="12" t="s">
        <v>433</v>
      </c>
      <c r="F407" s="12" t="s">
        <v>294</v>
      </c>
      <c r="G407" s="12" t="s">
        <v>275</v>
      </c>
      <c r="H407" s="10">
        <v>172197.19999999998</v>
      </c>
      <c r="I407" s="10">
        <v>8205.7999999999993</v>
      </c>
      <c r="J407" s="10">
        <v>29147.18</v>
      </c>
      <c r="K407" s="10">
        <v>151255.81999999998</v>
      </c>
    </row>
    <row r="408" spans="1:11" x14ac:dyDescent="0.25">
      <c r="A408" s="12" t="s">
        <v>721</v>
      </c>
      <c r="B408" s="12" t="s">
        <v>162</v>
      </c>
      <c r="C408" s="12" t="s">
        <v>123</v>
      </c>
      <c r="D408" s="12" t="s">
        <v>22</v>
      </c>
      <c r="E408" s="12" t="s">
        <v>433</v>
      </c>
      <c r="F408" s="12" t="s">
        <v>294</v>
      </c>
      <c r="G408" s="12" t="s">
        <v>275</v>
      </c>
      <c r="H408" s="10">
        <v>804684.38</v>
      </c>
      <c r="I408" s="10">
        <v>1675.9</v>
      </c>
      <c r="J408" s="10">
        <v>185900.77000000002</v>
      </c>
      <c r="K408" s="10">
        <v>620459.51</v>
      </c>
    </row>
    <row r="409" spans="1:11" x14ac:dyDescent="0.25">
      <c r="A409" s="12" t="s">
        <v>722</v>
      </c>
      <c r="B409" s="12" t="s">
        <v>27</v>
      </c>
      <c r="C409" s="12" t="s">
        <v>123</v>
      </c>
      <c r="D409" s="12" t="s">
        <v>22</v>
      </c>
      <c r="E409" s="12" t="s">
        <v>433</v>
      </c>
      <c r="F409" s="12" t="s">
        <v>294</v>
      </c>
      <c r="G409" s="12" t="s">
        <v>275</v>
      </c>
      <c r="H409" s="10">
        <v>13217.36</v>
      </c>
      <c r="I409" s="10">
        <v>0</v>
      </c>
      <c r="J409" s="10">
        <v>3053.5400000000004</v>
      </c>
      <c r="K409" s="10">
        <v>10163.82</v>
      </c>
    </row>
    <row r="410" spans="1:11" x14ac:dyDescent="0.25">
      <c r="A410" s="12" t="s">
        <v>723</v>
      </c>
      <c r="B410" s="12" t="s">
        <v>20</v>
      </c>
      <c r="C410" s="12" t="s">
        <v>123</v>
      </c>
      <c r="D410" s="12" t="s">
        <v>22</v>
      </c>
      <c r="E410" s="12" t="s">
        <v>433</v>
      </c>
      <c r="F410" s="12" t="s">
        <v>294</v>
      </c>
      <c r="G410" s="12" t="s">
        <v>275</v>
      </c>
      <c r="H410" s="10">
        <v>13217.36</v>
      </c>
      <c r="I410" s="10">
        <v>0</v>
      </c>
      <c r="J410" s="10">
        <v>3053.5400000000004</v>
      </c>
      <c r="K410" s="10">
        <v>10163.82</v>
      </c>
    </row>
    <row r="411" spans="1:11" x14ac:dyDescent="0.25">
      <c r="A411" s="12" t="s">
        <v>724</v>
      </c>
      <c r="B411" s="12" t="s">
        <v>35</v>
      </c>
      <c r="C411" s="12" t="s">
        <v>123</v>
      </c>
      <c r="D411" s="12" t="s">
        <v>22</v>
      </c>
      <c r="E411" s="12" t="s">
        <v>433</v>
      </c>
      <c r="F411" s="12" t="s">
        <v>294</v>
      </c>
      <c r="G411" s="12" t="s">
        <v>275</v>
      </c>
      <c r="H411" s="10">
        <v>13217.36</v>
      </c>
      <c r="I411" s="10">
        <v>0</v>
      </c>
      <c r="J411" s="10">
        <v>3053.5400000000004</v>
      </c>
      <c r="K411" s="10">
        <v>10163.82</v>
      </c>
    </row>
    <row r="412" spans="1:11" x14ac:dyDescent="0.25">
      <c r="A412" s="12" t="s">
        <v>725</v>
      </c>
      <c r="B412" s="12" t="s">
        <v>61</v>
      </c>
      <c r="C412" s="12" t="s">
        <v>123</v>
      </c>
      <c r="D412" s="12" t="s">
        <v>22</v>
      </c>
      <c r="E412" s="12" t="s">
        <v>433</v>
      </c>
      <c r="F412" s="12" t="s">
        <v>294</v>
      </c>
      <c r="G412" s="12" t="s">
        <v>275</v>
      </c>
      <c r="H412" s="10">
        <v>23791.209999999995</v>
      </c>
      <c r="I412" s="10">
        <v>0</v>
      </c>
      <c r="J412" s="10">
        <v>5496.33</v>
      </c>
      <c r="K412" s="10">
        <v>18294.879999999997</v>
      </c>
    </row>
    <row r="413" spans="1:11" x14ac:dyDescent="0.25">
      <c r="A413" s="12" t="s">
        <v>726</v>
      </c>
      <c r="B413" s="12" t="s">
        <v>66</v>
      </c>
      <c r="C413" s="12" t="s">
        <v>123</v>
      </c>
      <c r="D413" s="12" t="s">
        <v>22</v>
      </c>
      <c r="E413" s="12" t="s">
        <v>433</v>
      </c>
      <c r="F413" s="12" t="s">
        <v>294</v>
      </c>
      <c r="G413" s="12" t="s">
        <v>275</v>
      </c>
      <c r="H413" s="10">
        <v>23791.209999999995</v>
      </c>
      <c r="I413" s="10">
        <v>0</v>
      </c>
      <c r="J413" s="10">
        <v>5496.33</v>
      </c>
      <c r="K413" s="10">
        <v>18294.879999999997</v>
      </c>
    </row>
    <row r="414" spans="1:11" x14ac:dyDescent="0.25">
      <c r="A414" s="12" t="s">
        <v>727</v>
      </c>
      <c r="B414" s="12" t="s">
        <v>67</v>
      </c>
      <c r="C414" s="12" t="s">
        <v>123</v>
      </c>
      <c r="D414" s="12" t="s">
        <v>22</v>
      </c>
      <c r="E414" s="12" t="s">
        <v>433</v>
      </c>
      <c r="F414" s="12" t="s">
        <v>294</v>
      </c>
      <c r="G414" s="12" t="s">
        <v>275</v>
      </c>
      <c r="H414" s="10">
        <v>23791.209999999995</v>
      </c>
      <c r="I414" s="10">
        <v>0</v>
      </c>
      <c r="J414" s="10">
        <v>5496.33</v>
      </c>
      <c r="K414" s="10">
        <v>18294.879999999997</v>
      </c>
    </row>
    <row r="415" spans="1:11" x14ac:dyDescent="0.25">
      <c r="A415" s="12" t="s">
        <v>728</v>
      </c>
      <c r="B415" s="12" t="s">
        <v>68</v>
      </c>
      <c r="C415" s="12" t="s">
        <v>123</v>
      </c>
      <c r="D415" s="12" t="s">
        <v>22</v>
      </c>
      <c r="E415" s="12" t="s">
        <v>433</v>
      </c>
      <c r="F415" s="12" t="s">
        <v>294</v>
      </c>
      <c r="G415" s="12" t="s">
        <v>275</v>
      </c>
      <c r="H415" s="10">
        <v>23791.209999999995</v>
      </c>
      <c r="I415" s="10">
        <v>0</v>
      </c>
      <c r="J415" s="10">
        <v>5496.33</v>
      </c>
      <c r="K415" s="10">
        <v>18294.879999999997</v>
      </c>
    </row>
    <row r="416" spans="1:11" x14ac:dyDescent="0.25">
      <c r="A416" s="12" t="s">
        <v>729</v>
      </c>
      <c r="B416" s="12" t="s">
        <v>69</v>
      </c>
      <c r="C416" s="12" t="s">
        <v>123</v>
      </c>
      <c r="D416" s="12" t="s">
        <v>22</v>
      </c>
      <c r="E416" s="12" t="s">
        <v>433</v>
      </c>
      <c r="F416" s="12" t="s">
        <v>294</v>
      </c>
      <c r="G416" s="12" t="s">
        <v>275</v>
      </c>
      <c r="H416" s="10">
        <v>23791.209999999995</v>
      </c>
      <c r="I416" s="10">
        <v>0</v>
      </c>
      <c r="J416" s="10">
        <v>5496.33</v>
      </c>
      <c r="K416" s="10">
        <v>18294.879999999997</v>
      </c>
    </row>
    <row r="417" spans="1:11" x14ac:dyDescent="0.25">
      <c r="A417" s="12" t="s">
        <v>730</v>
      </c>
      <c r="B417" s="12" t="s">
        <v>254</v>
      </c>
      <c r="C417" s="12" t="s">
        <v>123</v>
      </c>
      <c r="D417" s="12" t="s">
        <v>22</v>
      </c>
      <c r="E417" s="12" t="s">
        <v>433</v>
      </c>
      <c r="F417" s="12" t="s">
        <v>294</v>
      </c>
      <c r="G417" s="12" t="s">
        <v>275</v>
      </c>
      <c r="H417" s="10">
        <v>13217.36</v>
      </c>
      <c r="I417" s="10">
        <v>0</v>
      </c>
      <c r="J417" s="10">
        <v>3053.5400000000004</v>
      </c>
      <c r="K417" s="10">
        <v>10163.82</v>
      </c>
    </row>
    <row r="418" spans="1:11" x14ac:dyDescent="0.25">
      <c r="A418" s="12" t="s">
        <v>731</v>
      </c>
      <c r="B418" s="12" t="s">
        <v>257</v>
      </c>
      <c r="C418" s="12" t="s">
        <v>123</v>
      </c>
      <c r="D418" s="12" t="s">
        <v>22</v>
      </c>
      <c r="E418" s="12" t="s">
        <v>433</v>
      </c>
      <c r="F418" s="12" t="s">
        <v>294</v>
      </c>
      <c r="G418" s="12" t="s">
        <v>275</v>
      </c>
      <c r="H418" s="10">
        <v>13217.36</v>
      </c>
      <c r="I418" s="10">
        <v>0</v>
      </c>
      <c r="J418" s="10">
        <v>3053.5400000000004</v>
      </c>
      <c r="K418" s="10">
        <v>10163.82</v>
      </c>
    </row>
    <row r="419" spans="1:11" x14ac:dyDescent="0.25">
      <c r="A419" s="12" t="s">
        <v>732</v>
      </c>
      <c r="B419" s="12" t="s">
        <v>259</v>
      </c>
      <c r="C419" s="12" t="s">
        <v>123</v>
      </c>
      <c r="D419" s="12" t="s">
        <v>22</v>
      </c>
      <c r="E419" s="12" t="s">
        <v>433</v>
      </c>
      <c r="F419" s="12" t="s">
        <v>294</v>
      </c>
      <c r="G419" s="12" t="s">
        <v>275</v>
      </c>
      <c r="H419" s="10">
        <v>13217.36</v>
      </c>
      <c r="I419" s="10">
        <v>0</v>
      </c>
      <c r="J419" s="10">
        <v>3053.5400000000004</v>
      </c>
      <c r="K419" s="10">
        <v>10163.82</v>
      </c>
    </row>
    <row r="420" spans="1:11" x14ac:dyDescent="0.25">
      <c r="A420" s="12" t="s">
        <v>733</v>
      </c>
      <c r="B420" s="12" t="s">
        <v>206</v>
      </c>
      <c r="C420" s="12" t="s">
        <v>123</v>
      </c>
      <c r="D420" s="12" t="s">
        <v>72</v>
      </c>
      <c r="E420" s="12" t="s">
        <v>433</v>
      </c>
      <c r="F420" s="12" t="s">
        <v>294</v>
      </c>
      <c r="G420" s="12" t="s">
        <v>275</v>
      </c>
      <c r="H420" s="10">
        <v>84798.680000000008</v>
      </c>
      <c r="I420" s="10">
        <v>0</v>
      </c>
      <c r="J420" s="10">
        <v>6773.32</v>
      </c>
      <c r="K420" s="10">
        <v>78025.360000000015</v>
      </c>
    </row>
    <row r="421" spans="1:11" x14ac:dyDescent="0.25">
      <c r="A421" s="12" t="s">
        <v>734</v>
      </c>
      <c r="B421" s="12" t="s">
        <v>190</v>
      </c>
      <c r="C421" s="12" t="s">
        <v>123</v>
      </c>
      <c r="D421" s="12" t="s">
        <v>72</v>
      </c>
      <c r="E421" s="12" t="s">
        <v>433</v>
      </c>
      <c r="F421" s="12" t="s">
        <v>294</v>
      </c>
      <c r="G421" s="12" t="s">
        <v>275</v>
      </c>
      <c r="H421" s="10">
        <v>49469.66</v>
      </c>
      <c r="I421" s="10">
        <v>62.28</v>
      </c>
      <c r="J421" s="10">
        <v>3951.38</v>
      </c>
      <c r="K421" s="10">
        <v>45580.560000000005</v>
      </c>
    </row>
    <row r="422" spans="1:11" x14ac:dyDescent="0.25">
      <c r="A422" s="12" t="s">
        <v>735</v>
      </c>
      <c r="B422" s="12" t="s">
        <v>70</v>
      </c>
      <c r="C422" s="12" t="s">
        <v>123</v>
      </c>
      <c r="D422" s="12" t="s">
        <v>72</v>
      </c>
      <c r="E422" s="12" t="s">
        <v>433</v>
      </c>
      <c r="F422" s="12" t="s">
        <v>294</v>
      </c>
      <c r="G422" s="12" t="s">
        <v>275</v>
      </c>
      <c r="H422" s="10">
        <v>18535.28</v>
      </c>
      <c r="I422" s="10">
        <v>0</v>
      </c>
      <c r="J422" s="10">
        <v>1480.56</v>
      </c>
      <c r="K422" s="10">
        <v>17054.719999999998</v>
      </c>
    </row>
    <row r="423" spans="1:11" x14ac:dyDescent="0.25">
      <c r="A423" s="12" t="s">
        <v>736</v>
      </c>
      <c r="B423" s="12" t="s">
        <v>282</v>
      </c>
      <c r="C423" s="12" t="s">
        <v>123</v>
      </c>
      <c r="D423" s="12" t="s">
        <v>98</v>
      </c>
      <c r="E423" s="12" t="s">
        <v>433</v>
      </c>
      <c r="F423" s="12" t="s">
        <v>294</v>
      </c>
      <c r="G423" s="12" t="s">
        <v>275</v>
      </c>
      <c r="H423" s="10">
        <v>11995.98</v>
      </c>
      <c r="I423" s="10">
        <v>927.72</v>
      </c>
      <c r="J423" s="10">
        <v>5505.63</v>
      </c>
      <c r="K423" s="10">
        <v>7418.07</v>
      </c>
    </row>
    <row r="424" spans="1:11" x14ac:dyDescent="0.25">
      <c r="A424" s="12" t="s">
        <v>737</v>
      </c>
      <c r="B424" s="12" t="s">
        <v>738</v>
      </c>
      <c r="C424" s="12" t="s">
        <v>123</v>
      </c>
      <c r="D424" s="12" t="s">
        <v>98</v>
      </c>
      <c r="E424" s="12" t="s">
        <v>318</v>
      </c>
      <c r="F424" s="12" t="s">
        <v>16</v>
      </c>
      <c r="G424" s="12" t="s">
        <v>275</v>
      </c>
      <c r="H424" s="10">
        <v>0</v>
      </c>
      <c r="I424" s="10">
        <v>3689.36</v>
      </c>
      <c r="J424" s="10">
        <v>0</v>
      </c>
      <c r="K424" s="10">
        <v>3689.36</v>
      </c>
    </row>
    <row r="425" spans="1:11" x14ac:dyDescent="0.25">
      <c r="A425" s="12" t="s">
        <v>739</v>
      </c>
      <c r="B425" s="12" t="s">
        <v>82</v>
      </c>
      <c r="C425" s="12" t="s">
        <v>123</v>
      </c>
      <c r="D425" s="12" t="s">
        <v>72</v>
      </c>
      <c r="E425" s="12" t="s">
        <v>433</v>
      </c>
      <c r="F425" s="12" t="s">
        <v>294</v>
      </c>
      <c r="G425" s="12" t="s">
        <v>275</v>
      </c>
      <c r="H425" s="10">
        <v>64285.320000000007</v>
      </c>
      <c r="I425" s="10">
        <v>222</v>
      </c>
      <c r="J425" s="10">
        <v>5833.71</v>
      </c>
      <c r="K425" s="10">
        <v>58673.610000000008</v>
      </c>
    </row>
    <row r="426" spans="1:11" x14ac:dyDescent="0.25">
      <c r="A426" s="12" t="s">
        <v>740</v>
      </c>
      <c r="B426" s="12" t="s">
        <v>134</v>
      </c>
      <c r="C426" s="12" t="s">
        <v>123</v>
      </c>
      <c r="D426" s="12" t="s">
        <v>72</v>
      </c>
      <c r="E426" s="12" t="s">
        <v>433</v>
      </c>
      <c r="F426" s="12" t="s">
        <v>294</v>
      </c>
      <c r="G426" s="12" t="s">
        <v>275</v>
      </c>
      <c r="H426" s="10">
        <v>27228.180000000004</v>
      </c>
      <c r="I426" s="10">
        <v>62.28</v>
      </c>
      <c r="J426" s="10">
        <v>2470.9500000000003</v>
      </c>
      <c r="K426" s="10">
        <v>24819.510000000002</v>
      </c>
    </row>
    <row r="427" spans="1:11" x14ac:dyDescent="0.25">
      <c r="A427" s="12" t="s">
        <v>741</v>
      </c>
      <c r="B427" s="12" t="s">
        <v>200</v>
      </c>
      <c r="C427" s="12" t="s">
        <v>123</v>
      </c>
      <c r="D427" s="12" t="s">
        <v>72</v>
      </c>
      <c r="E427" s="12" t="s">
        <v>433</v>
      </c>
      <c r="F427" s="12" t="s">
        <v>294</v>
      </c>
      <c r="G427" s="12" t="s">
        <v>275</v>
      </c>
      <c r="H427" s="10">
        <v>16314.48</v>
      </c>
      <c r="I427" s="10">
        <v>0</v>
      </c>
      <c r="J427" s="10">
        <v>1480.56</v>
      </c>
      <c r="K427" s="10">
        <v>14833.92</v>
      </c>
    </row>
    <row r="428" spans="1:11" x14ac:dyDescent="0.25">
      <c r="A428" s="12" t="s">
        <v>742</v>
      </c>
      <c r="B428" s="12" t="s">
        <v>219</v>
      </c>
      <c r="C428" s="12" t="s">
        <v>123</v>
      </c>
      <c r="D428" s="12" t="s">
        <v>72</v>
      </c>
      <c r="E428" s="12" t="s">
        <v>433</v>
      </c>
      <c r="F428" s="12" t="s">
        <v>16</v>
      </c>
      <c r="G428" s="12" t="s">
        <v>275</v>
      </c>
      <c r="H428" s="10">
        <v>24471.719999999998</v>
      </c>
      <c r="I428" s="10">
        <v>0</v>
      </c>
      <c r="J428" s="10">
        <v>2220.81</v>
      </c>
      <c r="K428" s="10">
        <v>22250.909999999996</v>
      </c>
    </row>
    <row r="429" spans="1:11" x14ac:dyDescent="0.25">
      <c r="A429" s="12" t="s">
        <v>743</v>
      </c>
      <c r="B429" s="12" t="s">
        <v>228</v>
      </c>
      <c r="C429" s="12" t="s">
        <v>123</v>
      </c>
      <c r="D429" s="12" t="s">
        <v>72</v>
      </c>
      <c r="E429" s="12" t="s">
        <v>433</v>
      </c>
      <c r="F429" s="12" t="s">
        <v>16</v>
      </c>
      <c r="G429" s="12" t="s">
        <v>275</v>
      </c>
      <c r="H429" s="10">
        <v>27228.180000000004</v>
      </c>
      <c r="I429" s="10">
        <v>62.28</v>
      </c>
      <c r="J429" s="10">
        <v>2470.9500000000003</v>
      </c>
      <c r="K429" s="10">
        <v>24819.510000000002</v>
      </c>
    </row>
    <row r="430" spans="1:11" x14ac:dyDescent="0.25">
      <c r="A430" s="12" t="s">
        <v>744</v>
      </c>
      <c r="B430" s="12" t="s">
        <v>231</v>
      </c>
      <c r="C430" s="12" t="s">
        <v>123</v>
      </c>
      <c r="D430" s="12" t="s">
        <v>72</v>
      </c>
      <c r="E430" s="12" t="s">
        <v>433</v>
      </c>
      <c r="F430" s="12" t="s">
        <v>294</v>
      </c>
      <c r="G430" s="12" t="s">
        <v>275</v>
      </c>
      <c r="H430" s="10">
        <v>27228.180000000004</v>
      </c>
      <c r="I430" s="10">
        <v>62.28</v>
      </c>
      <c r="J430" s="10">
        <v>2470.9500000000003</v>
      </c>
      <c r="K430" s="10">
        <v>24819.510000000002</v>
      </c>
    </row>
    <row r="431" spans="1:11" x14ac:dyDescent="0.25">
      <c r="A431" s="12" t="s">
        <v>745</v>
      </c>
      <c r="B431" s="12" t="s">
        <v>233</v>
      </c>
      <c r="C431" s="12" t="s">
        <v>123</v>
      </c>
      <c r="D431" s="12" t="s">
        <v>72</v>
      </c>
      <c r="E431" s="12" t="s">
        <v>433</v>
      </c>
      <c r="F431" s="12" t="s">
        <v>294</v>
      </c>
      <c r="G431" s="12" t="s">
        <v>275</v>
      </c>
      <c r="H431" s="10">
        <v>180933.78000000003</v>
      </c>
      <c r="I431" s="10">
        <v>62.28</v>
      </c>
      <c r="J431" s="10">
        <v>15682.220000000001</v>
      </c>
      <c r="K431" s="10">
        <v>165313.84000000003</v>
      </c>
    </row>
    <row r="432" spans="1:11" x14ac:dyDescent="0.25">
      <c r="A432" s="12" t="s">
        <v>746</v>
      </c>
      <c r="B432" s="12" t="s">
        <v>242</v>
      </c>
      <c r="C432" s="12" t="s">
        <v>123</v>
      </c>
      <c r="D432" s="12" t="s">
        <v>72</v>
      </c>
      <c r="E432" s="12" t="s">
        <v>433</v>
      </c>
      <c r="F432" s="12" t="s">
        <v>294</v>
      </c>
      <c r="G432" s="12" t="s">
        <v>275</v>
      </c>
      <c r="H432" s="10">
        <v>82639.080000000016</v>
      </c>
      <c r="I432" s="10">
        <v>10152.539999999999</v>
      </c>
      <c r="J432" s="10">
        <v>7499.29</v>
      </c>
      <c r="K432" s="10">
        <v>85292.330000000016</v>
      </c>
    </row>
    <row r="433" spans="1:11" x14ac:dyDescent="0.25">
      <c r="A433" s="12" t="s">
        <v>747</v>
      </c>
      <c r="B433" s="12" t="s">
        <v>247</v>
      </c>
      <c r="C433" s="12" t="s">
        <v>123</v>
      </c>
      <c r="D433" s="12" t="s">
        <v>72</v>
      </c>
      <c r="E433" s="12" t="s">
        <v>433</v>
      </c>
      <c r="F433" s="12" t="s">
        <v>294</v>
      </c>
      <c r="G433" s="12" t="s">
        <v>275</v>
      </c>
      <c r="H433" s="10">
        <v>27228.180000000004</v>
      </c>
      <c r="I433" s="10">
        <v>62.28</v>
      </c>
      <c r="J433" s="10">
        <v>2470.9500000000003</v>
      </c>
      <c r="K433" s="10">
        <v>24819.510000000002</v>
      </c>
    </row>
    <row r="434" spans="1:11" x14ac:dyDescent="0.25">
      <c r="A434" s="12" t="s">
        <v>748</v>
      </c>
      <c r="B434" s="12" t="s">
        <v>248</v>
      </c>
      <c r="C434" s="12" t="s">
        <v>123</v>
      </c>
      <c r="D434" s="12" t="s">
        <v>72</v>
      </c>
      <c r="E434" s="12" t="s">
        <v>433</v>
      </c>
      <c r="F434" s="12" t="s">
        <v>294</v>
      </c>
      <c r="G434" s="12" t="s">
        <v>275</v>
      </c>
      <c r="H434" s="10">
        <v>27228.180000000004</v>
      </c>
      <c r="I434" s="10">
        <v>108.78</v>
      </c>
      <c r="J434" s="10">
        <v>2470.9500000000003</v>
      </c>
      <c r="K434" s="10">
        <v>24866.010000000002</v>
      </c>
    </row>
    <row r="435" spans="1:11" x14ac:dyDescent="0.25">
      <c r="A435" s="12" t="s">
        <v>749</v>
      </c>
      <c r="B435" s="12" t="s">
        <v>251</v>
      </c>
      <c r="C435" s="12" t="s">
        <v>123</v>
      </c>
      <c r="D435" s="12" t="s">
        <v>72</v>
      </c>
      <c r="E435" s="12" t="s">
        <v>433</v>
      </c>
      <c r="F435" s="12" t="s">
        <v>294</v>
      </c>
      <c r="G435" s="12" t="s">
        <v>275</v>
      </c>
      <c r="H435" s="10">
        <v>197248.2</v>
      </c>
      <c r="I435" s="10">
        <v>62.28</v>
      </c>
      <c r="J435" s="10">
        <v>17162.73</v>
      </c>
      <c r="K435" s="10">
        <v>180147.75</v>
      </c>
    </row>
    <row r="436" spans="1:11" x14ac:dyDescent="0.25">
      <c r="A436" s="12" t="s">
        <v>750</v>
      </c>
      <c r="B436" s="12" t="s">
        <v>249</v>
      </c>
      <c r="C436" s="12" t="s">
        <v>123</v>
      </c>
      <c r="D436" s="12" t="s">
        <v>72</v>
      </c>
      <c r="E436" s="12" t="s">
        <v>433</v>
      </c>
      <c r="F436" s="12" t="s">
        <v>294</v>
      </c>
      <c r="G436" s="12" t="s">
        <v>275</v>
      </c>
      <c r="H436" s="10">
        <v>180933.78000000003</v>
      </c>
      <c r="I436" s="10">
        <v>0</v>
      </c>
      <c r="J436" s="10">
        <v>15682.26</v>
      </c>
      <c r="K436" s="10">
        <v>165251.52000000002</v>
      </c>
    </row>
    <row r="437" spans="1:11" x14ac:dyDescent="0.25">
      <c r="A437" s="12" t="s">
        <v>751</v>
      </c>
      <c r="B437" s="12" t="s">
        <v>253</v>
      </c>
      <c r="C437" s="12" t="s">
        <v>123</v>
      </c>
      <c r="D437" s="12" t="s">
        <v>72</v>
      </c>
      <c r="E437" s="12" t="s">
        <v>433</v>
      </c>
      <c r="F437" s="12" t="s">
        <v>294</v>
      </c>
      <c r="G437" s="12" t="s">
        <v>275</v>
      </c>
      <c r="H437" s="10">
        <v>27228.180000000004</v>
      </c>
      <c r="I437" s="10">
        <v>62.28</v>
      </c>
      <c r="J437" s="10">
        <v>2470.9500000000003</v>
      </c>
      <c r="K437" s="10">
        <v>24819.510000000002</v>
      </c>
    </row>
    <row r="438" spans="1:11" x14ac:dyDescent="0.25">
      <c r="A438" s="12" t="s">
        <v>752</v>
      </c>
      <c r="B438" s="12" t="s">
        <v>192</v>
      </c>
      <c r="C438" s="12" t="s">
        <v>123</v>
      </c>
      <c r="D438" s="12" t="s">
        <v>72</v>
      </c>
      <c r="E438" s="12" t="s">
        <v>433</v>
      </c>
      <c r="F438" s="12" t="s">
        <v>16</v>
      </c>
      <c r="G438" s="12" t="s">
        <v>275</v>
      </c>
      <c r="H438" s="10">
        <v>16314.48</v>
      </c>
      <c r="I438" s="10">
        <v>0</v>
      </c>
      <c r="J438" s="10">
        <v>1480.56</v>
      </c>
      <c r="K438" s="10">
        <v>14833.92</v>
      </c>
    </row>
    <row r="439" spans="1:11" x14ac:dyDescent="0.25">
      <c r="A439" s="12" t="s">
        <v>753</v>
      </c>
      <c r="B439" s="12" t="s">
        <v>282</v>
      </c>
      <c r="C439" s="12" t="s">
        <v>123</v>
      </c>
      <c r="D439" s="12" t="s">
        <v>72</v>
      </c>
      <c r="E439" s="12" t="s">
        <v>433</v>
      </c>
      <c r="F439" s="12" t="s">
        <v>294</v>
      </c>
      <c r="G439" s="12" t="s">
        <v>275</v>
      </c>
      <c r="H439" s="10">
        <v>162580.01999999996</v>
      </c>
      <c r="I439" s="10">
        <v>62.27</v>
      </c>
      <c r="J439" s="10">
        <v>14016.630000000001</v>
      </c>
      <c r="K439" s="10">
        <v>148625.65999999995</v>
      </c>
    </row>
    <row r="440" spans="1:11" x14ac:dyDescent="0.25">
      <c r="A440" s="12" t="s">
        <v>754</v>
      </c>
      <c r="B440" s="12" t="s">
        <v>82</v>
      </c>
      <c r="C440" s="12" t="s">
        <v>123</v>
      </c>
      <c r="D440" s="12" t="s">
        <v>98</v>
      </c>
      <c r="E440" s="12" t="s">
        <v>433</v>
      </c>
      <c r="F440" s="12" t="s">
        <v>294</v>
      </c>
      <c r="G440" s="12" t="s">
        <v>275</v>
      </c>
      <c r="H440" s="10">
        <v>83971.559999999983</v>
      </c>
      <c r="I440" s="10">
        <v>5294.93</v>
      </c>
      <c r="J440" s="10">
        <v>19662.82</v>
      </c>
      <c r="K440" s="10">
        <v>69603.669999999984</v>
      </c>
    </row>
    <row r="441" spans="1:11" x14ac:dyDescent="0.25">
      <c r="A441" s="12" t="s">
        <v>755</v>
      </c>
      <c r="B441" s="12" t="s">
        <v>219</v>
      </c>
      <c r="C441" s="12" t="s">
        <v>123</v>
      </c>
      <c r="D441" s="12" t="s">
        <v>98</v>
      </c>
      <c r="E441" s="12" t="s">
        <v>433</v>
      </c>
      <c r="F441" s="12" t="s">
        <v>294</v>
      </c>
      <c r="G441" s="12" t="s">
        <v>275</v>
      </c>
      <c r="H441" s="10">
        <v>11995.98</v>
      </c>
      <c r="I441" s="10">
        <v>0</v>
      </c>
      <c r="J441" s="10">
        <v>5505.63</v>
      </c>
      <c r="K441" s="10">
        <v>6490.3499999999995</v>
      </c>
    </row>
    <row r="442" spans="1:11" x14ac:dyDescent="0.25">
      <c r="A442" s="12" t="s">
        <v>756</v>
      </c>
      <c r="B442" s="12" t="s">
        <v>228</v>
      </c>
      <c r="C442" s="12" t="s">
        <v>123</v>
      </c>
      <c r="D442" s="12" t="s">
        <v>98</v>
      </c>
      <c r="E442" s="12" t="s">
        <v>433</v>
      </c>
      <c r="F442" s="12" t="s">
        <v>294</v>
      </c>
      <c r="G442" s="12" t="s">
        <v>275</v>
      </c>
      <c r="H442" s="10">
        <v>11995.98</v>
      </c>
      <c r="I442" s="10">
        <v>13777.74</v>
      </c>
      <c r="J442" s="10">
        <v>5505.63</v>
      </c>
      <c r="K442" s="10">
        <v>20268.09</v>
      </c>
    </row>
    <row r="443" spans="1:11" x14ac:dyDescent="0.25">
      <c r="A443" s="12" t="s">
        <v>757</v>
      </c>
      <c r="B443" s="12" t="s">
        <v>252</v>
      </c>
      <c r="C443" s="12" t="s">
        <v>123</v>
      </c>
      <c r="D443" s="12" t="s">
        <v>98</v>
      </c>
      <c r="E443" s="12" t="s">
        <v>433</v>
      </c>
      <c r="F443" s="12" t="s">
        <v>294</v>
      </c>
      <c r="G443" s="12" t="s">
        <v>275</v>
      </c>
      <c r="H443" s="10">
        <v>71975.58</v>
      </c>
      <c r="I443" s="10">
        <v>4674.76</v>
      </c>
      <c r="J443" s="10">
        <v>14157.27</v>
      </c>
      <c r="K443" s="10">
        <v>62493.07</v>
      </c>
    </row>
    <row r="444" spans="1:11" x14ac:dyDescent="0.25">
      <c r="A444" s="12" t="s">
        <v>758</v>
      </c>
      <c r="B444" s="12" t="s">
        <v>253</v>
      </c>
      <c r="C444" s="12" t="s">
        <v>123</v>
      </c>
      <c r="D444" s="12" t="s">
        <v>98</v>
      </c>
      <c r="E444" s="12" t="s">
        <v>433</v>
      </c>
      <c r="F444" s="12" t="s">
        <v>294</v>
      </c>
      <c r="G444" s="12" t="s">
        <v>275</v>
      </c>
      <c r="H444" s="10">
        <v>11995.98</v>
      </c>
      <c r="I444" s="10">
        <v>0</v>
      </c>
      <c r="J444" s="10">
        <v>5505.63</v>
      </c>
      <c r="K444" s="10">
        <v>6490.3499999999995</v>
      </c>
    </row>
    <row r="445" spans="1:11" x14ac:dyDescent="0.25">
      <c r="A445" s="12" t="s">
        <v>759</v>
      </c>
      <c r="B445" s="12" t="s">
        <v>280</v>
      </c>
      <c r="C445" s="12" t="s">
        <v>123</v>
      </c>
      <c r="D445" s="12" t="s">
        <v>98</v>
      </c>
      <c r="E445" s="12" t="s">
        <v>433</v>
      </c>
      <c r="F445" s="12" t="s">
        <v>294</v>
      </c>
      <c r="G445" s="12" t="s">
        <v>275</v>
      </c>
      <c r="H445" s="10">
        <v>11995.98</v>
      </c>
      <c r="I445" s="10">
        <v>0</v>
      </c>
      <c r="J445" s="10">
        <v>5505.63</v>
      </c>
      <c r="K445" s="10">
        <v>6490.3499999999995</v>
      </c>
    </row>
    <row r="446" spans="1:11" x14ac:dyDescent="0.25">
      <c r="A446" s="12" t="s">
        <v>760</v>
      </c>
      <c r="B446" s="12" t="s">
        <v>82</v>
      </c>
      <c r="C446" s="12" t="s">
        <v>123</v>
      </c>
      <c r="D446" s="12" t="s">
        <v>14</v>
      </c>
      <c r="E446" s="12" t="s">
        <v>433</v>
      </c>
      <c r="F446" s="12" t="s">
        <v>294</v>
      </c>
      <c r="G446" s="12" t="s">
        <v>275</v>
      </c>
      <c r="H446" s="10">
        <v>8157.2400000000007</v>
      </c>
      <c r="I446" s="10">
        <v>271.77</v>
      </c>
      <c r="J446" s="10">
        <v>1285.05</v>
      </c>
      <c r="K446" s="10">
        <v>7143.9600000000009</v>
      </c>
    </row>
    <row r="447" spans="1:11" x14ac:dyDescent="0.25">
      <c r="A447" s="12" t="s">
        <v>761</v>
      </c>
      <c r="B447" s="12" t="s">
        <v>200</v>
      </c>
      <c r="C447" s="12" t="s">
        <v>123</v>
      </c>
      <c r="D447" s="12" t="s">
        <v>14</v>
      </c>
      <c r="E447" s="12" t="s">
        <v>433</v>
      </c>
      <c r="F447" s="12" t="s">
        <v>294</v>
      </c>
      <c r="G447" s="12" t="s">
        <v>275</v>
      </c>
      <c r="H447" s="10">
        <v>135833.69999999998</v>
      </c>
      <c r="I447" s="10">
        <v>17470.780000000002</v>
      </c>
      <c r="J447" s="10">
        <v>26230.04</v>
      </c>
      <c r="K447" s="10">
        <v>127074.43999999997</v>
      </c>
    </row>
    <row r="448" spans="1:11" x14ac:dyDescent="0.25">
      <c r="A448" s="12" t="s">
        <v>762</v>
      </c>
      <c r="B448" s="12" t="s">
        <v>219</v>
      </c>
      <c r="C448" s="12" t="s">
        <v>123</v>
      </c>
      <c r="D448" s="12" t="s">
        <v>14</v>
      </c>
      <c r="E448" s="12" t="s">
        <v>433</v>
      </c>
      <c r="F448" s="12" t="s">
        <v>294</v>
      </c>
      <c r="G448" s="12" t="s">
        <v>275</v>
      </c>
      <c r="H448" s="10">
        <v>46639.92</v>
      </c>
      <c r="I448" s="10">
        <v>351.28</v>
      </c>
      <c r="J448" s="10">
        <v>7363.7</v>
      </c>
      <c r="K448" s="10">
        <v>39627.5</v>
      </c>
    </row>
    <row r="449" spans="1:11" x14ac:dyDescent="0.25">
      <c r="A449" s="12" t="s">
        <v>763</v>
      </c>
      <c r="B449" s="12" t="s">
        <v>227</v>
      </c>
      <c r="C449" s="12" t="s">
        <v>123</v>
      </c>
      <c r="D449" s="12" t="s">
        <v>14</v>
      </c>
      <c r="E449" s="12" t="s">
        <v>433</v>
      </c>
      <c r="F449" s="12" t="s">
        <v>294</v>
      </c>
      <c r="G449" s="12" t="s">
        <v>275</v>
      </c>
      <c r="H449" s="10">
        <v>55883.039999999994</v>
      </c>
      <c r="I449" s="10">
        <v>3868.5599999999995</v>
      </c>
      <c r="J449" s="10">
        <v>8853.7800000000007</v>
      </c>
      <c r="K449" s="10">
        <v>50897.819999999992</v>
      </c>
    </row>
    <row r="450" spans="1:11" x14ac:dyDescent="0.25">
      <c r="A450" s="12" t="s">
        <v>764</v>
      </c>
      <c r="B450" s="12" t="s">
        <v>228</v>
      </c>
      <c r="C450" s="12" t="s">
        <v>123</v>
      </c>
      <c r="D450" s="12" t="s">
        <v>14</v>
      </c>
      <c r="E450" s="12" t="s">
        <v>433</v>
      </c>
      <c r="F450" s="12" t="s">
        <v>294</v>
      </c>
      <c r="G450" s="12" t="s">
        <v>275</v>
      </c>
      <c r="H450" s="10">
        <v>124133.69999999998</v>
      </c>
      <c r="I450" s="10">
        <v>4002.62</v>
      </c>
      <c r="J450" s="10">
        <v>24282.79</v>
      </c>
      <c r="K450" s="10">
        <v>103853.52999999997</v>
      </c>
    </row>
    <row r="451" spans="1:11" x14ac:dyDescent="0.25">
      <c r="A451" s="12" t="s">
        <v>765</v>
      </c>
      <c r="B451" s="12" t="s">
        <v>231</v>
      </c>
      <c r="C451" s="12" t="s">
        <v>123</v>
      </c>
      <c r="D451" s="12" t="s">
        <v>14</v>
      </c>
      <c r="E451" s="12" t="s">
        <v>433</v>
      </c>
      <c r="F451" s="12" t="s">
        <v>294</v>
      </c>
      <c r="G451" s="12" t="s">
        <v>275</v>
      </c>
      <c r="H451" s="10">
        <v>82700.58</v>
      </c>
      <c r="I451" s="10">
        <v>589.97</v>
      </c>
      <c r="J451" s="10">
        <v>17713.77</v>
      </c>
      <c r="K451" s="10">
        <v>65576.78</v>
      </c>
    </row>
    <row r="452" spans="1:11" x14ac:dyDescent="0.25">
      <c r="A452" s="12" t="s">
        <v>766</v>
      </c>
      <c r="B452" s="12" t="s">
        <v>233</v>
      </c>
      <c r="C452" s="12" t="s">
        <v>123</v>
      </c>
      <c r="D452" s="12" t="s">
        <v>14</v>
      </c>
      <c r="E452" s="12" t="s">
        <v>433</v>
      </c>
      <c r="F452" s="12" t="s">
        <v>294</v>
      </c>
      <c r="G452" s="12" t="s">
        <v>275</v>
      </c>
      <c r="H452" s="10">
        <v>131483.15999999997</v>
      </c>
      <c r="I452" s="10">
        <v>4868.3100000000004</v>
      </c>
      <c r="J452" s="10">
        <v>25449.96</v>
      </c>
      <c r="K452" s="10">
        <v>110901.50999999998</v>
      </c>
    </row>
    <row r="453" spans="1:11" x14ac:dyDescent="0.25">
      <c r="A453" s="12" t="s">
        <v>767</v>
      </c>
      <c r="B453" s="12" t="s">
        <v>242</v>
      </c>
      <c r="C453" s="12" t="s">
        <v>123</v>
      </c>
      <c r="D453" s="12" t="s">
        <v>14</v>
      </c>
      <c r="E453" s="12" t="s">
        <v>433</v>
      </c>
      <c r="F453" s="12" t="s">
        <v>294</v>
      </c>
      <c r="G453" s="12" t="s">
        <v>275</v>
      </c>
      <c r="H453" s="10">
        <v>30589.620000000003</v>
      </c>
      <c r="I453" s="10">
        <v>469.32</v>
      </c>
      <c r="J453" s="10">
        <v>4887.9000000000005</v>
      </c>
      <c r="K453" s="10">
        <v>26171.040000000001</v>
      </c>
    </row>
    <row r="454" spans="1:11" x14ac:dyDescent="0.25">
      <c r="A454" s="12" t="s">
        <v>768</v>
      </c>
      <c r="B454" s="12" t="s">
        <v>247</v>
      </c>
      <c r="C454" s="12" t="s">
        <v>123</v>
      </c>
      <c r="D454" s="12" t="s">
        <v>14</v>
      </c>
      <c r="E454" s="12" t="s">
        <v>433</v>
      </c>
      <c r="F454" s="12" t="s">
        <v>294</v>
      </c>
      <c r="G454" s="12" t="s">
        <v>275</v>
      </c>
      <c r="H454" s="10">
        <v>45861.3</v>
      </c>
      <c r="I454" s="10">
        <v>62.28</v>
      </c>
      <c r="J454" s="10">
        <v>7240.03</v>
      </c>
      <c r="K454" s="10">
        <v>38683.550000000003</v>
      </c>
    </row>
    <row r="455" spans="1:11" x14ac:dyDescent="0.25">
      <c r="A455" s="12" t="s">
        <v>769</v>
      </c>
      <c r="B455" s="12" t="s">
        <v>251</v>
      </c>
      <c r="C455" s="12" t="s">
        <v>123</v>
      </c>
      <c r="D455" s="12" t="s">
        <v>14</v>
      </c>
      <c r="E455" s="12" t="s">
        <v>433</v>
      </c>
      <c r="F455" s="12" t="s">
        <v>294</v>
      </c>
      <c r="G455" s="12" t="s">
        <v>275</v>
      </c>
      <c r="H455" s="10">
        <v>117957.42</v>
      </c>
      <c r="I455" s="10">
        <v>1317.25</v>
      </c>
      <c r="J455" s="10">
        <v>23269.699999999997</v>
      </c>
      <c r="K455" s="10">
        <v>96004.97</v>
      </c>
    </row>
    <row r="456" spans="1:11" x14ac:dyDescent="0.25">
      <c r="A456" s="12" t="s">
        <v>770</v>
      </c>
      <c r="B456" s="12" t="s">
        <v>249</v>
      </c>
      <c r="C456" s="12" t="s">
        <v>123</v>
      </c>
      <c r="D456" s="12" t="s">
        <v>14</v>
      </c>
      <c r="E456" s="12" t="s">
        <v>433</v>
      </c>
      <c r="F456" s="12" t="s">
        <v>294</v>
      </c>
      <c r="G456" s="12" t="s">
        <v>275</v>
      </c>
      <c r="H456" s="10">
        <v>77456.7</v>
      </c>
      <c r="I456" s="10">
        <v>260.45</v>
      </c>
      <c r="J456" s="10">
        <v>16880.96</v>
      </c>
      <c r="K456" s="10">
        <v>60836.189999999995</v>
      </c>
    </row>
    <row r="457" spans="1:11" x14ac:dyDescent="0.25">
      <c r="A457" s="12" t="s">
        <v>771</v>
      </c>
      <c r="B457" s="12" t="s">
        <v>252</v>
      </c>
      <c r="C457" s="12" t="s">
        <v>123</v>
      </c>
      <c r="D457" s="12" t="s">
        <v>14</v>
      </c>
      <c r="E457" s="12" t="s">
        <v>433</v>
      </c>
      <c r="F457" s="12" t="s">
        <v>294</v>
      </c>
      <c r="G457" s="12" t="s">
        <v>275</v>
      </c>
      <c r="H457" s="10">
        <v>47669.340000000004</v>
      </c>
      <c r="I457" s="10">
        <v>701.28</v>
      </c>
      <c r="J457" s="10">
        <v>7648.6299999999992</v>
      </c>
      <c r="K457" s="10">
        <v>40721.990000000005</v>
      </c>
    </row>
    <row r="458" spans="1:11" x14ac:dyDescent="0.25">
      <c r="A458" s="12" t="s">
        <v>772</v>
      </c>
      <c r="B458" s="12" t="s">
        <v>258</v>
      </c>
      <c r="C458" s="12" t="s">
        <v>123</v>
      </c>
      <c r="D458" s="12" t="s">
        <v>14</v>
      </c>
      <c r="E458" s="12" t="s">
        <v>433</v>
      </c>
      <c r="F458" s="12" t="s">
        <v>294</v>
      </c>
      <c r="G458" s="12" t="s">
        <v>275</v>
      </c>
      <c r="H458" s="10">
        <v>40248.300000000003</v>
      </c>
      <c r="I458" s="10">
        <v>273.68</v>
      </c>
      <c r="J458" s="10">
        <v>6380.9400000000005</v>
      </c>
      <c r="K458" s="10">
        <v>34141.040000000001</v>
      </c>
    </row>
    <row r="459" spans="1:11" x14ac:dyDescent="0.25">
      <c r="A459" s="12" t="s">
        <v>773</v>
      </c>
      <c r="B459" s="12" t="s">
        <v>276</v>
      </c>
      <c r="C459" s="12" t="s">
        <v>123</v>
      </c>
      <c r="D459" s="12" t="s">
        <v>14</v>
      </c>
      <c r="E459" s="12" t="s">
        <v>433</v>
      </c>
      <c r="F459" s="12" t="s">
        <v>294</v>
      </c>
      <c r="G459" s="12" t="s">
        <v>275</v>
      </c>
      <c r="H459" s="10">
        <v>15461.64</v>
      </c>
      <c r="I459" s="10">
        <v>0</v>
      </c>
      <c r="J459" s="10">
        <v>2455</v>
      </c>
      <c r="K459" s="10">
        <v>13006.64</v>
      </c>
    </row>
    <row r="460" spans="1:11" x14ac:dyDescent="0.25">
      <c r="A460" s="12" t="s">
        <v>774</v>
      </c>
      <c r="B460" s="12" t="s">
        <v>280</v>
      </c>
      <c r="C460" s="12" t="s">
        <v>123</v>
      </c>
      <c r="D460" s="12" t="s">
        <v>14</v>
      </c>
      <c r="E460" s="12" t="s">
        <v>433</v>
      </c>
      <c r="F460" s="12" t="s">
        <v>294</v>
      </c>
      <c r="G460" s="12" t="s">
        <v>275</v>
      </c>
      <c r="H460" s="10">
        <v>164292.41999999998</v>
      </c>
      <c r="I460" s="10">
        <v>211.27</v>
      </c>
      <c r="J460" s="10">
        <v>30660.260000000002</v>
      </c>
      <c r="K460" s="10">
        <v>133843.42999999996</v>
      </c>
    </row>
    <row r="461" spans="1:11" x14ac:dyDescent="0.25">
      <c r="A461" s="12" t="s">
        <v>775</v>
      </c>
      <c r="B461" s="12" t="s">
        <v>282</v>
      </c>
      <c r="C461" s="12" t="s">
        <v>123</v>
      </c>
      <c r="D461" s="12" t="s">
        <v>14</v>
      </c>
      <c r="E461" s="12" t="s">
        <v>433</v>
      </c>
      <c r="F461" s="12" t="s">
        <v>294</v>
      </c>
      <c r="G461" s="12" t="s">
        <v>275</v>
      </c>
      <c r="H461" s="10">
        <v>125794.26</v>
      </c>
      <c r="I461" s="10">
        <v>4367.0600000000004</v>
      </c>
      <c r="J461" s="10">
        <v>24546.53</v>
      </c>
      <c r="K461" s="10">
        <v>105614.79</v>
      </c>
    </row>
    <row r="462" spans="1:11" x14ac:dyDescent="0.25">
      <c r="A462" s="12" t="s">
        <v>776</v>
      </c>
      <c r="B462" s="12" t="s">
        <v>82</v>
      </c>
      <c r="C462" s="12" t="s">
        <v>123</v>
      </c>
      <c r="D462" s="12" t="s">
        <v>22</v>
      </c>
      <c r="E462" s="12" t="s">
        <v>433</v>
      </c>
      <c r="F462" s="12" t="s">
        <v>294</v>
      </c>
      <c r="G462" s="12" t="s">
        <v>275</v>
      </c>
      <c r="H462" s="10">
        <v>50794.2</v>
      </c>
      <c r="I462" s="10">
        <v>1367.65</v>
      </c>
      <c r="J462" s="10">
        <v>17957.61</v>
      </c>
      <c r="K462" s="10">
        <v>34204.239999999998</v>
      </c>
    </row>
    <row r="463" spans="1:11" x14ac:dyDescent="0.25">
      <c r="A463" s="12" t="s">
        <v>777</v>
      </c>
      <c r="B463" s="12" t="s">
        <v>227</v>
      </c>
      <c r="C463" s="12" t="s">
        <v>123</v>
      </c>
      <c r="D463" s="12" t="s">
        <v>22</v>
      </c>
      <c r="E463" s="12" t="s">
        <v>433</v>
      </c>
      <c r="F463" s="12" t="s">
        <v>294</v>
      </c>
      <c r="G463" s="12" t="s">
        <v>275</v>
      </c>
      <c r="H463" s="10">
        <v>14806.38</v>
      </c>
      <c r="I463" s="10">
        <v>1288.98</v>
      </c>
      <c r="J463" s="10">
        <v>5234.66</v>
      </c>
      <c r="K463" s="10">
        <v>10860.699999999999</v>
      </c>
    </row>
    <row r="464" spans="1:11" x14ac:dyDescent="0.25">
      <c r="A464" s="12" t="s">
        <v>778</v>
      </c>
      <c r="B464" s="12" t="s">
        <v>233</v>
      </c>
      <c r="C464" s="12" t="s">
        <v>123</v>
      </c>
      <c r="D464" s="12" t="s">
        <v>22</v>
      </c>
      <c r="E464" s="12" t="s">
        <v>433</v>
      </c>
      <c r="F464" s="12" t="s">
        <v>294</v>
      </c>
      <c r="G464" s="12" t="s">
        <v>275</v>
      </c>
      <c r="H464" s="10">
        <v>14806.38</v>
      </c>
      <c r="I464" s="10">
        <v>2038.98</v>
      </c>
      <c r="J464" s="10">
        <v>5234.66</v>
      </c>
      <c r="K464" s="10">
        <v>11610.699999999999</v>
      </c>
    </row>
    <row r="465" spans="1:11" x14ac:dyDescent="0.25">
      <c r="A465" s="12" t="s">
        <v>779</v>
      </c>
      <c r="B465" s="12" t="s">
        <v>258</v>
      </c>
      <c r="C465" s="12" t="s">
        <v>123</v>
      </c>
      <c r="D465" s="12" t="s">
        <v>22</v>
      </c>
      <c r="E465" s="12" t="s">
        <v>433</v>
      </c>
      <c r="F465" s="12" t="s">
        <v>294</v>
      </c>
      <c r="G465" s="12" t="s">
        <v>275</v>
      </c>
      <c r="H465" s="10">
        <v>14806.38</v>
      </c>
      <c r="I465" s="10">
        <v>760.57</v>
      </c>
      <c r="J465" s="10">
        <v>5234.66</v>
      </c>
      <c r="K465" s="10">
        <v>10332.289999999999</v>
      </c>
    </row>
    <row r="466" spans="1:11" x14ac:dyDescent="0.25">
      <c r="A466" s="12" t="s">
        <v>780</v>
      </c>
      <c r="B466" s="12" t="s">
        <v>276</v>
      </c>
      <c r="C466" s="12" t="s">
        <v>123</v>
      </c>
      <c r="D466" s="12" t="s">
        <v>22</v>
      </c>
      <c r="E466" s="12" t="s">
        <v>433</v>
      </c>
      <c r="F466" s="12" t="s">
        <v>294</v>
      </c>
      <c r="G466" s="12" t="s">
        <v>275</v>
      </c>
      <c r="H466" s="10">
        <v>32080.560000000005</v>
      </c>
      <c r="I466" s="10">
        <v>1354.21</v>
      </c>
      <c r="J466" s="10">
        <v>15387.899999999998</v>
      </c>
      <c r="K466" s="10">
        <v>18046.870000000006</v>
      </c>
    </row>
    <row r="467" spans="1:11" x14ac:dyDescent="0.25">
      <c r="A467" s="12" t="s">
        <v>781</v>
      </c>
      <c r="B467" s="12" t="s">
        <v>51</v>
      </c>
      <c r="C467" s="12" t="s">
        <v>123</v>
      </c>
      <c r="D467" s="12" t="s">
        <v>22</v>
      </c>
      <c r="E467" s="12" t="s">
        <v>122</v>
      </c>
      <c r="F467" s="12" t="s">
        <v>294</v>
      </c>
      <c r="G467" s="12" t="s">
        <v>275</v>
      </c>
      <c r="H467" s="10">
        <v>0</v>
      </c>
      <c r="I467" s="10">
        <v>11857.5</v>
      </c>
      <c r="J467" s="10">
        <v>51.33</v>
      </c>
      <c r="K467" s="10">
        <v>11806.17</v>
      </c>
    </row>
    <row r="468" spans="1:11" x14ac:dyDescent="0.25">
      <c r="A468" s="12" t="s">
        <v>782</v>
      </c>
      <c r="B468" s="12" t="s">
        <v>286</v>
      </c>
      <c r="C468" s="12" t="s">
        <v>123</v>
      </c>
      <c r="D468" s="12" t="s">
        <v>72</v>
      </c>
      <c r="E468" s="12" t="s">
        <v>122</v>
      </c>
      <c r="F468" s="12" t="s">
        <v>294</v>
      </c>
      <c r="G468" s="12" t="s">
        <v>275</v>
      </c>
      <c r="H468" s="10">
        <v>0</v>
      </c>
      <c r="I468" s="10">
        <v>1902.4099999999999</v>
      </c>
      <c r="J468" s="10">
        <v>0</v>
      </c>
      <c r="K468" s="10">
        <v>1902.4099999999999</v>
      </c>
    </row>
    <row r="469" spans="1:11" x14ac:dyDescent="0.25">
      <c r="A469" s="12" t="s">
        <v>783</v>
      </c>
      <c r="B469" s="12" t="s">
        <v>784</v>
      </c>
      <c r="C469" s="12" t="s">
        <v>123</v>
      </c>
      <c r="D469" s="12" t="s">
        <v>14</v>
      </c>
      <c r="E469" s="12" t="s">
        <v>122</v>
      </c>
      <c r="F469" s="12" t="s">
        <v>294</v>
      </c>
      <c r="G469" s="12" t="s">
        <v>275</v>
      </c>
      <c r="H469" s="10">
        <v>0</v>
      </c>
      <c r="I469" s="10">
        <v>21.9</v>
      </c>
      <c r="J469" s="10">
        <v>0</v>
      </c>
      <c r="K469" s="10">
        <v>21.9</v>
      </c>
    </row>
    <row r="470" spans="1:11" x14ac:dyDescent="0.25">
      <c r="A470" s="12" t="s">
        <v>785</v>
      </c>
      <c r="B470" s="12" t="s">
        <v>291</v>
      </c>
      <c r="C470" s="12" t="s">
        <v>123</v>
      </c>
      <c r="D470" s="12" t="s">
        <v>14</v>
      </c>
      <c r="E470" s="12" t="s">
        <v>433</v>
      </c>
      <c r="F470" s="12" t="s">
        <v>16</v>
      </c>
      <c r="G470" s="12" t="s">
        <v>275</v>
      </c>
      <c r="H470" s="10">
        <v>0</v>
      </c>
      <c r="I470" s="10">
        <v>384.99</v>
      </c>
      <c r="J470" s="10">
        <v>0</v>
      </c>
      <c r="K470" s="10">
        <v>384.99</v>
      </c>
    </row>
    <row r="471" spans="1:11" x14ac:dyDescent="0.25">
      <c r="A471" s="12" t="s">
        <v>786</v>
      </c>
      <c r="B471" s="12" t="s">
        <v>227</v>
      </c>
      <c r="C471" s="12" t="s">
        <v>123</v>
      </c>
      <c r="D471" s="12" t="s">
        <v>14</v>
      </c>
      <c r="E471" s="12" t="s">
        <v>318</v>
      </c>
      <c r="F471" s="12" t="s">
        <v>294</v>
      </c>
      <c r="G471" s="12" t="s">
        <v>275</v>
      </c>
      <c r="H471" s="10">
        <v>457354.53</v>
      </c>
      <c r="I471" s="10">
        <v>100948.89</v>
      </c>
      <c r="J471" s="10">
        <v>175473.88591407859</v>
      </c>
      <c r="K471" s="10">
        <v>382829.53408592148</v>
      </c>
    </row>
    <row r="472" spans="1:11" x14ac:dyDescent="0.25">
      <c r="A472" s="12" t="s">
        <v>787</v>
      </c>
      <c r="B472" s="12" t="s">
        <v>412</v>
      </c>
      <c r="C472" s="12" t="s">
        <v>123</v>
      </c>
      <c r="D472" s="12" t="s">
        <v>14</v>
      </c>
      <c r="E472" s="12" t="s">
        <v>320</v>
      </c>
      <c r="F472" s="12" t="s">
        <v>294</v>
      </c>
      <c r="G472" s="12" t="s">
        <v>275</v>
      </c>
      <c r="H472" s="10">
        <v>0</v>
      </c>
      <c r="I472" s="10">
        <v>0</v>
      </c>
      <c r="J472" s="10">
        <v>0</v>
      </c>
      <c r="K472" s="10">
        <v>0</v>
      </c>
    </row>
    <row r="473" spans="1:11" x14ac:dyDescent="0.25">
      <c r="A473" s="12" t="s">
        <v>788</v>
      </c>
      <c r="B473" s="12" t="s">
        <v>53</v>
      </c>
      <c r="C473" s="12" t="s">
        <v>123</v>
      </c>
      <c r="D473" s="12" t="s">
        <v>41</v>
      </c>
      <c r="E473" s="12" t="s">
        <v>318</v>
      </c>
      <c r="F473" s="12" t="s">
        <v>16</v>
      </c>
      <c r="G473" s="12" t="s">
        <v>275</v>
      </c>
      <c r="H473" s="10">
        <v>88693.620000000024</v>
      </c>
      <c r="I473" s="10">
        <v>0</v>
      </c>
      <c r="J473" s="10">
        <v>0</v>
      </c>
      <c r="K473" s="10">
        <v>88693.620000000024</v>
      </c>
    </row>
    <row r="474" spans="1:11" x14ac:dyDescent="0.25">
      <c r="A474" s="12" t="s">
        <v>789</v>
      </c>
      <c r="B474" s="12" t="s">
        <v>134</v>
      </c>
      <c r="C474" s="12" t="s">
        <v>123</v>
      </c>
      <c r="D474" s="12" t="s">
        <v>41</v>
      </c>
      <c r="E474" s="12" t="s">
        <v>122</v>
      </c>
      <c r="F474" s="12" t="s">
        <v>294</v>
      </c>
      <c r="G474" s="12" t="s">
        <v>275</v>
      </c>
      <c r="H474" s="10">
        <v>22979.040000000001</v>
      </c>
      <c r="I474" s="10">
        <v>1050</v>
      </c>
      <c r="J474" s="10">
        <v>0</v>
      </c>
      <c r="K474" s="10">
        <v>24029.040000000001</v>
      </c>
    </row>
    <row r="475" spans="1:11" x14ac:dyDescent="0.25">
      <c r="A475" s="12" t="s">
        <v>790</v>
      </c>
      <c r="B475" s="12" t="s">
        <v>200</v>
      </c>
      <c r="C475" s="12" t="s">
        <v>123</v>
      </c>
      <c r="D475" s="12" t="s">
        <v>14</v>
      </c>
      <c r="E475" s="12" t="s">
        <v>318</v>
      </c>
      <c r="F475" s="12" t="s">
        <v>294</v>
      </c>
      <c r="G475" s="12" t="s">
        <v>275</v>
      </c>
      <c r="H475" s="10">
        <v>898516.77</v>
      </c>
      <c r="I475" s="10">
        <v>230694.99999999994</v>
      </c>
      <c r="J475" s="10">
        <v>293649.90346379997</v>
      </c>
      <c r="K475" s="10">
        <v>835561.86653620005</v>
      </c>
    </row>
    <row r="476" spans="1:11" x14ac:dyDescent="0.25">
      <c r="A476" s="12" t="s">
        <v>791</v>
      </c>
      <c r="B476" s="12" t="s">
        <v>200</v>
      </c>
      <c r="C476" s="12" t="s">
        <v>123</v>
      </c>
      <c r="D476" s="12" t="s">
        <v>41</v>
      </c>
      <c r="E476" s="12" t="s">
        <v>318</v>
      </c>
      <c r="F476" s="12" t="s">
        <v>16</v>
      </c>
      <c r="G476" s="12" t="s">
        <v>275</v>
      </c>
      <c r="H476" s="10">
        <v>41924.130000000005</v>
      </c>
      <c r="I476" s="10">
        <v>4410.9000000000015</v>
      </c>
      <c r="J476" s="10">
        <v>23967.378007345724</v>
      </c>
      <c r="K476" s="10">
        <v>22367.651992654282</v>
      </c>
    </row>
    <row r="477" spans="1:11" x14ac:dyDescent="0.25">
      <c r="A477" s="12" t="s">
        <v>792</v>
      </c>
      <c r="B477" s="12" t="s">
        <v>227</v>
      </c>
      <c r="C477" s="12" t="s">
        <v>123</v>
      </c>
      <c r="D477" s="12" t="s">
        <v>22</v>
      </c>
      <c r="E477" s="12" t="s">
        <v>318</v>
      </c>
      <c r="F477" s="12" t="s">
        <v>16</v>
      </c>
      <c r="G477" s="12" t="s">
        <v>275</v>
      </c>
      <c r="H477" s="10">
        <v>162983.27000000008</v>
      </c>
      <c r="I477" s="10">
        <v>32239.299999999992</v>
      </c>
      <c r="J477" s="10">
        <v>65306.48146202026</v>
      </c>
      <c r="K477" s="10">
        <v>129916.08853797981</v>
      </c>
    </row>
    <row r="478" spans="1:11" x14ac:dyDescent="0.25">
      <c r="A478" s="12" t="s">
        <v>793</v>
      </c>
      <c r="B478" s="12" t="s">
        <v>227</v>
      </c>
      <c r="C478" s="12" t="s">
        <v>123</v>
      </c>
      <c r="D478" s="12" t="s">
        <v>41</v>
      </c>
      <c r="E478" s="12" t="s">
        <v>318</v>
      </c>
      <c r="F478" s="12" t="s">
        <v>16</v>
      </c>
      <c r="G478" s="12" t="s">
        <v>275</v>
      </c>
      <c r="H478" s="10">
        <v>68211.88</v>
      </c>
      <c r="I478" s="10">
        <v>19391.780000000006</v>
      </c>
      <c r="J478" s="10">
        <v>22694.130590183424</v>
      </c>
      <c r="K478" s="10">
        <v>64909.529409816583</v>
      </c>
    </row>
    <row r="479" spans="1:11" x14ac:dyDescent="0.25">
      <c r="A479" s="12" t="s">
        <v>794</v>
      </c>
      <c r="B479" s="12" t="s">
        <v>226</v>
      </c>
      <c r="C479" s="12" t="s">
        <v>123</v>
      </c>
      <c r="D479" s="12" t="s">
        <v>98</v>
      </c>
      <c r="E479" s="12" t="s">
        <v>318</v>
      </c>
      <c r="F479" s="12" t="s">
        <v>294</v>
      </c>
      <c r="G479" s="12" t="s">
        <v>275</v>
      </c>
      <c r="H479" s="10">
        <v>260217.41999999998</v>
      </c>
      <c r="I479" s="10">
        <v>81233.35000000002</v>
      </c>
      <c r="J479" s="10">
        <v>70965.615625699982</v>
      </c>
      <c r="K479" s="10">
        <v>270485.15437430004</v>
      </c>
    </row>
    <row r="480" spans="1:11" x14ac:dyDescent="0.25">
      <c r="A480" s="12" t="s">
        <v>795</v>
      </c>
      <c r="B480" s="12" t="s">
        <v>232</v>
      </c>
      <c r="C480" s="12" t="s">
        <v>123</v>
      </c>
      <c r="D480" s="12" t="s">
        <v>14</v>
      </c>
      <c r="E480" s="12" t="s">
        <v>318</v>
      </c>
      <c r="F480" s="12" t="s">
        <v>294</v>
      </c>
      <c r="G480" s="12" t="s">
        <v>275</v>
      </c>
      <c r="H480" s="10">
        <v>128577.84</v>
      </c>
      <c r="I480" s="10">
        <v>0</v>
      </c>
      <c r="J480" s="10">
        <v>0</v>
      </c>
      <c r="K480" s="10">
        <v>128577.84</v>
      </c>
    </row>
    <row r="481" spans="1:11" x14ac:dyDescent="0.25">
      <c r="A481" s="12" t="s">
        <v>796</v>
      </c>
      <c r="B481" s="12" t="s">
        <v>247</v>
      </c>
      <c r="C481" s="12" t="s">
        <v>123</v>
      </c>
      <c r="D481" s="12" t="s">
        <v>41</v>
      </c>
      <c r="E481" s="12" t="s">
        <v>122</v>
      </c>
      <c r="F481" s="12" t="s">
        <v>294</v>
      </c>
      <c r="G481" s="12" t="s">
        <v>275</v>
      </c>
      <c r="H481" s="10">
        <v>100241.69999999998</v>
      </c>
      <c r="I481" s="10">
        <v>49071.07</v>
      </c>
      <c r="J481" s="10">
        <v>0</v>
      </c>
      <c r="K481" s="10">
        <v>149312.76999999999</v>
      </c>
    </row>
    <row r="482" spans="1:11" x14ac:dyDescent="0.25">
      <c r="A482" s="12" t="s">
        <v>797</v>
      </c>
      <c r="B482" s="12" t="s">
        <v>247</v>
      </c>
      <c r="C482" s="12" t="s">
        <v>123</v>
      </c>
      <c r="D482" s="12" t="s">
        <v>14</v>
      </c>
      <c r="E482" s="12" t="s">
        <v>318</v>
      </c>
      <c r="F482" s="12" t="s">
        <v>294</v>
      </c>
      <c r="G482" s="12" t="s">
        <v>275</v>
      </c>
      <c r="H482" s="10">
        <v>277771.69999999984</v>
      </c>
      <c r="I482" s="10">
        <v>106638.47000000007</v>
      </c>
      <c r="J482" s="10">
        <v>89971.099870647726</v>
      </c>
      <c r="K482" s="10">
        <v>294439.07012935221</v>
      </c>
    </row>
    <row r="483" spans="1:11" x14ac:dyDescent="0.25">
      <c r="A483" s="12" t="s">
        <v>798</v>
      </c>
      <c r="B483" s="12" t="s">
        <v>247</v>
      </c>
      <c r="C483" s="12" t="s">
        <v>123</v>
      </c>
      <c r="D483" s="12" t="s">
        <v>72</v>
      </c>
      <c r="E483" s="12" t="s">
        <v>318</v>
      </c>
      <c r="F483" s="12" t="s">
        <v>16</v>
      </c>
      <c r="G483" s="12" t="s">
        <v>275</v>
      </c>
      <c r="H483" s="10">
        <v>43062.340000000004</v>
      </c>
      <c r="I483" s="10">
        <v>9953.2300000000032</v>
      </c>
      <c r="J483" s="10">
        <v>17601.090172700846</v>
      </c>
      <c r="K483" s="10">
        <v>35414.479827299161</v>
      </c>
    </row>
    <row r="484" spans="1:11" x14ac:dyDescent="0.25">
      <c r="A484" s="12" t="s">
        <v>799</v>
      </c>
      <c r="B484" s="12" t="s">
        <v>272</v>
      </c>
      <c r="C484" s="12" t="s">
        <v>123</v>
      </c>
      <c r="D484" s="12" t="s">
        <v>98</v>
      </c>
      <c r="E484" s="12" t="s">
        <v>318</v>
      </c>
      <c r="F484" s="12" t="s">
        <v>294</v>
      </c>
      <c r="G484" s="12" t="s">
        <v>275</v>
      </c>
      <c r="H484" s="10">
        <v>64654.740000000005</v>
      </c>
      <c r="I484" s="10">
        <v>0</v>
      </c>
      <c r="J484" s="10">
        <v>0</v>
      </c>
      <c r="K484" s="10">
        <v>64654.740000000005</v>
      </c>
    </row>
    <row r="485" spans="1:11" x14ac:dyDescent="0.25">
      <c r="A485" s="12" t="s">
        <v>800</v>
      </c>
      <c r="B485" s="12" t="s">
        <v>282</v>
      </c>
      <c r="C485" s="12" t="s">
        <v>123</v>
      </c>
      <c r="D485" s="12" t="s">
        <v>14</v>
      </c>
      <c r="E485" s="12" t="s">
        <v>318</v>
      </c>
      <c r="F485" s="12" t="s">
        <v>294</v>
      </c>
      <c r="G485" s="12" t="s">
        <v>275</v>
      </c>
      <c r="H485" s="10">
        <v>264250.51000000024</v>
      </c>
      <c r="I485" s="10">
        <v>58077.939999999995</v>
      </c>
      <c r="J485" s="10">
        <v>73794.049552978046</v>
      </c>
      <c r="K485" s="10">
        <v>248534.4004470222</v>
      </c>
    </row>
    <row r="486" spans="1:11" x14ac:dyDescent="0.25">
      <c r="A486" s="12" t="s">
        <v>801</v>
      </c>
      <c r="B486" s="12" t="s">
        <v>282</v>
      </c>
      <c r="C486" s="12" t="s">
        <v>123</v>
      </c>
      <c r="D486" s="12" t="s">
        <v>72</v>
      </c>
      <c r="E486" s="12" t="s">
        <v>318</v>
      </c>
      <c r="F486" s="12" t="s">
        <v>16</v>
      </c>
      <c r="G486" s="12" t="s">
        <v>275</v>
      </c>
      <c r="H486" s="10">
        <v>109551.02999999996</v>
      </c>
      <c r="I486" s="10">
        <v>28728.350000000002</v>
      </c>
      <c r="J486" s="10">
        <v>30620.544689487328</v>
      </c>
      <c r="K486" s="10">
        <v>107658.83531051263</v>
      </c>
    </row>
    <row r="487" spans="1:11" x14ac:dyDescent="0.25">
      <c r="A487" s="12" t="s">
        <v>802</v>
      </c>
      <c r="B487" s="12" t="s">
        <v>282</v>
      </c>
      <c r="C487" s="12" t="s">
        <v>123</v>
      </c>
      <c r="D487" s="12" t="s">
        <v>22</v>
      </c>
      <c r="E487" s="12" t="s">
        <v>318</v>
      </c>
      <c r="F487" s="12" t="s">
        <v>16</v>
      </c>
      <c r="G487" s="12" t="s">
        <v>275</v>
      </c>
      <c r="H487" s="10">
        <v>101936.35000000006</v>
      </c>
      <c r="I487" s="10">
        <v>24514.050000000003</v>
      </c>
      <c r="J487" s="10">
        <v>28470.646059020215</v>
      </c>
      <c r="K487" s="10">
        <v>97979.753940979848</v>
      </c>
    </row>
    <row r="488" spans="1:11" x14ac:dyDescent="0.25">
      <c r="A488" s="12" t="s">
        <v>803</v>
      </c>
      <c r="B488" s="12" t="s">
        <v>282</v>
      </c>
      <c r="C488" s="12" t="s">
        <v>123</v>
      </c>
      <c r="D488" s="12" t="s">
        <v>41</v>
      </c>
      <c r="E488" s="12" t="s">
        <v>318</v>
      </c>
      <c r="F488" s="12" t="s">
        <v>16</v>
      </c>
      <c r="G488" s="12" t="s">
        <v>275</v>
      </c>
      <c r="H488" s="10">
        <v>27139.929999999997</v>
      </c>
      <c r="I488" s="10">
        <v>6537.05</v>
      </c>
      <c r="J488" s="10">
        <v>7564.4896046573285</v>
      </c>
      <c r="K488" s="10">
        <v>26112.490395342666</v>
      </c>
    </row>
    <row r="489" spans="1:11" x14ac:dyDescent="0.25">
      <c r="A489" s="12" t="s">
        <v>804</v>
      </c>
      <c r="B489" s="12" t="s">
        <v>259</v>
      </c>
      <c r="C489" s="12" t="s">
        <v>123</v>
      </c>
      <c r="D489" s="12" t="s">
        <v>22</v>
      </c>
      <c r="E489" s="12" t="s">
        <v>318</v>
      </c>
      <c r="F489" s="12" t="s">
        <v>16</v>
      </c>
      <c r="G489" s="12" t="s">
        <v>275</v>
      </c>
      <c r="H489" s="10">
        <v>198684.47000000003</v>
      </c>
      <c r="I489" s="10">
        <v>9944.0400000000027</v>
      </c>
      <c r="J489" s="10">
        <v>58408.90535120001</v>
      </c>
      <c r="K489" s="10">
        <v>150219.60464880001</v>
      </c>
    </row>
    <row r="490" spans="1:11" x14ac:dyDescent="0.25">
      <c r="A490" s="12" t="s">
        <v>805</v>
      </c>
      <c r="B490" s="12" t="s">
        <v>283</v>
      </c>
      <c r="C490" s="12" t="s">
        <v>123</v>
      </c>
      <c r="D490" s="12" t="s">
        <v>14</v>
      </c>
      <c r="E490" s="12" t="s">
        <v>318</v>
      </c>
      <c r="F490" s="12" t="s">
        <v>294</v>
      </c>
      <c r="G490" s="12" t="s">
        <v>275</v>
      </c>
      <c r="H490" s="10">
        <v>27789.82</v>
      </c>
      <c r="I490" s="10">
        <v>0</v>
      </c>
      <c r="J490" s="10">
        <v>0</v>
      </c>
      <c r="K490" s="10">
        <v>27789.82</v>
      </c>
    </row>
    <row r="491" spans="1:11" x14ac:dyDescent="0.25">
      <c r="A491" s="12" t="s">
        <v>806</v>
      </c>
      <c r="B491" s="12" t="s">
        <v>247</v>
      </c>
      <c r="C491" s="12" t="s">
        <v>123</v>
      </c>
      <c r="D491" s="12" t="s">
        <v>22</v>
      </c>
      <c r="E491" s="12" t="s">
        <v>122</v>
      </c>
      <c r="F491" s="12" t="s">
        <v>294</v>
      </c>
      <c r="G491" s="12" t="s">
        <v>275</v>
      </c>
      <c r="H491" s="10">
        <v>0</v>
      </c>
      <c r="I491" s="10">
        <v>922.37</v>
      </c>
      <c r="J491" s="10">
        <v>1402.66</v>
      </c>
      <c r="K491" s="10">
        <v>-480.29000000000008</v>
      </c>
    </row>
    <row r="492" spans="1:11" x14ac:dyDescent="0.25">
      <c r="A492" s="12" t="s">
        <v>807</v>
      </c>
      <c r="B492" s="12" t="s">
        <v>227</v>
      </c>
      <c r="C492" s="12" t="s">
        <v>123</v>
      </c>
      <c r="D492" s="12" t="s">
        <v>72</v>
      </c>
      <c r="E492" s="12" t="s">
        <v>122</v>
      </c>
      <c r="F492" s="12" t="s">
        <v>294</v>
      </c>
      <c r="G492" s="12" t="s">
        <v>275</v>
      </c>
      <c r="H492" s="10">
        <v>0</v>
      </c>
      <c r="I492" s="10">
        <v>1054.1300000000001</v>
      </c>
      <c r="J492" s="10">
        <v>0</v>
      </c>
      <c r="K492" s="10">
        <v>1054.1300000000001</v>
      </c>
    </row>
    <row r="493" spans="1:11" x14ac:dyDescent="0.25">
      <c r="A493" s="12" t="s">
        <v>808</v>
      </c>
      <c r="B493" s="12" t="s">
        <v>240</v>
      </c>
      <c r="C493" s="12" t="s">
        <v>123</v>
      </c>
      <c r="D493" s="12" t="s">
        <v>14</v>
      </c>
      <c r="E493" s="12" t="s">
        <v>320</v>
      </c>
      <c r="F493" s="12" t="s">
        <v>294</v>
      </c>
      <c r="G493" s="12" t="s">
        <v>275</v>
      </c>
      <c r="H493" s="10">
        <v>0</v>
      </c>
      <c r="I493" s="10">
        <v>0</v>
      </c>
      <c r="J493" s="10">
        <v>0</v>
      </c>
      <c r="K493" s="10">
        <v>0</v>
      </c>
    </row>
    <row r="494" spans="1:11" x14ac:dyDescent="0.25">
      <c r="A494" s="12" t="s">
        <v>809</v>
      </c>
      <c r="B494" s="12" t="s">
        <v>374</v>
      </c>
      <c r="C494" s="12" t="s">
        <v>123</v>
      </c>
      <c r="D494" s="12" t="s">
        <v>14</v>
      </c>
      <c r="E494" s="12" t="s">
        <v>320</v>
      </c>
      <c r="F494" s="12" t="s">
        <v>294</v>
      </c>
      <c r="G494" s="12" t="s">
        <v>275</v>
      </c>
      <c r="H494" s="10">
        <v>0</v>
      </c>
      <c r="I494" s="10">
        <v>0</v>
      </c>
      <c r="J494" s="10">
        <v>0</v>
      </c>
      <c r="K494" s="10">
        <v>0</v>
      </c>
    </row>
    <row r="495" spans="1:11" x14ac:dyDescent="0.25">
      <c r="A495" s="12" t="s">
        <v>810</v>
      </c>
      <c r="B495" s="12" t="s">
        <v>286</v>
      </c>
      <c r="C495" s="12" t="s">
        <v>123</v>
      </c>
      <c r="D495" s="12" t="s">
        <v>98</v>
      </c>
      <c r="E495" s="12" t="s">
        <v>320</v>
      </c>
      <c r="F495" s="12" t="s">
        <v>294</v>
      </c>
      <c r="G495" s="12" t="s">
        <v>275</v>
      </c>
      <c r="H495" s="10">
        <v>0</v>
      </c>
      <c r="I495" s="10">
        <v>0</v>
      </c>
      <c r="J495" s="10">
        <v>0</v>
      </c>
      <c r="K495" s="10">
        <v>0</v>
      </c>
    </row>
    <row r="496" spans="1:11" x14ac:dyDescent="0.25">
      <c r="K496" s="17"/>
    </row>
    <row r="497" spans="11:11" x14ac:dyDescent="0.25">
      <c r="K497" s="17"/>
    </row>
    <row r="498" spans="11:11" x14ac:dyDescent="0.25">
      <c r="K498" s="17"/>
    </row>
    <row r="499" spans="11:11" x14ac:dyDescent="0.25">
      <c r="K499" s="17"/>
    </row>
    <row r="500" spans="11:11" x14ac:dyDescent="0.25">
      <c r="K500" s="17"/>
    </row>
    <row r="501" spans="11:11" x14ac:dyDescent="0.25">
      <c r="K501" s="17"/>
    </row>
    <row r="502" spans="11:11" x14ac:dyDescent="0.25">
      <c r="K502" s="17"/>
    </row>
    <row r="503" spans="11:11" x14ac:dyDescent="0.25">
      <c r="K503" s="17"/>
    </row>
    <row r="504" spans="11:11" x14ac:dyDescent="0.25">
      <c r="K504" s="17"/>
    </row>
    <row r="505" spans="11:11" x14ac:dyDescent="0.25">
      <c r="K505" s="17"/>
    </row>
    <row r="506" spans="11:11" x14ac:dyDescent="0.25">
      <c r="K506" s="17"/>
    </row>
    <row r="507" spans="11:11" x14ac:dyDescent="0.25">
      <c r="K507" s="17"/>
    </row>
    <row r="508" spans="11:11" x14ac:dyDescent="0.25">
      <c r="K508" s="17"/>
    </row>
    <row r="509" spans="11:11" x14ac:dyDescent="0.25">
      <c r="K509" s="17"/>
    </row>
    <row r="510" spans="11:11" x14ac:dyDescent="0.25">
      <c r="K510" s="17"/>
    </row>
    <row r="511" spans="11:11" x14ac:dyDescent="0.25">
      <c r="K511" s="17"/>
    </row>
    <row r="512" spans="11:11" x14ac:dyDescent="0.25">
      <c r="K512" s="17"/>
    </row>
    <row r="513" spans="11:11" x14ac:dyDescent="0.25">
      <c r="K513" s="17"/>
    </row>
    <row r="514" spans="11:11" x14ac:dyDescent="0.25">
      <c r="K514" s="17"/>
    </row>
    <row r="515" spans="11:11" x14ac:dyDescent="0.25">
      <c r="K515" s="17"/>
    </row>
    <row r="516" spans="11:11" x14ac:dyDescent="0.25">
      <c r="K516" s="17"/>
    </row>
    <row r="517" spans="11:11" x14ac:dyDescent="0.25">
      <c r="K517" s="17"/>
    </row>
    <row r="518" spans="11:11" x14ac:dyDescent="0.25">
      <c r="K518" s="17"/>
    </row>
    <row r="519" spans="11:11" x14ac:dyDescent="0.25">
      <c r="K519" s="17"/>
    </row>
    <row r="520" spans="11:11" x14ac:dyDescent="0.25">
      <c r="K520" s="17"/>
    </row>
    <row r="521" spans="11:11" x14ac:dyDescent="0.25">
      <c r="K521" s="17"/>
    </row>
    <row r="522" spans="11:11" x14ac:dyDescent="0.25">
      <c r="K522" s="17"/>
    </row>
    <row r="523" spans="11:11" x14ac:dyDescent="0.25">
      <c r="K523" s="17"/>
    </row>
    <row r="524" spans="11:11" x14ac:dyDescent="0.25">
      <c r="K524" s="17"/>
    </row>
    <row r="525" spans="11:11" x14ac:dyDescent="0.25">
      <c r="K525" s="17"/>
    </row>
    <row r="526" spans="11:11" x14ac:dyDescent="0.25">
      <c r="K526" s="17"/>
    </row>
    <row r="527" spans="11:11" x14ac:dyDescent="0.25">
      <c r="K527" s="17"/>
    </row>
    <row r="528" spans="11:11" x14ac:dyDescent="0.25">
      <c r="K528" s="17"/>
    </row>
    <row r="529" spans="11:11" x14ac:dyDescent="0.25">
      <c r="K529" s="17"/>
    </row>
    <row r="530" spans="11:11" x14ac:dyDescent="0.25">
      <c r="K530" s="17"/>
    </row>
    <row r="531" spans="11:11" x14ac:dyDescent="0.25">
      <c r="K531" s="17"/>
    </row>
    <row r="532" spans="11:11" x14ac:dyDescent="0.25">
      <c r="K532" s="17"/>
    </row>
    <row r="533" spans="11:11" x14ac:dyDescent="0.25">
      <c r="K533" s="17"/>
    </row>
    <row r="534" spans="11:11" x14ac:dyDescent="0.25">
      <c r="K534" s="17"/>
    </row>
    <row r="535" spans="11:11" x14ac:dyDescent="0.25">
      <c r="K535" s="17"/>
    </row>
    <row r="536" spans="11:11" x14ac:dyDescent="0.25">
      <c r="K536" s="17"/>
    </row>
    <row r="537" spans="11:11" x14ac:dyDescent="0.25">
      <c r="K537" s="17"/>
    </row>
    <row r="538" spans="11:11" x14ac:dyDescent="0.25">
      <c r="K538" s="17"/>
    </row>
    <row r="539" spans="11:11" x14ac:dyDescent="0.25">
      <c r="K539" s="17"/>
    </row>
    <row r="540" spans="11:11" x14ac:dyDescent="0.25">
      <c r="K540" s="17"/>
    </row>
    <row r="541" spans="11:11" x14ac:dyDescent="0.25">
      <c r="K541" s="17"/>
    </row>
    <row r="542" spans="11:11" x14ac:dyDescent="0.25">
      <c r="K542" s="17"/>
    </row>
    <row r="543" spans="11:11" x14ac:dyDescent="0.25">
      <c r="K543" s="17"/>
    </row>
    <row r="544" spans="11:11" x14ac:dyDescent="0.25">
      <c r="K544" s="17"/>
    </row>
    <row r="545" spans="11:11" x14ac:dyDescent="0.25">
      <c r="K545" s="17"/>
    </row>
    <row r="546" spans="11:11" x14ac:dyDescent="0.25">
      <c r="K546" s="17"/>
    </row>
    <row r="547" spans="11:11" x14ac:dyDescent="0.25">
      <c r="K547" s="17"/>
    </row>
    <row r="548" spans="11:11" x14ac:dyDescent="0.25">
      <c r="K548" s="17"/>
    </row>
    <row r="549" spans="11:11" x14ac:dyDescent="0.25">
      <c r="K549" s="17"/>
    </row>
    <row r="550" spans="11:11" x14ac:dyDescent="0.25">
      <c r="K550" s="17"/>
    </row>
    <row r="551" spans="11:11" x14ac:dyDescent="0.25">
      <c r="K551" s="17"/>
    </row>
    <row r="552" spans="11:11" x14ac:dyDescent="0.25">
      <c r="K552" s="17"/>
    </row>
    <row r="553" spans="11:11" x14ac:dyDescent="0.25">
      <c r="K553" s="17"/>
    </row>
    <row r="554" spans="11:11" x14ac:dyDescent="0.25">
      <c r="K554" s="17"/>
    </row>
    <row r="555" spans="11:11" x14ac:dyDescent="0.25">
      <c r="K555" s="17"/>
    </row>
    <row r="556" spans="11:11" x14ac:dyDescent="0.25">
      <c r="K556" s="17"/>
    </row>
    <row r="557" spans="11:11" x14ac:dyDescent="0.25">
      <c r="K557" s="17"/>
    </row>
    <row r="558" spans="11:11" x14ac:dyDescent="0.25">
      <c r="K558" s="17"/>
    </row>
    <row r="559" spans="11:11" x14ac:dyDescent="0.25">
      <c r="K559" s="17"/>
    </row>
    <row r="560" spans="11:11" x14ac:dyDescent="0.25">
      <c r="K560" s="17"/>
    </row>
    <row r="561" spans="11:11" x14ac:dyDescent="0.25">
      <c r="K561" s="17"/>
    </row>
    <row r="562" spans="11:11" x14ac:dyDescent="0.25">
      <c r="K562" s="17"/>
    </row>
    <row r="563" spans="11:11" x14ac:dyDescent="0.25">
      <c r="K563" s="17"/>
    </row>
    <row r="564" spans="11:11" x14ac:dyDescent="0.25">
      <c r="K564" s="17"/>
    </row>
    <row r="565" spans="11:11" x14ac:dyDescent="0.25">
      <c r="K565" s="17"/>
    </row>
    <row r="566" spans="11:11" x14ac:dyDescent="0.25">
      <c r="K566" s="17"/>
    </row>
    <row r="567" spans="11:11" x14ac:dyDescent="0.25">
      <c r="K567" s="17"/>
    </row>
    <row r="568" spans="11:11" x14ac:dyDescent="0.25">
      <c r="K568" s="17"/>
    </row>
    <row r="569" spans="11:11" x14ac:dyDescent="0.25">
      <c r="K569" s="17"/>
    </row>
    <row r="570" spans="11:11" x14ac:dyDescent="0.25">
      <c r="K570" s="17"/>
    </row>
    <row r="571" spans="11:11" x14ac:dyDescent="0.25">
      <c r="K571" s="17"/>
    </row>
    <row r="572" spans="11:11" x14ac:dyDescent="0.25">
      <c r="K572" s="17"/>
    </row>
    <row r="573" spans="11:11" x14ac:dyDescent="0.25">
      <c r="K573" s="17"/>
    </row>
    <row r="574" spans="11:11" x14ac:dyDescent="0.25">
      <c r="K574" s="17"/>
    </row>
    <row r="575" spans="11:11" x14ac:dyDescent="0.25">
      <c r="K575" s="17"/>
    </row>
    <row r="576" spans="11:11" x14ac:dyDescent="0.25">
      <c r="K576" s="17"/>
    </row>
    <row r="577" spans="11:11" x14ac:dyDescent="0.25">
      <c r="K577" s="17"/>
    </row>
    <row r="578" spans="11:11" x14ac:dyDescent="0.25">
      <c r="K578" s="17"/>
    </row>
    <row r="579" spans="11:11" x14ac:dyDescent="0.25">
      <c r="K579" s="17"/>
    </row>
    <row r="580" spans="11:11" x14ac:dyDescent="0.25">
      <c r="K580" s="17"/>
    </row>
    <row r="581" spans="11:11" x14ac:dyDescent="0.25">
      <c r="K581" s="17"/>
    </row>
    <row r="582" spans="11:11" x14ac:dyDescent="0.25">
      <c r="K582" s="17"/>
    </row>
    <row r="583" spans="11:11" x14ac:dyDescent="0.25">
      <c r="K583" s="17"/>
    </row>
    <row r="584" spans="11:11" x14ac:dyDescent="0.25">
      <c r="K584" s="17"/>
    </row>
    <row r="585" spans="11:11" x14ac:dyDescent="0.25">
      <c r="K585" s="17"/>
    </row>
    <row r="586" spans="11:11" x14ac:dyDescent="0.25">
      <c r="K586" s="17"/>
    </row>
    <row r="587" spans="11:11" x14ac:dyDescent="0.25">
      <c r="K587" s="17"/>
    </row>
    <row r="588" spans="11:11" x14ac:dyDescent="0.25">
      <c r="K588" s="17"/>
    </row>
    <row r="589" spans="11:11" x14ac:dyDescent="0.25">
      <c r="K589" s="17"/>
    </row>
    <row r="590" spans="11:11" x14ac:dyDescent="0.25">
      <c r="K590" s="17"/>
    </row>
    <row r="591" spans="11:11" x14ac:dyDescent="0.25">
      <c r="K591" s="17"/>
    </row>
    <row r="592" spans="11:11" x14ac:dyDescent="0.25">
      <c r="K592" s="17"/>
    </row>
    <row r="593" spans="11:11" x14ac:dyDescent="0.25">
      <c r="K593" s="17"/>
    </row>
    <row r="594" spans="11:11" x14ac:dyDescent="0.25">
      <c r="K594" s="17"/>
    </row>
    <row r="595" spans="11:11" x14ac:dyDescent="0.25">
      <c r="K595" s="17"/>
    </row>
    <row r="596" spans="11:11" x14ac:dyDescent="0.25">
      <c r="K596" s="17"/>
    </row>
    <row r="597" spans="11:11" x14ac:dyDescent="0.25">
      <c r="K597" s="17"/>
    </row>
    <row r="598" spans="11:11" x14ac:dyDescent="0.25">
      <c r="K598" s="17"/>
    </row>
    <row r="599" spans="11:11" x14ac:dyDescent="0.25">
      <c r="K599" s="17"/>
    </row>
    <row r="600" spans="11:11" x14ac:dyDescent="0.25">
      <c r="K600" s="17"/>
    </row>
    <row r="601" spans="11:11" x14ac:dyDescent="0.25">
      <c r="K601" s="17"/>
    </row>
    <row r="602" spans="11:11" x14ac:dyDescent="0.25">
      <c r="K602" s="17"/>
    </row>
    <row r="603" spans="11:11" x14ac:dyDescent="0.25">
      <c r="K603" s="17"/>
    </row>
    <row r="604" spans="11:11" x14ac:dyDescent="0.25">
      <c r="K604" s="17"/>
    </row>
    <row r="605" spans="11:11" x14ac:dyDescent="0.25">
      <c r="K605" s="17"/>
    </row>
    <row r="606" spans="11:11" x14ac:dyDescent="0.25">
      <c r="K606" s="17"/>
    </row>
    <row r="607" spans="11:11" x14ac:dyDescent="0.25">
      <c r="K607" s="17"/>
    </row>
    <row r="608" spans="11:11" x14ac:dyDescent="0.25">
      <c r="K608" s="17"/>
    </row>
    <row r="609" spans="11:11" x14ac:dyDescent="0.25">
      <c r="K609" s="17"/>
    </row>
    <row r="610" spans="11:11" x14ac:dyDescent="0.25">
      <c r="K610" s="17"/>
    </row>
    <row r="611" spans="11:11" x14ac:dyDescent="0.25">
      <c r="K611" s="17"/>
    </row>
    <row r="612" spans="11:11" x14ac:dyDescent="0.25">
      <c r="K612" s="17"/>
    </row>
    <row r="613" spans="11:11" x14ac:dyDescent="0.25">
      <c r="K613" s="17"/>
    </row>
    <row r="614" spans="11:11" x14ac:dyDescent="0.25">
      <c r="K614" s="17"/>
    </row>
    <row r="615" spans="11:11" x14ac:dyDescent="0.25">
      <c r="K615" s="17"/>
    </row>
    <row r="616" spans="11:11" x14ac:dyDescent="0.25">
      <c r="K616" s="17"/>
    </row>
    <row r="617" spans="11:11" x14ac:dyDescent="0.25">
      <c r="K617" s="17"/>
    </row>
    <row r="618" spans="11:11" x14ac:dyDescent="0.25">
      <c r="K618" s="17"/>
    </row>
    <row r="619" spans="11:11" x14ac:dyDescent="0.25">
      <c r="K619" s="17"/>
    </row>
    <row r="620" spans="11:11" x14ac:dyDescent="0.25">
      <c r="K620" s="17"/>
    </row>
    <row r="621" spans="11:11" x14ac:dyDescent="0.25">
      <c r="K621" s="17"/>
    </row>
    <row r="622" spans="11:11" x14ac:dyDescent="0.25">
      <c r="K622" s="17"/>
    </row>
    <row r="623" spans="11:11" x14ac:dyDescent="0.25">
      <c r="K623" s="17"/>
    </row>
    <row r="624" spans="11:11" x14ac:dyDescent="0.25">
      <c r="K624" s="17"/>
    </row>
    <row r="625" spans="11:11" x14ac:dyDescent="0.25">
      <c r="K625" s="17"/>
    </row>
    <row r="626" spans="11:11" x14ac:dyDescent="0.25">
      <c r="K626" s="17"/>
    </row>
    <row r="627" spans="11:11" x14ac:dyDescent="0.25">
      <c r="K627" s="17"/>
    </row>
    <row r="628" spans="11:11" x14ac:dyDescent="0.25">
      <c r="K628" s="17"/>
    </row>
    <row r="629" spans="11:11" x14ac:dyDescent="0.25">
      <c r="K629" s="17"/>
    </row>
    <row r="630" spans="11:11" x14ac:dyDescent="0.25">
      <c r="K630" s="17"/>
    </row>
    <row r="631" spans="11:11" x14ac:dyDescent="0.25">
      <c r="K631" s="17"/>
    </row>
    <row r="632" spans="11:11" x14ac:dyDescent="0.25">
      <c r="K632" s="17"/>
    </row>
    <row r="633" spans="11:11" x14ac:dyDescent="0.25">
      <c r="K633" s="17"/>
    </row>
    <row r="634" spans="11:11" x14ac:dyDescent="0.25">
      <c r="K634" s="17"/>
    </row>
    <row r="635" spans="11:11" x14ac:dyDescent="0.25">
      <c r="K635" s="17"/>
    </row>
    <row r="636" spans="11:11" x14ac:dyDescent="0.25">
      <c r="K636" s="17"/>
    </row>
    <row r="637" spans="11:11" x14ac:dyDescent="0.25">
      <c r="K637" s="17"/>
    </row>
    <row r="638" spans="11:11" x14ac:dyDescent="0.25">
      <c r="K638" s="17"/>
    </row>
    <row r="639" spans="11:11" x14ac:dyDescent="0.25">
      <c r="K639" s="17"/>
    </row>
    <row r="640" spans="11:11" x14ac:dyDescent="0.25">
      <c r="K640" s="17"/>
    </row>
    <row r="641" spans="11:11" x14ac:dyDescent="0.25">
      <c r="K641" s="17"/>
    </row>
    <row r="642" spans="11:11" x14ac:dyDescent="0.25">
      <c r="K642" s="17"/>
    </row>
    <row r="643" spans="11:11" x14ac:dyDescent="0.25">
      <c r="K643" s="17"/>
    </row>
    <row r="644" spans="11:11" x14ac:dyDescent="0.25">
      <c r="K644" s="17"/>
    </row>
    <row r="645" spans="11:11" x14ac:dyDescent="0.25">
      <c r="K645" s="17"/>
    </row>
    <row r="646" spans="11:11" x14ac:dyDescent="0.25">
      <c r="K646" s="17"/>
    </row>
    <row r="647" spans="11:11" x14ac:dyDescent="0.25">
      <c r="K647" s="17"/>
    </row>
    <row r="648" spans="11:11" x14ac:dyDescent="0.25">
      <c r="K648" s="17"/>
    </row>
    <row r="649" spans="11:11" x14ac:dyDescent="0.25">
      <c r="K649" s="17"/>
    </row>
    <row r="650" spans="11:11" x14ac:dyDescent="0.25">
      <c r="K650" s="17"/>
    </row>
    <row r="651" spans="11:11" x14ac:dyDescent="0.25">
      <c r="K651" s="17"/>
    </row>
    <row r="652" spans="11:11" x14ac:dyDescent="0.25">
      <c r="K652" s="17"/>
    </row>
    <row r="653" spans="11:11" x14ac:dyDescent="0.25">
      <c r="K653" s="17"/>
    </row>
    <row r="654" spans="11:11" x14ac:dyDescent="0.25">
      <c r="K654" s="17"/>
    </row>
    <row r="655" spans="11:11" x14ac:dyDescent="0.25">
      <c r="K655" s="17"/>
    </row>
    <row r="656" spans="11:11" x14ac:dyDescent="0.25">
      <c r="K656" s="17"/>
    </row>
    <row r="657" spans="11:11" x14ac:dyDescent="0.25">
      <c r="K657" s="17"/>
    </row>
    <row r="658" spans="11:11" x14ac:dyDescent="0.25">
      <c r="K658" s="17"/>
    </row>
    <row r="659" spans="11:11" x14ac:dyDescent="0.25">
      <c r="K659" s="17"/>
    </row>
    <row r="660" spans="11:11" x14ac:dyDescent="0.25">
      <c r="K660" s="17"/>
    </row>
    <row r="661" spans="11:11" x14ac:dyDescent="0.25">
      <c r="K661" s="17"/>
    </row>
    <row r="662" spans="11:11" x14ac:dyDescent="0.25">
      <c r="K662" s="17"/>
    </row>
    <row r="663" spans="11:11" x14ac:dyDescent="0.25">
      <c r="K663" s="17"/>
    </row>
    <row r="664" spans="11:11" x14ac:dyDescent="0.25">
      <c r="K664" s="17"/>
    </row>
    <row r="665" spans="11:11" x14ac:dyDescent="0.25">
      <c r="K665" s="17"/>
    </row>
    <row r="666" spans="11:11" x14ac:dyDescent="0.25">
      <c r="K666" s="17"/>
    </row>
    <row r="667" spans="11:11" x14ac:dyDescent="0.25">
      <c r="K667" s="17"/>
    </row>
    <row r="668" spans="11:11" x14ac:dyDescent="0.25">
      <c r="K668" s="17"/>
    </row>
    <row r="669" spans="11:11" x14ac:dyDescent="0.25">
      <c r="K669" s="17"/>
    </row>
    <row r="670" spans="11:11" x14ac:dyDescent="0.25">
      <c r="K670" s="17"/>
    </row>
    <row r="671" spans="11:11" x14ac:dyDescent="0.25">
      <c r="K671" s="17"/>
    </row>
    <row r="672" spans="11:11" x14ac:dyDescent="0.25">
      <c r="K672" s="17"/>
    </row>
    <row r="673" spans="11:11" x14ac:dyDescent="0.25">
      <c r="K673" s="17"/>
    </row>
    <row r="674" spans="11:11" x14ac:dyDescent="0.25">
      <c r="K674" s="17"/>
    </row>
    <row r="675" spans="11:11" x14ac:dyDescent="0.25">
      <c r="K675" s="17"/>
    </row>
    <row r="676" spans="11:11" x14ac:dyDescent="0.25">
      <c r="K676" s="17"/>
    </row>
    <row r="677" spans="11:11" x14ac:dyDescent="0.25">
      <c r="K677" s="17"/>
    </row>
    <row r="678" spans="11:11" x14ac:dyDescent="0.25">
      <c r="K678" s="17"/>
    </row>
    <row r="679" spans="11:11" x14ac:dyDescent="0.25">
      <c r="K679" s="17"/>
    </row>
    <row r="680" spans="11:11" x14ac:dyDescent="0.25">
      <c r="K680" s="17"/>
    </row>
    <row r="681" spans="11:11" x14ac:dyDescent="0.25">
      <c r="K681" s="17"/>
    </row>
    <row r="682" spans="11:11" x14ac:dyDescent="0.25">
      <c r="K682" s="17"/>
    </row>
    <row r="683" spans="11:11" x14ac:dyDescent="0.25">
      <c r="K683" s="17"/>
    </row>
    <row r="684" spans="11:11" x14ac:dyDescent="0.25">
      <c r="K684" s="17"/>
    </row>
    <row r="685" spans="11:11" x14ac:dyDescent="0.25">
      <c r="K685" s="17"/>
    </row>
    <row r="686" spans="11:11" x14ac:dyDescent="0.25">
      <c r="K686" s="17"/>
    </row>
    <row r="687" spans="11:11" x14ac:dyDescent="0.25">
      <c r="K687" s="17"/>
    </row>
    <row r="688" spans="11:11" x14ac:dyDescent="0.25">
      <c r="K688" s="17"/>
    </row>
    <row r="689" spans="11:11" x14ac:dyDescent="0.25">
      <c r="K689" s="17"/>
    </row>
    <row r="690" spans="11:11" x14ac:dyDescent="0.25">
      <c r="K690" s="17"/>
    </row>
    <row r="691" spans="11:11" x14ac:dyDescent="0.25">
      <c r="K691" s="17"/>
    </row>
    <row r="692" spans="11:11" x14ac:dyDescent="0.25">
      <c r="K692" s="17"/>
    </row>
    <row r="693" spans="11:11" x14ac:dyDescent="0.25">
      <c r="K693" s="17"/>
    </row>
    <row r="694" spans="11:11" x14ac:dyDescent="0.25">
      <c r="K694" s="17"/>
    </row>
    <row r="695" spans="11:11" x14ac:dyDescent="0.25">
      <c r="K695" s="17"/>
    </row>
    <row r="696" spans="11:11" x14ac:dyDescent="0.25">
      <c r="K696" s="17"/>
    </row>
    <row r="697" spans="11:11" x14ac:dyDescent="0.25">
      <c r="K697" s="17"/>
    </row>
    <row r="698" spans="11:11" x14ac:dyDescent="0.25">
      <c r="K698" s="17"/>
    </row>
    <row r="699" spans="11:11" x14ac:dyDescent="0.25">
      <c r="K699" s="17"/>
    </row>
    <row r="700" spans="11:11" x14ac:dyDescent="0.25">
      <c r="K700" s="17"/>
    </row>
    <row r="701" spans="11:11" x14ac:dyDescent="0.25">
      <c r="K701" s="17"/>
    </row>
    <row r="702" spans="11:11" x14ac:dyDescent="0.25">
      <c r="K702" s="17"/>
    </row>
    <row r="703" spans="11:11" x14ac:dyDescent="0.25">
      <c r="K703" s="17"/>
    </row>
    <row r="704" spans="11:11" x14ac:dyDescent="0.25">
      <c r="K704" s="17"/>
    </row>
    <row r="705" spans="11:11" x14ac:dyDescent="0.25">
      <c r="K705" s="17"/>
    </row>
    <row r="706" spans="11:11" x14ac:dyDescent="0.25">
      <c r="K706" s="17"/>
    </row>
    <row r="707" spans="11:11" x14ac:dyDescent="0.25">
      <c r="K707" s="17"/>
    </row>
    <row r="708" spans="11:11" x14ac:dyDescent="0.25">
      <c r="K708" s="17"/>
    </row>
    <row r="709" spans="11:11" x14ac:dyDescent="0.25">
      <c r="K709" s="17"/>
    </row>
    <row r="710" spans="11:11" x14ac:dyDescent="0.25">
      <c r="K710" s="17"/>
    </row>
    <row r="711" spans="11:11" x14ac:dyDescent="0.25">
      <c r="K711" s="17"/>
    </row>
    <row r="712" spans="11:11" x14ac:dyDescent="0.25">
      <c r="K712" s="17"/>
    </row>
    <row r="713" spans="11:11" x14ac:dyDescent="0.25">
      <c r="K713" s="17"/>
    </row>
    <row r="714" spans="11:11" x14ac:dyDescent="0.25">
      <c r="K714" s="17"/>
    </row>
    <row r="715" spans="11:11" x14ac:dyDescent="0.25">
      <c r="K715" s="17"/>
    </row>
    <row r="716" spans="11:11" x14ac:dyDescent="0.25">
      <c r="K716" s="17"/>
    </row>
    <row r="717" spans="11:11" x14ac:dyDescent="0.25">
      <c r="K717" s="17"/>
    </row>
    <row r="718" spans="11:11" x14ac:dyDescent="0.25">
      <c r="K718" s="17"/>
    </row>
    <row r="719" spans="11:11" x14ac:dyDescent="0.25">
      <c r="K719" s="17"/>
    </row>
    <row r="720" spans="11:11" x14ac:dyDescent="0.25">
      <c r="K720" s="17"/>
    </row>
    <row r="721" spans="11:11" x14ac:dyDescent="0.25">
      <c r="K721" s="17"/>
    </row>
    <row r="722" spans="11:11" x14ac:dyDescent="0.25">
      <c r="K722" s="17"/>
    </row>
    <row r="723" spans="11:11" x14ac:dyDescent="0.25">
      <c r="K723" s="17"/>
    </row>
    <row r="724" spans="11:11" x14ac:dyDescent="0.25">
      <c r="K724" s="17"/>
    </row>
    <row r="725" spans="11:11" x14ac:dyDescent="0.25">
      <c r="K725" s="17"/>
    </row>
    <row r="726" spans="11:11" x14ac:dyDescent="0.25">
      <c r="K726" s="17"/>
    </row>
    <row r="727" spans="11:11" x14ac:dyDescent="0.25">
      <c r="K727" s="17"/>
    </row>
    <row r="728" spans="11:11" x14ac:dyDescent="0.25">
      <c r="K728" s="17"/>
    </row>
    <row r="729" spans="11:11" x14ac:dyDescent="0.25">
      <c r="K729" s="17"/>
    </row>
    <row r="730" spans="11:11" x14ac:dyDescent="0.25">
      <c r="K730" s="17"/>
    </row>
    <row r="731" spans="11:11" x14ac:dyDescent="0.25">
      <c r="K731" s="17"/>
    </row>
    <row r="732" spans="11:11" x14ac:dyDescent="0.25">
      <c r="K732" s="17"/>
    </row>
    <row r="733" spans="11:11" x14ac:dyDescent="0.25">
      <c r="K733" s="17"/>
    </row>
    <row r="734" spans="11:11" x14ac:dyDescent="0.25">
      <c r="K734" s="17"/>
    </row>
    <row r="735" spans="11:11" x14ac:dyDescent="0.25">
      <c r="K735" s="17"/>
    </row>
    <row r="736" spans="11:11" x14ac:dyDescent="0.25">
      <c r="K736" s="17"/>
    </row>
    <row r="737" spans="11:11" x14ac:dyDescent="0.25">
      <c r="K737" s="17"/>
    </row>
    <row r="738" spans="11:11" x14ac:dyDescent="0.25">
      <c r="K738" s="17"/>
    </row>
    <row r="739" spans="11:11" x14ac:dyDescent="0.25">
      <c r="K739" s="17"/>
    </row>
    <row r="740" spans="11:11" x14ac:dyDescent="0.25">
      <c r="K740" s="17"/>
    </row>
    <row r="741" spans="11:11" x14ac:dyDescent="0.25">
      <c r="K741" s="17"/>
    </row>
    <row r="742" spans="11:11" x14ac:dyDescent="0.25">
      <c r="K742" s="17"/>
    </row>
    <row r="743" spans="11:11" x14ac:dyDescent="0.25">
      <c r="K743" s="17"/>
    </row>
    <row r="744" spans="11:11" x14ac:dyDescent="0.25">
      <c r="K744" s="17"/>
    </row>
    <row r="745" spans="11:11" x14ac:dyDescent="0.25">
      <c r="K745" s="17"/>
    </row>
    <row r="746" spans="11:11" x14ac:dyDescent="0.25">
      <c r="K746" s="17"/>
    </row>
    <row r="747" spans="11:11" x14ac:dyDescent="0.25">
      <c r="K747" s="17"/>
    </row>
    <row r="748" spans="11:11" x14ac:dyDescent="0.25">
      <c r="K748" s="17"/>
    </row>
    <row r="749" spans="11:11" x14ac:dyDescent="0.25">
      <c r="K749" s="17"/>
    </row>
    <row r="750" spans="11:11" x14ac:dyDescent="0.25">
      <c r="K750" s="17"/>
    </row>
    <row r="751" spans="11:11" x14ac:dyDescent="0.25">
      <c r="K751" s="17"/>
    </row>
    <row r="752" spans="11:11" x14ac:dyDescent="0.25">
      <c r="K752" s="17"/>
    </row>
    <row r="753" spans="11:11" x14ac:dyDescent="0.25">
      <c r="K753" s="17"/>
    </row>
    <row r="754" spans="11:11" x14ac:dyDescent="0.25">
      <c r="K754" s="17"/>
    </row>
    <row r="755" spans="11:11" x14ac:dyDescent="0.25">
      <c r="K755" s="17"/>
    </row>
    <row r="756" spans="11:11" x14ac:dyDescent="0.25">
      <c r="K756" s="17"/>
    </row>
    <row r="757" spans="11:11" x14ac:dyDescent="0.25">
      <c r="K757" s="17"/>
    </row>
    <row r="758" spans="11:11" x14ac:dyDescent="0.25">
      <c r="K758" s="17"/>
    </row>
    <row r="759" spans="11:11" x14ac:dyDescent="0.25">
      <c r="K759" s="17"/>
    </row>
    <row r="760" spans="11:11" x14ac:dyDescent="0.25">
      <c r="K760" s="17"/>
    </row>
    <row r="761" spans="11:11" x14ac:dyDescent="0.25">
      <c r="K761" s="17"/>
    </row>
    <row r="762" spans="11:11" x14ac:dyDescent="0.25">
      <c r="K762" s="17"/>
    </row>
    <row r="763" spans="11:11" x14ac:dyDescent="0.25">
      <c r="K763" s="17"/>
    </row>
    <row r="764" spans="11:11" x14ac:dyDescent="0.25">
      <c r="K764" s="17"/>
    </row>
    <row r="765" spans="11:11" x14ac:dyDescent="0.25">
      <c r="K765" s="17"/>
    </row>
    <row r="766" spans="11:11" x14ac:dyDescent="0.25">
      <c r="K766" s="17"/>
    </row>
    <row r="767" spans="11:11" x14ac:dyDescent="0.25">
      <c r="K767" s="17"/>
    </row>
    <row r="768" spans="11:11" x14ac:dyDescent="0.25">
      <c r="K768" s="17"/>
    </row>
    <row r="769" spans="11:11" x14ac:dyDescent="0.25">
      <c r="K769" s="17"/>
    </row>
    <row r="770" spans="11:11" x14ac:dyDescent="0.25">
      <c r="K770" s="17"/>
    </row>
    <row r="771" spans="11:11" x14ac:dyDescent="0.25">
      <c r="K771" s="17"/>
    </row>
    <row r="772" spans="11:11" x14ac:dyDescent="0.25">
      <c r="K772" s="17"/>
    </row>
    <row r="773" spans="11:11" x14ac:dyDescent="0.25">
      <c r="K773" s="17"/>
    </row>
    <row r="774" spans="11:11" x14ac:dyDescent="0.25">
      <c r="K774" s="17"/>
    </row>
    <row r="775" spans="11:11" x14ac:dyDescent="0.25">
      <c r="K775" s="17"/>
    </row>
    <row r="776" spans="11:11" x14ac:dyDescent="0.25">
      <c r="K776" s="17"/>
    </row>
    <row r="777" spans="11:11" x14ac:dyDescent="0.25">
      <c r="K777" s="17"/>
    </row>
    <row r="778" spans="11:11" x14ac:dyDescent="0.25">
      <c r="K778" s="17"/>
    </row>
    <row r="779" spans="11:11" x14ac:dyDescent="0.25">
      <c r="K779" s="17"/>
    </row>
    <row r="780" spans="11:11" x14ac:dyDescent="0.25">
      <c r="K780" s="17"/>
    </row>
    <row r="781" spans="11:11" x14ac:dyDescent="0.25">
      <c r="K781" s="17"/>
    </row>
    <row r="782" spans="11:11" x14ac:dyDescent="0.25">
      <c r="K782" s="17"/>
    </row>
    <row r="783" spans="11:11" x14ac:dyDescent="0.25">
      <c r="K783" s="17"/>
    </row>
    <row r="784" spans="11:11" x14ac:dyDescent="0.25">
      <c r="K784" s="17"/>
    </row>
    <row r="785" spans="11:11" x14ac:dyDescent="0.25">
      <c r="K785" s="17"/>
    </row>
    <row r="786" spans="11:11" x14ac:dyDescent="0.25">
      <c r="K786" s="17"/>
    </row>
    <row r="787" spans="11:11" x14ac:dyDescent="0.25">
      <c r="K787" s="17"/>
    </row>
    <row r="788" spans="11:11" x14ac:dyDescent="0.25">
      <c r="K788" s="17"/>
    </row>
    <row r="789" spans="11:11" x14ac:dyDescent="0.25">
      <c r="K789" s="17"/>
    </row>
    <row r="790" spans="11:11" x14ac:dyDescent="0.25">
      <c r="K790" s="17"/>
    </row>
    <row r="791" spans="11:11" x14ac:dyDescent="0.25">
      <c r="K791" s="17"/>
    </row>
    <row r="792" spans="11:11" x14ac:dyDescent="0.25">
      <c r="K792" s="17"/>
    </row>
    <row r="793" spans="11:11" x14ac:dyDescent="0.25">
      <c r="K793" s="17"/>
    </row>
    <row r="794" spans="11:11" x14ac:dyDescent="0.25">
      <c r="K794" s="17"/>
    </row>
    <row r="795" spans="11:11" x14ac:dyDescent="0.25">
      <c r="K795" s="17"/>
    </row>
    <row r="796" spans="11:11" x14ac:dyDescent="0.25">
      <c r="K796" s="17"/>
    </row>
    <row r="797" spans="11:11" x14ac:dyDescent="0.25">
      <c r="K797" s="17"/>
    </row>
    <row r="798" spans="11:11" x14ac:dyDescent="0.25">
      <c r="K798" s="17"/>
    </row>
    <row r="799" spans="11:11" x14ac:dyDescent="0.25">
      <c r="K799" s="17"/>
    </row>
    <row r="800" spans="11:11" x14ac:dyDescent="0.25">
      <c r="K800" s="17"/>
    </row>
    <row r="801" spans="11:11" x14ac:dyDescent="0.25">
      <c r="K801" s="17"/>
    </row>
    <row r="802" spans="11:11" x14ac:dyDescent="0.25">
      <c r="K802" s="17"/>
    </row>
    <row r="803" spans="11:11" x14ac:dyDescent="0.25">
      <c r="K803" s="17"/>
    </row>
    <row r="804" spans="11:11" x14ac:dyDescent="0.25">
      <c r="K804" s="17"/>
    </row>
    <row r="805" spans="11:11" x14ac:dyDescent="0.25">
      <c r="K805" s="17"/>
    </row>
    <row r="806" spans="11:11" x14ac:dyDescent="0.25">
      <c r="K806" s="17"/>
    </row>
    <row r="807" spans="11:11" x14ac:dyDescent="0.25">
      <c r="K807" s="17"/>
    </row>
    <row r="808" spans="11:11" x14ac:dyDescent="0.25">
      <c r="K808" s="17"/>
    </row>
    <row r="809" spans="11:11" x14ac:dyDescent="0.25">
      <c r="K809" s="17"/>
    </row>
    <row r="810" spans="11:11" x14ac:dyDescent="0.25">
      <c r="K810" s="17"/>
    </row>
    <row r="811" spans="11:11" x14ac:dyDescent="0.25">
      <c r="K811" s="17"/>
    </row>
    <row r="812" spans="11:11" x14ac:dyDescent="0.25">
      <c r="K812" s="17"/>
    </row>
    <row r="813" spans="11:11" x14ac:dyDescent="0.25">
      <c r="K813" s="17"/>
    </row>
    <row r="814" spans="11:11" x14ac:dyDescent="0.25">
      <c r="K814" s="17"/>
    </row>
    <row r="815" spans="11:11" x14ac:dyDescent="0.25">
      <c r="K815" s="17"/>
    </row>
    <row r="816" spans="11:11" x14ac:dyDescent="0.25">
      <c r="K816" s="17"/>
    </row>
    <row r="817" spans="11:11" x14ac:dyDescent="0.25">
      <c r="K817" s="17"/>
    </row>
    <row r="818" spans="11:11" x14ac:dyDescent="0.25">
      <c r="K818" s="17"/>
    </row>
    <row r="819" spans="11:11" x14ac:dyDescent="0.25">
      <c r="K819" s="17"/>
    </row>
    <row r="820" spans="11:11" x14ac:dyDescent="0.25">
      <c r="K820" s="17"/>
    </row>
    <row r="821" spans="11:11" x14ac:dyDescent="0.25">
      <c r="K821" s="17"/>
    </row>
    <row r="822" spans="11:11" x14ac:dyDescent="0.25">
      <c r="K822" s="17"/>
    </row>
    <row r="823" spans="11:11" x14ac:dyDescent="0.25">
      <c r="K823" s="17"/>
    </row>
    <row r="824" spans="11:11" x14ac:dyDescent="0.25">
      <c r="K824" s="17"/>
    </row>
    <row r="825" spans="11:11" x14ac:dyDescent="0.25">
      <c r="K825" s="17"/>
    </row>
    <row r="826" spans="11:11" x14ac:dyDescent="0.25">
      <c r="K826" s="17"/>
    </row>
    <row r="827" spans="11:11" x14ac:dyDescent="0.25">
      <c r="K827" s="17"/>
    </row>
    <row r="828" spans="11:11" x14ac:dyDescent="0.25">
      <c r="K828" s="17"/>
    </row>
    <row r="829" spans="11:11" x14ac:dyDescent="0.25">
      <c r="K829" s="17"/>
    </row>
    <row r="830" spans="11:11" x14ac:dyDescent="0.25">
      <c r="K830" s="17"/>
    </row>
    <row r="831" spans="11:11" x14ac:dyDescent="0.25">
      <c r="K831" s="17"/>
    </row>
    <row r="832" spans="11:11" x14ac:dyDescent="0.25">
      <c r="K832" s="17"/>
    </row>
    <row r="833" spans="11:11" x14ac:dyDescent="0.25">
      <c r="K833" s="17"/>
    </row>
    <row r="834" spans="11:11" x14ac:dyDescent="0.25">
      <c r="K834" s="17"/>
    </row>
    <row r="835" spans="11:11" x14ac:dyDescent="0.25">
      <c r="K835" s="17"/>
    </row>
    <row r="836" spans="11:11" x14ac:dyDescent="0.25">
      <c r="K836" s="17"/>
    </row>
    <row r="837" spans="11:11" x14ac:dyDescent="0.25">
      <c r="K837" s="17"/>
    </row>
    <row r="838" spans="11:11" x14ac:dyDescent="0.25">
      <c r="K838" s="17"/>
    </row>
    <row r="839" spans="11:11" x14ac:dyDescent="0.25">
      <c r="K839" s="17"/>
    </row>
    <row r="840" spans="11:11" x14ac:dyDescent="0.25">
      <c r="K840" s="17"/>
    </row>
    <row r="841" spans="11:11" x14ac:dyDescent="0.25">
      <c r="K841" s="17"/>
    </row>
    <row r="842" spans="11:11" x14ac:dyDescent="0.25">
      <c r="K842" s="17"/>
    </row>
    <row r="843" spans="11:11" x14ac:dyDescent="0.25">
      <c r="K843" s="17"/>
    </row>
    <row r="844" spans="11:11" x14ac:dyDescent="0.25">
      <c r="K844" s="17"/>
    </row>
    <row r="845" spans="11:11" x14ac:dyDescent="0.25">
      <c r="K845" s="17"/>
    </row>
    <row r="846" spans="11:11" x14ac:dyDescent="0.25">
      <c r="K846" s="17"/>
    </row>
    <row r="847" spans="11:11" x14ac:dyDescent="0.25">
      <c r="K847" s="17"/>
    </row>
    <row r="848" spans="11:11" x14ac:dyDescent="0.25">
      <c r="K848" s="17"/>
    </row>
    <row r="849" spans="11:11" x14ac:dyDescent="0.25">
      <c r="K849" s="17"/>
    </row>
    <row r="850" spans="11:11" x14ac:dyDescent="0.25">
      <c r="K850" s="17"/>
    </row>
    <row r="851" spans="11:11" x14ac:dyDescent="0.25">
      <c r="K851" s="17"/>
    </row>
    <row r="852" spans="11:11" x14ac:dyDescent="0.25">
      <c r="K852" s="17"/>
    </row>
    <row r="853" spans="11:11" x14ac:dyDescent="0.25">
      <c r="K853" s="17"/>
    </row>
    <row r="854" spans="11:11" x14ac:dyDescent="0.25">
      <c r="K854" s="17"/>
    </row>
    <row r="855" spans="11:11" x14ac:dyDescent="0.25">
      <c r="K855" s="17"/>
    </row>
    <row r="856" spans="11:11" x14ac:dyDescent="0.25">
      <c r="K856" s="17"/>
    </row>
    <row r="857" spans="11:11" x14ac:dyDescent="0.25">
      <c r="K857" s="17"/>
    </row>
    <row r="858" spans="11:11" x14ac:dyDescent="0.25">
      <c r="K858" s="17"/>
    </row>
    <row r="859" spans="11:11" x14ac:dyDescent="0.25">
      <c r="K859" s="17"/>
    </row>
    <row r="860" spans="11:11" x14ac:dyDescent="0.25">
      <c r="K860" s="17"/>
    </row>
    <row r="861" spans="11:11" x14ac:dyDescent="0.25">
      <c r="K861" s="17"/>
    </row>
    <row r="862" spans="11:11" x14ac:dyDescent="0.25">
      <c r="K862" s="17"/>
    </row>
    <row r="863" spans="11:11" x14ac:dyDescent="0.25">
      <c r="K863" s="17"/>
    </row>
    <row r="864" spans="11:11" x14ac:dyDescent="0.25">
      <c r="K864" s="17"/>
    </row>
    <row r="865" spans="11:11" x14ac:dyDescent="0.25">
      <c r="K865" s="17"/>
    </row>
    <row r="866" spans="11:11" x14ac:dyDescent="0.25">
      <c r="K866" s="17"/>
    </row>
    <row r="867" spans="11:11" x14ac:dyDescent="0.25">
      <c r="K867" s="17"/>
    </row>
    <row r="868" spans="11:11" x14ac:dyDescent="0.25">
      <c r="K868" s="17"/>
    </row>
    <row r="869" spans="11:11" x14ac:dyDescent="0.25">
      <c r="K869" s="17"/>
    </row>
    <row r="870" spans="11:11" x14ac:dyDescent="0.25">
      <c r="K870" s="17"/>
    </row>
    <row r="871" spans="11:11" x14ac:dyDescent="0.25">
      <c r="K871" s="17"/>
    </row>
    <row r="872" spans="11:11" x14ac:dyDescent="0.25">
      <c r="K872" s="17"/>
    </row>
    <row r="873" spans="11:11" x14ac:dyDescent="0.25">
      <c r="K873" s="17"/>
    </row>
    <row r="874" spans="11:11" x14ac:dyDescent="0.25">
      <c r="K874" s="17"/>
    </row>
    <row r="875" spans="11:11" x14ac:dyDescent="0.25">
      <c r="K875" s="17"/>
    </row>
    <row r="876" spans="11:11" x14ac:dyDescent="0.25">
      <c r="K876" s="17"/>
    </row>
    <row r="877" spans="11:11" x14ac:dyDescent="0.25">
      <c r="K877" s="17"/>
    </row>
    <row r="878" spans="11:11" x14ac:dyDescent="0.25">
      <c r="K878" s="17"/>
    </row>
    <row r="879" spans="11:11" x14ac:dyDescent="0.25">
      <c r="K879" s="17"/>
    </row>
    <row r="880" spans="11:11" x14ac:dyDescent="0.25">
      <c r="K880" s="17"/>
    </row>
    <row r="881" spans="11:11" x14ac:dyDescent="0.25">
      <c r="K881" s="17"/>
    </row>
    <row r="882" spans="11:11" x14ac:dyDescent="0.25">
      <c r="K882" s="17"/>
    </row>
    <row r="883" spans="11:11" x14ac:dyDescent="0.25">
      <c r="K883" s="17"/>
    </row>
    <row r="884" spans="11:11" x14ac:dyDescent="0.25">
      <c r="K884" s="17"/>
    </row>
    <row r="885" spans="11:11" x14ac:dyDescent="0.25">
      <c r="K885" s="17"/>
    </row>
    <row r="886" spans="11:11" x14ac:dyDescent="0.25">
      <c r="K886" s="17"/>
    </row>
    <row r="887" spans="11:11" x14ac:dyDescent="0.25">
      <c r="K887" s="17"/>
    </row>
    <row r="888" spans="11:11" x14ac:dyDescent="0.25">
      <c r="K888" s="17"/>
    </row>
    <row r="889" spans="11:11" x14ac:dyDescent="0.25">
      <c r="K889" s="17"/>
    </row>
    <row r="890" spans="11:11" x14ac:dyDescent="0.25">
      <c r="K890" s="17"/>
    </row>
    <row r="891" spans="11:11" x14ac:dyDescent="0.25">
      <c r="K891" s="17"/>
    </row>
    <row r="892" spans="11:11" x14ac:dyDescent="0.25">
      <c r="K892" s="17"/>
    </row>
    <row r="893" spans="11:11" x14ac:dyDescent="0.25">
      <c r="K893" s="17"/>
    </row>
    <row r="894" spans="11:11" x14ac:dyDescent="0.25">
      <c r="K894" s="17"/>
    </row>
    <row r="895" spans="11:11" x14ac:dyDescent="0.25">
      <c r="K895" s="17"/>
    </row>
    <row r="896" spans="11:11" x14ac:dyDescent="0.25">
      <c r="K896" s="17"/>
    </row>
    <row r="897" spans="11:11" x14ac:dyDescent="0.25">
      <c r="K897" s="17"/>
    </row>
    <row r="898" spans="11:11" x14ac:dyDescent="0.25">
      <c r="K898" s="17"/>
    </row>
    <row r="899" spans="11:11" x14ac:dyDescent="0.25">
      <c r="K899" s="17"/>
    </row>
    <row r="900" spans="11:11" x14ac:dyDescent="0.25">
      <c r="K900" s="17"/>
    </row>
    <row r="901" spans="11:11" x14ac:dyDescent="0.25">
      <c r="K901" s="17"/>
    </row>
  </sheetData>
  <autoFilter ref="A1:H495" xr:uid="{E5EE8A0E-2C6E-4E00-AC0B-68274E78CFE6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70326-FD9D-4910-8BFF-8B5045D53868}">
  <sheetPr>
    <tabColor rgb="FFFF0000"/>
  </sheetPr>
  <dimension ref="A1:K901"/>
  <sheetViews>
    <sheetView showGridLines="0" workbookViewId="0">
      <selection activeCell="C13" sqref="C13"/>
    </sheetView>
  </sheetViews>
  <sheetFormatPr defaultColWidth="9.140625" defaultRowHeight="15" x14ac:dyDescent="0.25"/>
  <cols>
    <col min="1" max="1" width="38.5703125" style="6" bestFit="1" customWidth="1"/>
    <col min="2" max="4" width="26.42578125" style="6" customWidth="1"/>
    <col min="5" max="5" width="51.5703125" style="6" bestFit="1" customWidth="1"/>
    <col min="6" max="7" width="26.42578125" style="6" customWidth="1"/>
    <col min="8" max="8" width="17.85546875" style="8" customWidth="1"/>
    <col min="9" max="11" width="17.85546875" customWidth="1"/>
    <col min="12" max="16384" width="9.140625" style="6"/>
  </cols>
  <sheetData>
    <row r="1" spans="1:11" ht="30" x14ac:dyDescent="0.25">
      <c r="A1" s="5" t="s">
        <v>301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7" t="s">
        <v>302</v>
      </c>
      <c r="I1" s="16" t="s">
        <v>296</v>
      </c>
      <c r="J1" s="16" t="s">
        <v>297</v>
      </c>
      <c r="K1" s="16" t="s">
        <v>298</v>
      </c>
    </row>
    <row r="2" spans="1:11" x14ac:dyDescent="0.25">
      <c r="A2" s="13" t="s">
        <v>811</v>
      </c>
      <c r="B2" s="13" t="s">
        <v>289</v>
      </c>
      <c r="C2" s="13" t="s">
        <v>123</v>
      </c>
      <c r="D2" s="13" t="s">
        <v>290</v>
      </c>
      <c r="E2" s="13" t="s">
        <v>122</v>
      </c>
      <c r="F2" s="13" t="s">
        <v>16</v>
      </c>
      <c r="G2" s="13" t="s">
        <v>275</v>
      </c>
      <c r="H2" s="10">
        <v>239942.68</v>
      </c>
      <c r="I2" s="10">
        <v>16474.559999999998</v>
      </c>
      <c r="J2" s="10">
        <v>5030.6038275444698</v>
      </c>
      <c r="K2" s="10">
        <v>251386.63617245553</v>
      </c>
    </row>
    <row r="3" spans="1:11" x14ac:dyDescent="0.25">
      <c r="A3" s="13" t="s">
        <v>812</v>
      </c>
      <c r="B3" s="13" t="s">
        <v>259</v>
      </c>
      <c r="C3" s="13" t="s">
        <v>123</v>
      </c>
      <c r="D3" s="13" t="s">
        <v>290</v>
      </c>
      <c r="E3" s="13" t="s">
        <v>813</v>
      </c>
      <c r="F3" s="13" t="s">
        <v>294</v>
      </c>
      <c r="G3" s="13" t="s">
        <v>275</v>
      </c>
      <c r="H3" s="10">
        <v>84832.520000000019</v>
      </c>
      <c r="I3" s="10">
        <v>16225.819999999992</v>
      </c>
      <c r="J3" s="10">
        <v>17893.357362199997</v>
      </c>
      <c r="K3" s="10">
        <v>83164.982637800014</v>
      </c>
    </row>
    <row r="4" spans="1:11" x14ac:dyDescent="0.25">
      <c r="A4" s="13" t="s">
        <v>814</v>
      </c>
      <c r="B4" s="13" t="s">
        <v>251</v>
      </c>
      <c r="C4" s="13" t="s">
        <v>123</v>
      </c>
      <c r="D4" s="13" t="s">
        <v>290</v>
      </c>
      <c r="E4" s="13" t="s">
        <v>813</v>
      </c>
      <c r="F4" s="13" t="s">
        <v>294</v>
      </c>
      <c r="G4" s="13" t="s">
        <v>275</v>
      </c>
      <c r="H4" s="10">
        <v>98199.71000000005</v>
      </c>
      <c r="I4" s="10">
        <v>30144.889999999989</v>
      </c>
      <c r="J4" s="10">
        <v>29071.635922999994</v>
      </c>
      <c r="K4" s="10">
        <v>99272.964077000041</v>
      </c>
    </row>
    <row r="5" spans="1:11" x14ac:dyDescent="0.25">
      <c r="A5" s="13" t="s">
        <v>815</v>
      </c>
      <c r="B5" s="13" t="s">
        <v>251</v>
      </c>
      <c r="C5" s="13" t="s">
        <v>123</v>
      </c>
      <c r="D5" s="13" t="s">
        <v>290</v>
      </c>
      <c r="E5" s="13" t="s">
        <v>816</v>
      </c>
      <c r="F5" s="13" t="s">
        <v>294</v>
      </c>
      <c r="G5" s="13" t="s">
        <v>275</v>
      </c>
      <c r="H5" s="10">
        <v>196186.84000000008</v>
      </c>
      <c r="I5" s="10">
        <v>60885.659999999996</v>
      </c>
      <c r="J5" s="10">
        <v>62068.388828800002</v>
      </c>
      <c r="K5" s="10">
        <v>195004.11117120009</v>
      </c>
    </row>
    <row r="6" spans="1:11" x14ac:dyDescent="0.25">
      <c r="A6" s="13" t="s">
        <v>817</v>
      </c>
      <c r="B6" s="13" t="s">
        <v>249</v>
      </c>
      <c r="C6" s="13" t="s">
        <v>123</v>
      </c>
      <c r="D6" s="13" t="s">
        <v>290</v>
      </c>
      <c r="E6" s="13" t="s">
        <v>813</v>
      </c>
      <c r="F6" s="13" t="s">
        <v>294</v>
      </c>
      <c r="G6" s="13" t="s">
        <v>275</v>
      </c>
      <c r="H6" s="10">
        <v>116904.8900000001</v>
      </c>
      <c r="I6" s="10">
        <v>35809.750000000015</v>
      </c>
      <c r="J6" s="10">
        <v>34548.02121974231</v>
      </c>
      <c r="K6" s="10">
        <v>118166.61878025781</v>
      </c>
    </row>
    <row r="7" spans="1:11" x14ac:dyDescent="0.25">
      <c r="A7" s="13" t="s">
        <v>818</v>
      </c>
      <c r="B7" s="13" t="s">
        <v>249</v>
      </c>
      <c r="C7" s="13" t="s">
        <v>123</v>
      </c>
      <c r="D7" s="13" t="s">
        <v>290</v>
      </c>
      <c r="E7" s="13" t="s">
        <v>816</v>
      </c>
      <c r="F7" s="13" t="s">
        <v>294</v>
      </c>
      <c r="G7" s="13" t="s">
        <v>275</v>
      </c>
      <c r="H7" s="10">
        <v>227844.29</v>
      </c>
      <c r="I7" s="10">
        <v>61128.409999999996</v>
      </c>
      <c r="J7" s="10">
        <v>64136.155384225014</v>
      </c>
      <c r="K7" s="10">
        <v>224836.544615775</v>
      </c>
    </row>
    <row r="8" spans="1:11" x14ac:dyDescent="0.25">
      <c r="A8" s="13" t="s">
        <v>819</v>
      </c>
      <c r="B8" s="13" t="s">
        <v>219</v>
      </c>
      <c r="C8" s="13" t="s">
        <v>123</v>
      </c>
      <c r="D8" s="13" t="s">
        <v>290</v>
      </c>
      <c r="E8" s="13" t="s">
        <v>813</v>
      </c>
      <c r="F8" s="13" t="s">
        <v>294</v>
      </c>
      <c r="G8" s="13" t="s">
        <v>275</v>
      </c>
      <c r="H8" s="10">
        <v>140168.14000000013</v>
      </c>
      <c r="I8" s="10">
        <v>40238.89</v>
      </c>
      <c r="J8" s="10">
        <v>37626.147021224991</v>
      </c>
      <c r="K8" s="10">
        <v>142780.88297877513</v>
      </c>
    </row>
    <row r="9" spans="1:11" x14ac:dyDescent="0.25">
      <c r="A9" s="13" t="s">
        <v>820</v>
      </c>
      <c r="B9" s="13" t="s">
        <v>219</v>
      </c>
      <c r="C9" s="13" t="s">
        <v>123</v>
      </c>
      <c r="D9" s="13" t="s">
        <v>290</v>
      </c>
      <c r="E9" s="13" t="s">
        <v>816</v>
      </c>
      <c r="F9" s="13" t="s">
        <v>294</v>
      </c>
      <c r="G9" s="13" t="s">
        <v>275</v>
      </c>
      <c r="H9" s="10">
        <v>276098.87000000017</v>
      </c>
      <c r="I9" s="10">
        <v>68904.179999999978</v>
      </c>
      <c r="J9" s="10">
        <v>92499.702727581083</v>
      </c>
      <c r="K9" s="10">
        <v>252503.34727241908</v>
      </c>
    </row>
    <row r="10" spans="1:11" x14ac:dyDescent="0.25">
      <c r="A10" s="13" t="s">
        <v>821</v>
      </c>
      <c r="B10" s="13" t="s">
        <v>252</v>
      </c>
      <c r="C10" s="13" t="s">
        <v>123</v>
      </c>
      <c r="D10" s="13" t="s">
        <v>290</v>
      </c>
      <c r="E10" s="13" t="s">
        <v>813</v>
      </c>
      <c r="F10" s="13" t="s">
        <v>294</v>
      </c>
      <c r="G10" s="13" t="s">
        <v>275</v>
      </c>
      <c r="H10" s="10">
        <v>106784.46000000002</v>
      </c>
      <c r="I10" s="10">
        <v>36456.900000000023</v>
      </c>
      <c r="J10" s="10">
        <v>30499.00817752329</v>
      </c>
      <c r="K10" s="10">
        <v>112742.35182247675</v>
      </c>
    </row>
    <row r="11" spans="1:11" x14ac:dyDescent="0.25">
      <c r="A11" s="13" t="s">
        <v>822</v>
      </c>
      <c r="B11" s="13" t="s">
        <v>252</v>
      </c>
      <c r="C11" s="13" t="s">
        <v>123</v>
      </c>
      <c r="D11" s="13" t="s">
        <v>290</v>
      </c>
      <c r="E11" s="13" t="s">
        <v>816</v>
      </c>
      <c r="F11" s="13" t="s">
        <v>294</v>
      </c>
      <c r="G11" s="13" t="s">
        <v>275</v>
      </c>
      <c r="H11" s="10">
        <v>185919.50000000012</v>
      </c>
      <c r="I11" s="10">
        <v>45755.039999999964</v>
      </c>
      <c r="J11" s="10">
        <v>75755.704636878523</v>
      </c>
      <c r="K11" s="10">
        <v>155918.83536312156</v>
      </c>
    </row>
    <row r="12" spans="1:11" x14ac:dyDescent="0.25">
      <c r="A12" s="13" t="s">
        <v>823</v>
      </c>
      <c r="B12" s="13" t="s">
        <v>253</v>
      </c>
      <c r="C12" s="13" t="s">
        <v>123</v>
      </c>
      <c r="D12" s="13" t="s">
        <v>290</v>
      </c>
      <c r="E12" s="13" t="s">
        <v>813</v>
      </c>
      <c r="F12" s="13" t="s">
        <v>294</v>
      </c>
      <c r="G12" s="13" t="s">
        <v>275</v>
      </c>
      <c r="H12" s="10">
        <v>98506.230000000214</v>
      </c>
      <c r="I12" s="10">
        <v>24482.389999999996</v>
      </c>
      <c r="J12" s="10">
        <v>27905.960269765848</v>
      </c>
      <c r="K12" s="10">
        <v>95082.659730234373</v>
      </c>
    </row>
    <row r="13" spans="1:11" x14ac:dyDescent="0.25">
      <c r="A13" s="13" t="s">
        <v>824</v>
      </c>
      <c r="B13" s="13" t="s">
        <v>253</v>
      </c>
      <c r="C13" s="13" t="s">
        <v>123</v>
      </c>
      <c r="D13" s="13" t="s">
        <v>290</v>
      </c>
      <c r="E13" s="13" t="s">
        <v>816</v>
      </c>
      <c r="F13" s="13" t="s">
        <v>294</v>
      </c>
      <c r="G13" s="13" t="s">
        <v>275</v>
      </c>
      <c r="H13" s="10">
        <v>207306.73999999996</v>
      </c>
      <c r="I13" s="10">
        <v>56731.049999999996</v>
      </c>
      <c r="J13" s="10">
        <v>64789.091108981069</v>
      </c>
      <c r="K13" s="10">
        <v>199248.69889101887</v>
      </c>
    </row>
    <row r="14" spans="1:11" x14ac:dyDescent="0.25">
      <c r="A14" s="13" t="s">
        <v>825</v>
      </c>
      <c r="B14" s="13" t="s">
        <v>258</v>
      </c>
      <c r="C14" s="13" t="s">
        <v>123</v>
      </c>
      <c r="D14" s="13" t="s">
        <v>290</v>
      </c>
      <c r="E14" s="13" t="s">
        <v>813</v>
      </c>
      <c r="F14" s="13" t="s">
        <v>294</v>
      </c>
      <c r="G14" s="13" t="s">
        <v>275</v>
      </c>
      <c r="H14" s="10">
        <v>92918.71000000005</v>
      </c>
      <c r="I14" s="10">
        <v>28106.48</v>
      </c>
      <c r="J14" s="10">
        <v>28174.635922999998</v>
      </c>
      <c r="K14" s="10">
        <v>92850.554077000052</v>
      </c>
    </row>
    <row r="15" spans="1:11" x14ac:dyDescent="0.25">
      <c r="A15" s="13" t="s">
        <v>826</v>
      </c>
      <c r="B15" s="13" t="s">
        <v>258</v>
      </c>
      <c r="C15" s="13" t="s">
        <v>123</v>
      </c>
      <c r="D15" s="13" t="s">
        <v>290</v>
      </c>
      <c r="E15" s="13" t="s">
        <v>816</v>
      </c>
      <c r="F15" s="13" t="s">
        <v>294</v>
      </c>
      <c r="G15" s="13" t="s">
        <v>275</v>
      </c>
      <c r="H15" s="10">
        <v>195950.84999999989</v>
      </c>
      <c r="I15" s="10">
        <v>51864.210000000006</v>
      </c>
      <c r="J15" s="10">
        <v>63360.5184763</v>
      </c>
      <c r="K15" s="10">
        <v>184454.54152369988</v>
      </c>
    </row>
    <row r="16" spans="1:11" x14ac:dyDescent="0.25">
      <c r="A16" s="13" t="s">
        <v>827</v>
      </c>
      <c r="B16" s="13" t="s">
        <v>276</v>
      </c>
      <c r="C16" s="13" t="s">
        <v>123</v>
      </c>
      <c r="D16" s="13" t="s">
        <v>290</v>
      </c>
      <c r="E16" s="13" t="s">
        <v>813</v>
      </c>
      <c r="F16" s="13" t="s">
        <v>294</v>
      </c>
      <c r="G16" s="13" t="s">
        <v>275</v>
      </c>
      <c r="H16" s="10">
        <v>280927.37999999989</v>
      </c>
      <c r="I16" s="10">
        <v>74753.390000000087</v>
      </c>
      <c r="J16" s="10">
        <v>80453.640119325923</v>
      </c>
      <c r="K16" s="10">
        <v>275227.12988067407</v>
      </c>
    </row>
    <row r="17" spans="1:11" x14ac:dyDescent="0.25">
      <c r="A17" s="13" t="s">
        <v>828</v>
      </c>
      <c r="B17" s="13" t="s">
        <v>276</v>
      </c>
      <c r="C17" s="13" t="s">
        <v>123</v>
      </c>
      <c r="D17" s="13" t="s">
        <v>290</v>
      </c>
      <c r="E17" s="13" t="s">
        <v>816</v>
      </c>
      <c r="F17" s="13" t="s">
        <v>294</v>
      </c>
      <c r="G17" s="13" t="s">
        <v>275</v>
      </c>
      <c r="H17" s="10">
        <v>1489308.9699999997</v>
      </c>
      <c r="I17" s="10">
        <v>287118.45000000007</v>
      </c>
      <c r="J17" s="10">
        <v>388845.75436096243</v>
      </c>
      <c r="K17" s="10">
        <v>1387581.6656390373</v>
      </c>
    </row>
    <row r="18" spans="1:11" x14ac:dyDescent="0.25">
      <c r="A18" s="13" t="s">
        <v>829</v>
      </c>
      <c r="B18" s="13" t="s">
        <v>276</v>
      </c>
      <c r="C18" s="13" t="s">
        <v>123</v>
      </c>
      <c r="D18" s="13" t="s">
        <v>290</v>
      </c>
      <c r="E18" s="13" t="s">
        <v>122</v>
      </c>
      <c r="F18" s="13" t="s">
        <v>294</v>
      </c>
      <c r="G18" s="13" t="s">
        <v>275</v>
      </c>
      <c r="H18" s="10">
        <v>8255.0399999999991</v>
      </c>
      <c r="I18" s="10">
        <v>24193.979999999992</v>
      </c>
      <c r="J18" s="10">
        <v>0</v>
      </c>
      <c r="K18" s="10">
        <v>32449.01999999999</v>
      </c>
    </row>
    <row r="19" spans="1:11" x14ac:dyDescent="0.25">
      <c r="A19" s="13" t="s">
        <v>830</v>
      </c>
      <c r="B19" s="13" t="s">
        <v>280</v>
      </c>
      <c r="C19" s="13" t="s">
        <v>123</v>
      </c>
      <c r="D19" s="13" t="s">
        <v>290</v>
      </c>
      <c r="E19" s="13" t="s">
        <v>813</v>
      </c>
      <c r="F19" s="13" t="s">
        <v>294</v>
      </c>
      <c r="G19" s="13" t="s">
        <v>275</v>
      </c>
      <c r="H19" s="10">
        <v>90946.439999999988</v>
      </c>
      <c r="I19" s="10">
        <v>29327.620000000006</v>
      </c>
      <c r="J19" s="10">
        <v>27684.961550799995</v>
      </c>
      <c r="K19" s="10">
        <v>92589.098449199999</v>
      </c>
    </row>
    <row r="20" spans="1:11" x14ac:dyDescent="0.25">
      <c r="A20" s="13" t="s">
        <v>831</v>
      </c>
      <c r="B20" s="13" t="s">
        <v>280</v>
      </c>
      <c r="C20" s="13" t="s">
        <v>123</v>
      </c>
      <c r="D20" s="13" t="s">
        <v>290</v>
      </c>
      <c r="E20" s="13" t="s">
        <v>816</v>
      </c>
      <c r="F20" s="13" t="s">
        <v>294</v>
      </c>
      <c r="G20" s="13" t="s">
        <v>275</v>
      </c>
      <c r="H20" s="10">
        <v>201129.79</v>
      </c>
      <c r="I20" s="10">
        <v>43428.829999999994</v>
      </c>
      <c r="J20" s="10">
        <v>63863.379931599993</v>
      </c>
      <c r="K20" s="10">
        <v>180695.24006840002</v>
      </c>
    </row>
    <row r="21" spans="1:11" x14ac:dyDescent="0.25">
      <c r="A21" s="13" t="s">
        <v>832</v>
      </c>
      <c r="B21" s="13" t="s">
        <v>282</v>
      </c>
      <c r="C21" s="13" t="s">
        <v>123</v>
      </c>
      <c r="D21" s="13" t="s">
        <v>290</v>
      </c>
      <c r="E21" s="13" t="s">
        <v>816</v>
      </c>
      <c r="F21" s="13" t="s">
        <v>294</v>
      </c>
      <c r="G21" s="13" t="s">
        <v>275</v>
      </c>
      <c r="H21" s="10">
        <v>419098.68999999989</v>
      </c>
      <c r="I21" s="10">
        <v>64760.83999999996</v>
      </c>
      <c r="J21" s="10">
        <v>124197.39748863998</v>
      </c>
      <c r="K21" s="10">
        <v>359662.13251135987</v>
      </c>
    </row>
    <row r="22" spans="1:11" x14ac:dyDescent="0.25">
      <c r="A22" s="13" t="s">
        <v>833</v>
      </c>
      <c r="B22" s="13" t="s">
        <v>282</v>
      </c>
      <c r="C22" s="13" t="s">
        <v>123</v>
      </c>
      <c r="D22" s="13" t="s">
        <v>290</v>
      </c>
      <c r="E22" s="13" t="s">
        <v>813</v>
      </c>
      <c r="F22" s="13" t="s">
        <v>294</v>
      </c>
      <c r="G22" s="13" t="s">
        <v>275</v>
      </c>
      <c r="H22" s="10">
        <v>167656.66999999993</v>
      </c>
      <c r="I22" s="10">
        <v>41116.999999999993</v>
      </c>
      <c r="J22" s="10">
        <v>45114.597027478958</v>
      </c>
      <c r="K22" s="10">
        <v>163659.07297252095</v>
      </c>
    </row>
    <row r="23" spans="1:11" x14ac:dyDescent="0.25">
      <c r="A23" s="13" t="s">
        <v>834</v>
      </c>
      <c r="B23" s="13" t="s">
        <v>231</v>
      </c>
      <c r="C23" s="13" t="s">
        <v>123</v>
      </c>
      <c r="D23" s="13" t="s">
        <v>290</v>
      </c>
      <c r="E23" s="13" t="s">
        <v>813</v>
      </c>
      <c r="F23" s="13" t="s">
        <v>294</v>
      </c>
      <c r="G23" s="13" t="s">
        <v>275</v>
      </c>
      <c r="H23" s="10">
        <v>109155.60000000005</v>
      </c>
      <c r="I23" s="10">
        <v>33607.529999999992</v>
      </c>
      <c r="J23" s="10">
        <v>32891.559922999993</v>
      </c>
      <c r="K23" s="10">
        <v>109871.57007700004</v>
      </c>
    </row>
    <row r="24" spans="1:11" x14ac:dyDescent="0.25">
      <c r="A24" s="13" t="s">
        <v>835</v>
      </c>
      <c r="B24" s="13" t="s">
        <v>231</v>
      </c>
      <c r="C24" s="13" t="s">
        <v>123</v>
      </c>
      <c r="D24" s="13" t="s">
        <v>290</v>
      </c>
      <c r="E24" s="13" t="s">
        <v>816</v>
      </c>
      <c r="F24" s="13" t="s">
        <v>294</v>
      </c>
      <c r="G24" s="13" t="s">
        <v>275</v>
      </c>
      <c r="H24" s="10">
        <v>196105.84000000008</v>
      </c>
      <c r="I24" s="10">
        <v>53224.090000000004</v>
      </c>
      <c r="J24" s="10">
        <v>62014.388828800002</v>
      </c>
      <c r="K24" s="10">
        <v>187315.54117120008</v>
      </c>
    </row>
    <row r="25" spans="1:11" x14ac:dyDescent="0.25">
      <c r="A25" s="13" t="s">
        <v>836</v>
      </c>
      <c r="B25" s="13" t="s">
        <v>286</v>
      </c>
      <c r="C25" s="13" t="s">
        <v>123</v>
      </c>
      <c r="D25" s="13" t="s">
        <v>290</v>
      </c>
      <c r="E25" s="13" t="s">
        <v>813</v>
      </c>
      <c r="F25" s="13" t="s">
        <v>294</v>
      </c>
      <c r="G25" s="13" t="s">
        <v>275</v>
      </c>
      <c r="H25" s="10">
        <v>153193.54000000012</v>
      </c>
      <c r="I25" s="10">
        <v>29631.909999999978</v>
      </c>
      <c r="J25" s="10">
        <v>65682.270853800001</v>
      </c>
      <c r="K25" s="10">
        <v>117143.1791462001</v>
      </c>
    </row>
    <row r="26" spans="1:11" x14ac:dyDescent="0.25">
      <c r="A26" s="13" t="s">
        <v>837</v>
      </c>
      <c r="B26" s="13" t="s">
        <v>286</v>
      </c>
      <c r="C26" s="13" t="s">
        <v>123</v>
      </c>
      <c r="D26" s="13" t="s">
        <v>290</v>
      </c>
      <c r="E26" s="13" t="s">
        <v>816</v>
      </c>
      <c r="F26" s="13" t="s">
        <v>294</v>
      </c>
      <c r="G26" s="13" t="s">
        <v>275</v>
      </c>
      <c r="H26" s="10">
        <v>319128.15000000002</v>
      </c>
      <c r="I26" s="10">
        <v>59628.46</v>
      </c>
      <c r="J26" s="10">
        <v>109371.37281509857</v>
      </c>
      <c r="K26" s="10">
        <v>269385.23718490149</v>
      </c>
    </row>
    <row r="27" spans="1:11" x14ac:dyDescent="0.25">
      <c r="A27" s="13" t="s">
        <v>838</v>
      </c>
      <c r="B27" s="13" t="s">
        <v>233</v>
      </c>
      <c r="C27" s="13" t="s">
        <v>123</v>
      </c>
      <c r="D27" s="13" t="s">
        <v>290</v>
      </c>
      <c r="E27" s="13" t="s">
        <v>813</v>
      </c>
      <c r="F27" s="13" t="s">
        <v>294</v>
      </c>
      <c r="G27" s="13" t="s">
        <v>275</v>
      </c>
      <c r="H27" s="10">
        <v>89392.350000000035</v>
      </c>
      <c r="I27" s="10">
        <v>22586.430000000008</v>
      </c>
      <c r="J27" s="10">
        <v>26989.273963799998</v>
      </c>
      <c r="K27" s="10">
        <v>84989.506036200037</v>
      </c>
    </row>
    <row r="28" spans="1:11" x14ac:dyDescent="0.25">
      <c r="A28" s="13" t="s">
        <v>839</v>
      </c>
      <c r="B28" s="13" t="s">
        <v>233</v>
      </c>
      <c r="C28" s="13" t="s">
        <v>123</v>
      </c>
      <c r="D28" s="13" t="s">
        <v>290</v>
      </c>
      <c r="E28" s="13" t="s">
        <v>816</v>
      </c>
      <c r="F28" s="13" t="s">
        <v>294</v>
      </c>
      <c r="G28" s="13" t="s">
        <v>275</v>
      </c>
      <c r="H28" s="10">
        <v>249546.06999999998</v>
      </c>
      <c r="I28" s="10">
        <v>67125.050000000047</v>
      </c>
      <c r="J28" s="10">
        <v>78556.550912236373</v>
      </c>
      <c r="K28" s="10">
        <v>238114.56908776367</v>
      </c>
    </row>
    <row r="29" spans="1:11" x14ac:dyDescent="0.25">
      <c r="A29" s="13" t="s">
        <v>840</v>
      </c>
      <c r="B29" s="13" t="s">
        <v>234</v>
      </c>
      <c r="C29" s="13" t="s">
        <v>123</v>
      </c>
      <c r="D29" s="13" t="s">
        <v>290</v>
      </c>
      <c r="E29" s="13" t="s">
        <v>813</v>
      </c>
      <c r="F29" s="13" t="s">
        <v>294</v>
      </c>
      <c r="G29" s="13" t="s">
        <v>275</v>
      </c>
      <c r="H29" s="10">
        <v>4223</v>
      </c>
      <c r="I29" s="10">
        <v>1460.0699999999995</v>
      </c>
      <c r="J29" s="10">
        <v>731</v>
      </c>
      <c r="K29" s="10">
        <v>4952.07</v>
      </c>
    </row>
    <row r="30" spans="1:11" x14ac:dyDescent="0.25">
      <c r="A30" s="13" t="s">
        <v>841</v>
      </c>
      <c r="B30" s="13" t="s">
        <v>242</v>
      </c>
      <c r="C30" s="13" t="s">
        <v>123</v>
      </c>
      <c r="D30" s="13" t="s">
        <v>290</v>
      </c>
      <c r="E30" s="13" t="s">
        <v>813</v>
      </c>
      <c r="F30" s="13" t="s">
        <v>294</v>
      </c>
      <c r="G30" s="13" t="s">
        <v>275</v>
      </c>
      <c r="H30" s="10">
        <v>85968.78</v>
      </c>
      <c r="I30" s="10">
        <v>13060.76</v>
      </c>
      <c r="J30" s="10">
        <v>26577.008177523297</v>
      </c>
      <c r="K30" s="10">
        <v>72452.531822476696</v>
      </c>
    </row>
    <row r="31" spans="1:11" x14ac:dyDescent="0.25">
      <c r="A31" s="13" t="s">
        <v>842</v>
      </c>
      <c r="B31" s="13" t="s">
        <v>242</v>
      </c>
      <c r="C31" s="13" t="s">
        <v>123</v>
      </c>
      <c r="D31" s="13" t="s">
        <v>290</v>
      </c>
      <c r="E31" s="13" t="s">
        <v>816</v>
      </c>
      <c r="F31" s="13" t="s">
        <v>294</v>
      </c>
      <c r="G31" s="13" t="s">
        <v>275</v>
      </c>
      <c r="H31" s="10">
        <v>550357.50000000012</v>
      </c>
      <c r="I31" s="10">
        <v>151917.57</v>
      </c>
      <c r="J31" s="10">
        <v>175806.72263341746</v>
      </c>
      <c r="K31" s="10">
        <v>526468.3473665826</v>
      </c>
    </row>
    <row r="32" spans="1:11" x14ac:dyDescent="0.25">
      <c r="A32" s="13" t="s">
        <v>843</v>
      </c>
      <c r="B32" s="13" t="s">
        <v>248</v>
      </c>
      <c r="C32" s="13" t="s">
        <v>123</v>
      </c>
      <c r="D32" s="13" t="s">
        <v>290</v>
      </c>
      <c r="E32" s="13" t="s">
        <v>813</v>
      </c>
      <c r="F32" s="13" t="s">
        <v>294</v>
      </c>
      <c r="G32" s="13" t="s">
        <v>275</v>
      </c>
      <c r="H32" s="10">
        <v>101709.93999999993</v>
      </c>
      <c r="I32" s="10">
        <v>18940.669999999998</v>
      </c>
      <c r="J32" s="10">
        <v>21706.02038508499</v>
      </c>
      <c r="K32" s="10">
        <v>98944.589614914934</v>
      </c>
    </row>
    <row r="33" spans="1:11" x14ac:dyDescent="0.25">
      <c r="A33" s="13" t="s">
        <v>844</v>
      </c>
      <c r="B33" s="13" t="s">
        <v>248</v>
      </c>
      <c r="C33" s="13" t="s">
        <v>123</v>
      </c>
      <c r="D33" s="13" t="s">
        <v>290</v>
      </c>
      <c r="E33" s="13" t="s">
        <v>816</v>
      </c>
      <c r="F33" s="13" t="s">
        <v>294</v>
      </c>
      <c r="G33" s="13" t="s">
        <v>275</v>
      </c>
      <c r="H33" s="10">
        <v>98107.510000000038</v>
      </c>
      <c r="I33" s="10">
        <v>25035.149999999998</v>
      </c>
      <c r="J33" s="10">
        <v>31043.2448525</v>
      </c>
      <c r="K33" s="10">
        <v>92099.415147500025</v>
      </c>
    </row>
    <row r="34" spans="1:11" x14ac:dyDescent="0.25">
      <c r="A34" s="13" t="s">
        <v>845</v>
      </c>
      <c r="B34" s="13" t="s">
        <v>120</v>
      </c>
      <c r="C34" s="13" t="s">
        <v>123</v>
      </c>
      <c r="D34" s="13" t="s">
        <v>290</v>
      </c>
      <c r="E34" s="13" t="s">
        <v>813</v>
      </c>
      <c r="F34" s="13" t="s">
        <v>294</v>
      </c>
      <c r="G34" s="13" t="s">
        <v>275</v>
      </c>
      <c r="H34" s="10">
        <v>65054</v>
      </c>
      <c r="I34" s="10">
        <v>21245.35</v>
      </c>
      <c r="J34" s="10">
        <v>12919</v>
      </c>
      <c r="K34" s="10">
        <v>73380.350000000006</v>
      </c>
    </row>
    <row r="35" spans="1:11" x14ac:dyDescent="0.25">
      <c r="A35" s="13" t="s">
        <v>846</v>
      </c>
      <c r="B35" s="13" t="s">
        <v>134</v>
      </c>
      <c r="C35" s="13" t="s">
        <v>123</v>
      </c>
      <c r="D35" s="13" t="s">
        <v>290</v>
      </c>
      <c r="E35" s="13" t="s">
        <v>813</v>
      </c>
      <c r="F35" s="13" t="s">
        <v>294</v>
      </c>
      <c r="G35" s="13" t="s">
        <v>275</v>
      </c>
      <c r="H35" s="10">
        <v>87814.450000000012</v>
      </c>
      <c r="I35" s="10">
        <v>28791.129999999983</v>
      </c>
      <c r="J35" s="10">
        <v>26557.286763799999</v>
      </c>
      <c r="K35" s="10">
        <v>90048.293236199999</v>
      </c>
    </row>
    <row r="36" spans="1:11" x14ac:dyDescent="0.25">
      <c r="A36" s="13" t="s">
        <v>847</v>
      </c>
      <c r="B36" s="13" t="s">
        <v>134</v>
      </c>
      <c r="C36" s="13" t="s">
        <v>123</v>
      </c>
      <c r="D36" s="13" t="s">
        <v>290</v>
      </c>
      <c r="E36" s="13" t="s">
        <v>816</v>
      </c>
      <c r="F36" s="13" t="s">
        <v>294</v>
      </c>
      <c r="G36" s="13" t="s">
        <v>275</v>
      </c>
      <c r="H36" s="10">
        <v>291314.93000000011</v>
      </c>
      <c r="I36" s="10">
        <v>63174.690000000024</v>
      </c>
      <c r="J36" s="10">
        <v>104333.2353696557</v>
      </c>
      <c r="K36" s="10">
        <v>250156.38463034443</v>
      </c>
    </row>
    <row r="37" spans="1:11" x14ac:dyDescent="0.25">
      <c r="A37" s="13" t="s">
        <v>848</v>
      </c>
      <c r="B37" s="13" t="s">
        <v>126</v>
      </c>
      <c r="C37" s="13" t="s">
        <v>123</v>
      </c>
      <c r="D37" s="13" t="s">
        <v>290</v>
      </c>
      <c r="E37" s="13" t="s">
        <v>813</v>
      </c>
      <c r="F37" s="13" t="s">
        <v>294</v>
      </c>
      <c r="G37" s="13" t="s">
        <v>275</v>
      </c>
      <c r="H37" s="10">
        <v>9241</v>
      </c>
      <c r="I37" s="10">
        <v>3570.4700000000012</v>
      </c>
      <c r="J37" s="10">
        <v>1907</v>
      </c>
      <c r="K37" s="10">
        <v>10904.470000000001</v>
      </c>
    </row>
    <row r="38" spans="1:11" x14ac:dyDescent="0.25">
      <c r="A38" s="13" t="s">
        <v>849</v>
      </c>
      <c r="B38" s="13" t="s">
        <v>198</v>
      </c>
      <c r="C38" s="13" t="s">
        <v>123</v>
      </c>
      <c r="D38" s="13" t="s">
        <v>290</v>
      </c>
      <c r="E38" s="13" t="s">
        <v>813</v>
      </c>
      <c r="F38" s="13" t="s">
        <v>294</v>
      </c>
      <c r="G38" s="13" t="s">
        <v>275</v>
      </c>
      <c r="H38" s="10">
        <v>63415</v>
      </c>
      <c r="I38" s="10">
        <v>25750.029999999977</v>
      </c>
      <c r="J38" s="10">
        <v>21385</v>
      </c>
      <c r="K38" s="10">
        <v>67780.02999999997</v>
      </c>
    </row>
    <row r="39" spans="1:11" x14ac:dyDescent="0.25">
      <c r="A39" s="13" t="s">
        <v>850</v>
      </c>
      <c r="B39" s="13" t="s">
        <v>240</v>
      </c>
      <c r="C39" s="13" t="s">
        <v>123</v>
      </c>
      <c r="D39" s="13" t="s">
        <v>290</v>
      </c>
      <c r="E39" s="13" t="s">
        <v>813</v>
      </c>
      <c r="F39" s="13" t="s">
        <v>294</v>
      </c>
      <c r="G39" s="13" t="s">
        <v>275</v>
      </c>
      <c r="H39" s="10">
        <v>257063.81999999969</v>
      </c>
      <c r="I39" s="10">
        <v>81852.210000000079</v>
      </c>
      <c r="J39" s="10">
        <v>49918.518075739994</v>
      </c>
      <c r="K39" s="10">
        <v>288997.51192425977</v>
      </c>
    </row>
    <row r="40" spans="1:11" x14ac:dyDescent="0.25">
      <c r="A40" s="13" t="s">
        <v>851</v>
      </c>
      <c r="B40" s="13" t="s">
        <v>250</v>
      </c>
      <c r="C40" s="13" t="s">
        <v>123</v>
      </c>
      <c r="D40" s="13" t="s">
        <v>290</v>
      </c>
      <c r="E40" s="13" t="s">
        <v>813</v>
      </c>
      <c r="F40" s="13" t="s">
        <v>294</v>
      </c>
      <c r="G40" s="13" t="s">
        <v>275</v>
      </c>
      <c r="H40" s="10">
        <v>56597</v>
      </c>
      <c r="I40" s="10">
        <v>17178.38</v>
      </c>
      <c r="J40" s="10">
        <v>16661</v>
      </c>
      <c r="K40" s="10">
        <v>57114.380000000005</v>
      </c>
    </row>
    <row r="41" spans="1:11" x14ac:dyDescent="0.25">
      <c r="A41" s="13" t="s">
        <v>852</v>
      </c>
      <c r="B41" s="13" t="s">
        <v>285</v>
      </c>
      <c r="C41" s="13" t="s">
        <v>123</v>
      </c>
      <c r="D41" s="13" t="s">
        <v>290</v>
      </c>
      <c r="E41" s="13" t="s">
        <v>813</v>
      </c>
      <c r="F41" s="13" t="s">
        <v>294</v>
      </c>
      <c r="G41" s="13" t="s">
        <v>275</v>
      </c>
      <c r="H41" s="10">
        <v>112175.26000000021</v>
      </c>
      <c r="I41" s="10">
        <v>26600.429999999986</v>
      </c>
      <c r="J41" s="10">
        <v>12603</v>
      </c>
      <c r="K41" s="10">
        <v>126172.69000000021</v>
      </c>
    </row>
    <row r="42" spans="1:11" x14ac:dyDescent="0.25">
      <c r="A42" s="13" t="s">
        <v>853</v>
      </c>
      <c r="B42" s="13" t="s">
        <v>55</v>
      </c>
      <c r="C42" s="13" t="s">
        <v>123</v>
      </c>
      <c r="D42" s="13" t="s">
        <v>290</v>
      </c>
      <c r="E42" s="13" t="s">
        <v>854</v>
      </c>
      <c r="F42" s="13" t="s">
        <v>16</v>
      </c>
      <c r="G42" s="13" t="s">
        <v>275</v>
      </c>
      <c r="H42" s="10">
        <v>24533.140000000014</v>
      </c>
      <c r="I42" s="10">
        <v>0</v>
      </c>
      <c r="J42" s="10">
        <v>15858.876781899995</v>
      </c>
      <c r="K42" s="10">
        <v>8674.263218100019</v>
      </c>
    </row>
    <row r="43" spans="1:11" x14ac:dyDescent="0.25">
      <c r="A43" s="13" t="s">
        <v>855</v>
      </c>
      <c r="B43" s="13" t="s">
        <v>60</v>
      </c>
      <c r="C43" s="13" t="s">
        <v>123</v>
      </c>
      <c r="D43" s="13" t="s">
        <v>290</v>
      </c>
      <c r="E43" s="13" t="s">
        <v>854</v>
      </c>
      <c r="F43" s="13" t="s">
        <v>294</v>
      </c>
      <c r="G43" s="13" t="s">
        <v>275</v>
      </c>
      <c r="H43" s="10">
        <v>60449.530000000021</v>
      </c>
      <c r="I43" s="10">
        <v>17858.07</v>
      </c>
      <c r="J43" s="10">
        <v>19134.341656499586</v>
      </c>
      <c r="K43" s="10">
        <v>59173.258343500434</v>
      </c>
    </row>
    <row r="44" spans="1:11" x14ac:dyDescent="0.25">
      <c r="A44" s="13" t="s">
        <v>856</v>
      </c>
      <c r="B44" s="13" t="s">
        <v>75</v>
      </c>
      <c r="C44" s="13" t="s">
        <v>123</v>
      </c>
      <c r="D44" s="13" t="s">
        <v>290</v>
      </c>
      <c r="E44" s="13" t="s">
        <v>813</v>
      </c>
      <c r="F44" s="13" t="s">
        <v>294</v>
      </c>
      <c r="G44" s="13" t="s">
        <v>275</v>
      </c>
      <c r="H44" s="10">
        <v>214564.49000000011</v>
      </c>
      <c r="I44" s="10">
        <v>66426.540000000066</v>
      </c>
      <c r="J44" s="10">
        <v>37298.295698870003</v>
      </c>
      <c r="K44" s="10">
        <v>243692.73430113017</v>
      </c>
    </row>
    <row r="45" spans="1:11" x14ac:dyDescent="0.25">
      <c r="A45" s="13" t="s">
        <v>857</v>
      </c>
      <c r="B45" s="13" t="s">
        <v>75</v>
      </c>
      <c r="C45" s="13" t="s">
        <v>123</v>
      </c>
      <c r="D45" s="13" t="s">
        <v>290</v>
      </c>
      <c r="E45" s="13" t="s">
        <v>816</v>
      </c>
      <c r="F45" s="13" t="s">
        <v>294</v>
      </c>
      <c r="G45" s="13" t="s">
        <v>275</v>
      </c>
      <c r="H45" s="10">
        <v>589967.75</v>
      </c>
      <c r="I45" s="10">
        <v>99128.6</v>
      </c>
      <c r="J45" s="10">
        <v>147789.380962917</v>
      </c>
      <c r="K45" s="10">
        <v>541306.96903708298</v>
      </c>
    </row>
    <row r="46" spans="1:11" x14ac:dyDescent="0.25">
      <c r="A46" s="13" t="s">
        <v>858</v>
      </c>
      <c r="B46" s="13" t="s">
        <v>82</v>
      </c>
      <c r="C46" s="13" t="s">
        <v>123</v>
      </c>
      <c r="D46" s="13" t="s">
        <v>290</v>
      </c>
      <c r="E46" s="13" t="s">
        <v>813</v>
      </c>
      <c r="F46" s="13" t="s">
        <v>294</v>
      </c>
      <c r="G46" s="13" t="s">
        <v>275</v>
      </c>
      <c r="H46" s="10">
        <v>104493.61999999997</v>
      </c>
      <c r="I46" s="10">
        <v>19674.86</v>
      </c>
      <c r="J46" s="10">
        <v>33428.088642578419</v>
      </c>
      <c r="K46" s="10">
        <v>90740.39135742154</v>
      </c>
    </row>
    <row r="47" spans="1:11" x14ac:dyDescent="0.25">
      <c r="A47" s="13" t="s">
        <v>859</v>
      </c>
      <c r="B47" s="13" t="s">
        <v>82</v>
      </c>
      <c r="C47" s="13" t="s">
        <v>123</v>
      </c>
      <c r="D47" s="13" t="s">
        <v>290</v>
      </c>
      <c r="E47" s="13" t="s">
        <v>816</v>
      </c>
      <c r="F47" s="13" t="s">
        <v>294</v>
      </c>
      <c r="G47" s="13" t="s">
        <v>275</v>
      </c>
      <c r="H47" s="10">
        <v>178203.07999999996</v>
      </c>
      <c r="I47" s="10">
        <v>57375.33</v>
      </c>
      <c r="J47" s="10">
        <v>47655.055757668197</v>
      </c>
      <c r="K47" s="10">
        <v>187923.35424233176</v>
      </c>
    </row>
    <row r="48" spans="1:11" x14ac:dyDescent="0.25">
      <c r="A48" s="13" t="s">
        <v>860</v>
      </c>
      <c r="B48" s="13" t="s">
        <v>190</v>
      </c>
      <c r="C48" s="13" t="s">
        <v>123</v>
      </c>
      <c r="D48" s="13" t="s">
        <v>290</v>
      </c>
      <c r="E48" s="13" t="s">
        <v>816</v>
      </c>
      <c r="F48" s="13" t="s">
        <v>16</v>
      </c>
      <c r="G48" s="13" t="s">
        <v>275</v>
      </c>
      <c r="H48" s="10">
        <v>58325.719999999994</v>
      </c>
      <c r="I48" s="10">
        <v>15444.529999999999</v>
      </c>
      <c r="J48" s="10">
        <v>18469.304454699999</v>
      </c>
      <c r="K48" s="10">
        <v>55300.945545299997</v>
      </c>
    </row>
    <row r="49" spans="1:11" x14ac:dyDescent="0.25">
      <c r="A49" s="13" t="s">
        <v>861</v>
      </c>
      <c r="B49" s="13" t="s">
        <v>158</v>
      </c>
      <c r="C49" s="13" t="s">
        <v>123</v>
      </c>
      <c r="D49" s="13" t="s">
        <v>290</v>
      </c>
      <c r="E49" s="13" t="s">
        <v>813</v>
      </c>
      <c r="F49" s="13" t="s">
        <v>294</v>
      </c>
      <c r="G49" s="13" t="s">
        <v>275</v>
      </c>
      <c r="H49" s="10">
        <v>139611.41</v>
      </c>
      <c r="I49" s="10">
        <v>43185.509999999995</v>
      </c>
      <c r="J49" s="10">
        <v>42493.508323000009</v>
      </c>
      <c r="K49" s="10">
        <v>140303.411677</v>
      </c>
    </row>
    <row r="50" spans="1:11" x14ac:dyDescent="0.25">
      <c r="A50" s="13" t="s">
        <v>862</v>
      </c>
      <c r="B50" s="13" t="s">
        <v>158</v>
      </c>
      <c r="C50" s="13" t="s">
        <v>123</v>
      </c>
      <c r="D50" s="13" t="s">
        <v>290</v>
      </c>
      <c r="E50" s="13" t="s">
        <v>816</v>
      </c>
      <c r="F50" s="13" t="s">
        <v>294</v>
      </c>
      <c r="G50" s="13" t="s">
        <v>275</v>
      </c>
      <c r="H50" s="10">
        <v>234275.3</v>
      </c>
      <c r="I50" s="10">
        <v>47049.629999999976</v>
      </c>
      <c r="J50" s="10">
        <v>80058.578364000015</v>
      </c>
      <c r="K50" s="10">
        <v>201266.35163599995</v>
      </c>
    </row>
    <row r="51" spans="1:11" x14ac:dyDescent="0.25">
      <c r="A51" s="13" t="s">
        <v>863</v>
      </c>
      <c r="B51" s="13" t="s">
        <v>199</v>
      </c>
      <c r="C51" s="13" t="s">
        <v>123</v>
      </c>
      <c r="D51" s="13" t="s">
        <v>290</v>
      </c>
      <c r="E51" s="13" t="s">
        <v>813</v>
      </c>
      <c r="F51" s="13" t="s">
        <v>294</v>
      </c>
      <c r="G51" s="13" t="s">
        <v>275</v>
      </c>
      <c r="H51" s="10">
        <v>5725</v>
      </c>
      <c r="I51" s="10">
        <v>866.79999999999984</v>
      </c>
      <c r="J51" s="10">
        <v>1104</v>
      </c>
      <c r="K51" s="10">
        <v>5487.8</v>
      </c>
    </row>
    <row r="52" spans="1:11" x14ac:dyDescent="0.25">
      <c r="A52" s="13" t="s">
        <v>864</v>
      </c>
      <c r="B52" s="13" t="s">
        <v>200</v>
      </c>
      <c r="C52" s="13" t="s">
        <v>123</v>
      </c>
      <c r="D52" s="13" t="s">
        <v>290</v>
      </c>
      <c r="E52" s="13" t="s">
        <v>813</v>
      </c>
      <c r="F52" s="13" t="s">
        <v>294</v>
      </c>
      <c r="G52" s="13" t="s">
        <v>275</v>
      </c>
      <c r="H52" s="10">
        <v>104952.40999999999</v>
      </c>
      <c r="I52" s="10">
        <v>35950.030000000013</v>
      </c>
      <c r="J52" s="10">
        <v>28216.357362199989</v>
      </c>
      <c r="K52" s="10">
        <v>112686.08263780001</v>
      </c>
    </row>
    <row r="53" spans="1:11" x14ac:dyDescent="0.25">
      <c r="A53" s="13" t="s">
        <v>865</v>
      </c>
      <c r="B53" s="13" t="s">
        <v>200</v>
      </c>
      <c r="C53" s="13" t="s">
        <v>123</v>
      </c>
      <c r="D53" s="13" t="s">
        <v>290</v>
      </c>
      <c r="E53" s="13" t="s">
        <v>816</v>
      </c>
      <c r="F53" s="13" t="s">
        <v>294</v>
      </c>
      <c r="G53" s="13" t="s">
        <v>275</v>
      </c>
      <c r="H53" s="10">
        <v>402309.52000000008</v>
      </c>
      <c r="I53" s="10">
        <v>126792.38999999996</v>
      </c>
      <c r="J53" s="10">
        <v>132373.90658570459</v>
      </c>
      <c r="K53" s="10">
        <v>396728.00341429544</v>
      </c>
    </row>
    <row r="54" spans="1:11" x14ac:dyDescent="0.25">
      <c r="A54" s="13" t="s">
        <v>866</v>
      </c>
      <c r="B54" s="13" t="s">
        <v>162</v>
      </c>
      <c r="C54" s="13" t="s">
        <v>123</v>
      </c>
      <c r="D54" s="13" t="s">
        <v>290</v>
      </c>
      <c r="E54" s="13" t="s">
        <v>813</v>
      </c>
      <c r="F54" s="13" t="s">
        <v>294</v>
      </c>
      <c r="G54" s="13" t="s">
        <v>275</v>
      </c>
      <c r="H54" s="10">
        <v>295828.95</v>
      </c>
      <c r="I54" s="10">
        <v>111767.17</v>
      </c>
      <c r="J54" s="10">
        <v>84521.608723000027</v>
      </c>
      <c r="K54" s="10">
        <v>323074.51127699995</v>
      </c>
    </row>
    <row r="55" spans="1:11" x14ac:dyDescent="0.25">
      <c r="A55" s="13" t="s">
        <v>867</v>
      </c>
      <c r="B55" s="13" t="s">
        <v>162</v>
      </c>
      <c r="C55" s="13" t="s">
        <v>123</v>
      </c>
      <c r="D55" s="13" t="s">
        <v>290</v>
      </c>
      <c r="E55" s="13" t="s">
        <v>854</v>
      </c>
      <c r="F55" s="13" t="s">
        <v>294</v>
      </c>
      <c r="G55" s="13" t="s">
        <v>275</v>
      </c>
      <c r="H55" s="10">
        <v>122970.12000000001</v>
      </c>
      <c r="I55" s="10">
        <v>13847.64</v>
      </c>
      <c r="J55" s="10">
        <v>34681.396011768178</v>
      </c>
      <c r="K55" s="10">
        <v>102136.36398823182</v>
      </c>
    </row>
    <row r="56" spans="1:11" x14ac:dyDescent="0.25">
      <c r="A56" s="13" t="s">
        <v>868</v>
      </c>
      <c r="B56" s="13" t="s">
        <v>162</v>
      </c>
      <c r="C56" s="13" t="s">
        <v>123</v>
      </c>
      <c r="D56" s="13" t="s">
        <v>290</v>
      </c>
      <c r="E56" s="13" t="s">
        <v>816</v>
      </c>
      <c r="F56" s="13" t="s">
        <v>294</v>
      </c>
      <c r="G56" s="13" t="s">
        <v>275</v>
      </c>
      <c r="H56" s="10">
        <v>764709.22000000032</v>
      </c>
      <c r="I56" s="10">
        <v>162175.81000000003</v>
      </c>
      <c r="J56" s="10">
        <v>242747.17567425637</v>
      </c>
      <c r="K56" s="10">
        <v>684137.85432574397</v>
      </c>
    </row>
    <row r="57" spans="1:11" x14ac:dyDescent="0.25">
      <c r="A57" s="13" t="s">
        <v>869</v>
      </c>
      <c r="B57" s="13" t="s">
        <v>228</v>
      </c>
      <c r="C57" s="13" t="s">
        <v>123</v>
      </c>
      <c r="D57" s="13" t="s">
        <v>290</v>
      </c>
      <c r="E57" s="13" t="s">
        <v>813</v>
      </c>
      <c r="F57" s="13" t="s">
        <v>294</v>
      </c>
      <c r="G57" s="13" t="s">
        <v>275</v>
      </c>
      <c r="H57" s="10">
        <v>117499.35000000006</v>
      </c>
      <c r="I57" s="10">
        <v>34414.049999999996</v>
      </c>
      <c r="J57" s="10">
        <v>36195.0196717</v>
      </c>
      <c r="K57" s="10">
        <v>115718.38032830006</v>
      </c>
    </row>
    <row r="58" spans="1:11" x14ac:dyDescent="0.25">
      <c r="A58" s="13" t="s">
        <v>870</v>
      </c>
      <c r="B58" s="13" t="s">
        <v>228</v>
      </c>
      <c r="C58" s="13" t="s">
        <v>123</v>
      </c>
      <c r="D58" s="13" t="s">
        <v>290</v>
      </c>
      <c r="E58" s="13" t="s">
        <v>816</v>
      </c>
      <c r="F58" s="13" t="s">
        <v>294</v>
      </c>
      <c r="G58" s="13" t="s">
        <v>275</v>
      </c>
      <c r="H58" s="10">
        <v>305542.32000000024</v>
      </c>
      <c r="I58" s="10">
        <v>55544.01</v>
      </c>
      <c r="J58" s="10">
        <v>79324.237999336372</v>
      </c>
      <c r="K58" s="10">
        <v>281762.09200066386</v>
      </c>
    </row>
    <row r="59" spans="1:11" x14ac:dyDescent="0.25">
      <c r="A59" s="13" t="s">
        <v>871</v>
      </c>
      <c r="B59" s="13" t="s">
        <v>227</v>
      </c>
      <c r="C59" s="13" t="s">
        <v>123</v>
      </c>
      <c r="D59" s="13" t="s">
        <v>290</v>
      </c>
      <c r="E59" s="13" t="s">
        <v>813</v>
      </c>
      <c r="F59" s="13" t="s">
        <v>294</v>
      </c>
      <c r="G59" s="13" t="s">
        <v>275</v>
      </c>
      <c r="H59" s="10">
        <v>104496.70000000008</v>
      </c>
      <c r="I59" s="10">
        <v>28931.220000000008</v>
      </c>
      <c r="J59" s="10">
        <v>32162.635922999991</v>
      </c>
      <c r="K59" s="10">
        <v>101265.28407700011</v>
      </c>
    </row>
    <row r="60" spans="1:11" x14ac:dyDescent="0.25">
      <c r="A60" s="13" t="s">
        <v>872</v>
      </c>
      <c r="B60" s="13" t="s">
        <v>227</v>
      </c>
      <c r="C60" s="13" t="s">
        <v>123</v>
      </c>
      <c r="D60" s="13" t="s">
        <v>290</v>
      </c>
      <c r="E60" s="13" t="s">
        <v>816</v>
      </c>
      <c r="F60" s="13" t="s">
        <v>294</v>
      </c>
      <c r="G60" s="13" t="s">
        <v>275</v>
      </c>
      <c r="H60" s="10">
        <v>144362.20000000001</v>
      </c>
      <c r="I60" s="10">
        <v>61108.879999999983</v>
      </c>
      <c r="J60" s="10">
        <v>46223.622479668193</v>
      </c>
      <c r="K60" s="10">
        <v>159247.45752033181</v>
      </c>
    </row>
    <row r="61" spans="1:11" x14ac:dyDescent="0.25">
      <c r="A61" s="13" t="s">
        <v>873</v>
      </c>
      <c r="B61" s="13" t="s">
        <v>253</v>
      </c>
      <c r="C61" s="13" t="s">
        <v>123</v>
      </c>
      <c r="D61" s="13" t="s">
        <v>290</v>
      </c>
      <c r="E61" s="13" t="s">
        <v>292</v>
      </c>
      <c r="F61" s="13" t="s">
        <v>294</v>
      </c>
      <c r="G61" s="13" t="s">
        <v>275</v>
      </c>
      <c r="H61" s="10">
        <v>161538.93999999989</v>
      </c>
      <c r="I61" s="10">
        <v>13911.679999999997</v>
      </c>
      <c r="J61" s="10">
        <v>34758.578045420407</v>
      </c>
      <c r="K61" s="10">
        <v>140692.04195457947</v>
      </c>
    </row>
    <row r="62" spans="1:11" x14ac:dyDescent="0.25">
      <c r="A62" s="13" t="s">
        <v>874</v>
      </c>
      <c r="B62" s="13" t="s">
        <v>276</v>
      </c>
      <c r="C62" s="13" t="s">
        <v>123</v>
      </c>
      <c r="D62" s="13" t="s">
        <v>290</v>
      </c>
      <c r="E62" s="13" t="s">
        <v>292</v>
      </c>
      <c r="F62" s="13" t="s">
        <v>294</v>
      </c>
      <c r="G62" s="13" t="s">
        <v>275</v>
      </c>
      <c r="H62" s="10">
        <v>452924.16000000003</v>
      </c>
      <c r="I62" s="10">
        <v>41139.130000000005</v>
      </c>
      <c r="J62" s="10">
        <v>66291.59798262734</v>
      </c>
      <c r="K62" s="10">
        <v>427771.6920173727</v>
      </c>
    </row>
    <row r="63" spans="1:11" x14ac:dyDescent="0.25">
      <c r="A63" s="13" t="s">
        <v>875</v>
      </c>
      <c r="B63" s="13" t="s">
        <v>219</v>
      </c>
      <c r="C63" s="13" t="s">
        <v>123</v>
      </c>
      <c r="D63" s="13" t="s">
        <v>290</v>
      </c>
      <c r="E63" s="13" t="s">
        <v>292</v>
      </c>
      <c r="F63" s="13" t="s">
        <v>294</v>
      </c>
      <c r="G63" s="13" t="s">
        <v>275</v>
      </c>
      <c r="H63" s="10">
        <v>158319.83999999994</v>
      </c>
      <c r="I63" s="10">
        <v>17152.48</v>
      </c>
      <c r="J63" s="10">
        <v>29940.51874794373</v>
      </c>
      <c r="K63" s="10">
        <v>145531.8012520562</v>
      </c>
    </row>
    <row r="64" spans="1:11" x14ac:dyDescent="0.25">
      <c r="A64" s="13" t="s">
        <v>876</v>
      </c>
      <c r="B64" s="13" t="s">
        <v>228</v>
      </c>
      <c r="C64" s="13" t="s">
        <v>123</v>
      </c>
      <c r="D64" s="13" t="s">
        <v>290</v>
      </c>
      <c r="E64" s="13" t="s">
        <v>292</v>
      </c>
      <c r="F64" s="13" t="s">
        <v>294</v>
      </c>
      <c r="G64" s="13" t="s">
        <v>275</v>
      </c>
      <c r="H64" s="10">
        <v>177853.78000000003</v>
      </c>
      <c r="I64" s="10">
        <v>12160.720000000003</v>
      </c>
      <c r="J64" s="10">
        <v>24818.705062638626</v>
      </c>
      <c r="K64" s="10">
        <v>165195.79493736141</v>
      </c>
    </row>
    <row r="65" spans="1:11" x14ac:dyDescent="0.25">
      <c r="A65" s="13" t="s">
        <v>877</v>
      </c>
      <c r="B65" s="13" t="s">
        <v>282</v>
      </c>
      <c r="C65" s="13" t="s">
        <v>123</v>
      </c>
      <c r="D65" s="13" t="s">
        <v>290</v>
      </c>
      <c r="E65" s="13" t="s">
        <v>292</v>
      </c>
      <c r="F65" s="13" t="s">
        <v>294</v>
      </c>
      <c r="G65" s="13" t="s">
        <v>275</v>
      </c>
      <c r="H65" s="10">
        <v>441063.39999999997</v>
      </c>
      <c r="I65" s="10">
        <v>19083.259999999998</v>
      </c>
      <c r="J65" s="10">
        <v>62768.005723403243</v>
      </c>
      <c r="K65" s="10">
        <v>397378.65427659673</v>
      </c>
    </row>
    <row r="66" spans="1:11" x14ac:dyDescent="0.25">
      <c r="A66" s="13" t="s">
        <v>878</v>
      </c>
      <c r="B66" s="13" t="s">
        <v>280</v>
      </c>
      <c r="C66" s="13" t="s">
        <v>123</v>
      </c>
      <c r="D66" s="13" t="s">
        <v>290</v>
      </c>
      <c r="E66" s="13" t="s">
        <v>292</v>
      </c>
      <c r="F66" s="13" t="s">
        <v>294</v>
      </c>
      <c r="G66" s="13" t="s">
        <v>275</v>
      </c>
      <c r="H66" s="10">
        <v>157080.12000000002</v>
      </c>
      <c r="I66" s="10">
        <v>15569.6</v>
      </c>
      <c r="J66" s="10">
        <v>23296.342856998192</v>
      </c>
      <c r="K66" s="10">
        <v>149353.37714300185</v>
      </c>
    </row>
    <row r="67" spans="1:11" x14ac:dyDescent="0.25">
      <c r="A67" s="13" t="s">
        <v>879</v>
      </c>
      <c r="B67" s="13" t="s">
        <v>251</v>
      </c>
      <c r="C67" s="13" t="s">
        <v>123</v>
      </c>
      <c r="D67" s="13" t="s">
        <v>290</v>
      </c>
      <c r="E67" s="13" t="s">
        <v>292</v>
      </c>
      <c r="F67" s="13" t="s">
        <v>294</v>
      </c>
      <c r="G67" s="13" t="s">
        <v>275</v>
      </c>
      <c r="H67" s="10">
        <v>233496.12</v>
      </c>
      <c r="I67" s="10">
        <v>28448.229999999996</v>
      </c>
      <c r="J67" s="10">
        <v>67437.500507417353</v>
      </c>
      <c r="K67" s="10">
        <v>194506.84949258261</v>
      </c>
    </row>
    <row r="68" spans="1:11" x14ac:dyDescent="0.25">
      <c r="A68" s="13" t="s">
        <v>880</v>
      </c>
      <c r="B68" s="13" t="s">
        <v>233</v>
      </c>
      <c r="C68" s="13" t="s">
        <v>123</v>
      </c>
      <c r="D68" s="13" t="s">
        <v>290</v>
      </c>
      <c r="E68" s="13" t="s">
        <v>292</v>
      </c>
      <c r="F68" s="13" t="s">
        <v>294</v>
      </c>
      <c r="G68" s="13" t="s">
        <v>275</v>
      </c>
      <c r="H68" s="10">
        <v>306358.84999999998</v>
      </c>
      <c r="I68" s="10">
        <v>12220.830000000004</v>
      </c>
      <c r="J68" s="10">
        <v>48926.999747064765</v>
      </c>
      <c r="K68" s="10">
        <v>269652.68025293521</v>
      </c>
    </row>
    <row r="69" spans="1:11" x14ac:dyDescent="0.25">
      <c r="A69" s="13" t="s">
        <v>881</v>
      </c>
      <c r="B69" s="13" t="s">
        <v>258</v>
      </c>
      <c r="C69" s="13" t="s">
        <v>123</v>
      </c>
      <c r="D69" s="13" t="s">
        <v>290</v>
      </c>
      <c r="E69" s="13" t="s">
        <v>292</v>
      </c>
      <c r="F69" s="13" t="s">
        <v>294</v>
      </c>
      <c r="G69" s="13" t="s">
        <v>275</v>
      </c>
      <c r="H69" s="10">
        <v>297155.90000000002</v>
      </c>
      <c r="I69" s="10">
        <v>9216.0300000000007</v>
      </c>
      <c r="J69" s="10">
        <v>44025.966502324467</v>
      </c>
      <c r="K69" s="10">
        <v>262345.96349767555</v>
      </c>
    </row>
    <row r="70" spans="1:11" x14ac:dyDescent="0.25">
      <c r="A70" s="13" t="s">
        <v>882</v>
      </c>
      <c r="B70" s="13" t="s">
        <v>134</v>
      </c>
      <c r="C70" s="13" t="s">
        <v>123</v>
      </c>
      <c r="D70" s="13" t="s">
        <v>290</v>
      </c>
      <c r="E70" s="13" t="s">
        <v>292</v>
      </c>
      <c r="F70" s="13" t="s">
        <v>294</v>
      </c>
      <c r="G70" s="13" t="s">
        <v>275</v>
      </c>
      <c r="H70" s="10">
        <v>229814.96999999991</v>
      </c>
      <c r="I70" s="10">
        <v>24856.07</v>
      </c>
      <c r="J70" s="10">
        <v>69635.377424687947</v>
      </c>
      <c r="K70" s="10">
        <v>185035.66257531196</v>
      </c>
    </row>
    <row r="71" spans="1:11" x14ac:dyDescent="0.25">
      <c r="A71" s="13" t="s">
        <v>883</v>
      </c>
      <c r="B71" s="13" t="s">
        <v>227</v>
      </c>
      <c r="C71" s="13" t="s">
        <v>123</v>
      </c>
      <c r="D71" s="13" t="s">
        <v>290</v>
      </c>
      <c r="E71" s="13" t="s">
        <v>292</v>
      </c>
      <c r="F71" s="13" t="s">
        <v>294</v>
      </c>
      <c r="G71" s="13" t="s">
        <v>275</v>
      </c>
      <c r="H71" s="10">
        <v>289602.46999999997</v>
      </c>
      <c r="I71" s="10">
        <v>16681.599999999999</v>
      </c>
      <c r="J71" s="10">
        <v>62825.861665842647</v>
      </c>
      <c r="K71" s="10">
        <v>243458.20833415733</v>
      </c>
    </row>
    <row r="72" spans="1:11" x14ac:dyDescent="0.25">
      <c r="A72" s="13" t="s">
        <v>884</v>
      </c>
      <c r="B72" s="13" t="s">
        <v>158</v>
      </c>
      <c r="C72" s="13" t="s">
        <v>123</v>
      </c>
      <c r="D72" s="13" t="s">
        <v>290</v>
      </c>
      <c r="E72" s="13" t="s">
        <v>292</v>
      </c>
      <c r="F72" s="13" t="s">
        <v>294</v>
      </c>
      <c r="G72" s="13" t="s">
        <v>275</v>
      </c>
      <c r="H72" s="10">
        <v>141289.50000000003</v>
      </c>
      <c r="I72" s="10">
        <v>14245.14</v>
      </c>
      <c r="J72" s="10">
        <v>20521.300085152488</v>
      </c>
      <c r="K72" s="10">
        <v>135013.33991484754</v>
      </c>
    </row>
    <row r="73" spans="1:11" x14ac:dyDescent="0.25">
      <c r="A73" s="13" t="s">
        <v>885</v>
      </c>
      <c r="B73" s="13" t="s">
        <v>286</v>
      </c>
      <c r="C73" s="13" t="s">
        <v>123</v>
      </c>
      <c r="D73" s="13" t="s">
        <v>290</v>
      </c>
      <c r="E73" s="13" t="s">
        <v>292</v>
      </c>
      <c r="F73" s="13" t="s">
        <v>294</v>
      </c>
      <c r="G73" s="13" t="s">
        <v>275</v>
      </c>
      <c r="H73" s="10">
        <v>491590.58999999973</v>
      </c>
      <c r="I73" s="10">
        <v>77562.639999999985</v>
      </c>
      <c r="J73" s="10">
        <v>129641.89357995639</v>
      </c>
      <c r="K73" s="10">
        <v>439511.33642004337</v>
      </c>
    </row>
    <row r="74" spans="1:11" x14ac:dyDescent="0.25">
      <c r="A74" s="13" t="s">
        <v>886</v>
      </c>
      <c r="B74" s="13" t="s">
        <v>162</v>
      </c>
      <c r="C74" s="13" t="s">
        <v>123</v>
      </c>
      <c r="D74" s="13" t="s">
        <v>290</v>
      </c>
      <c r="E74" s="13" t="s">
        <v>292</v>
      </c>
      <c r="F74" s="13" t="s">
        <v>294</v>
      </c>
      <c r="G74" s="13" t="s">
        <v>275</v>
      </c>
      <c r="H74" s="10">
        <v>1557375.78</v>
      </c>
      <c r="I74" s="10">
        <v>653754.04</v>
      </c>
      <c r="J74" s="10">
        <v>235825.75552312913</v>
      </c>
      <c r="K74" s="10">
        <v>1975304.0644768709</v>
      </c>
    </row>
    <row r="75" spans="1:11" x14ac:dyDescent="0.25">
      <c r="A75" s="13" t="s">
        <v>887</v>
      </c>
      <c r="B75" s="13" t="s">
        <v>250</v>
      </c>
      <c r="C75" s="13" t="s">
        <v>123</v>
      </c>
      <c r="D75" s="13" t="s">
        <v>290</v>
      </c>
      <c r="E75" s="13" t="s">
        <v>292</v>
      </c>
      <c r="F75" s="13" t="s">
        <v>294</v>
      </c>
      <c r="G75" s="13" t="s">
        <v>275</v>
      </c>
      <c r="H75" s="10">
        <v>220679.47999999998</v>
      </c>
      <c r="I75" s="10">
        <v>40414.789999999994</v>
      </c>
      <c r="J75" s="10">
        <v>69149.34991058684</v>
      </c>
      <c r="K75" s="10">
        <v>191944.92008941312</v>
      </c>
    </row>
    <row r="76" spans="1:11" x14ac:dyDescent="0.25">
      <c r="A76" s="13" t="s">
        <v>888</v>
      </c>
      <c r="B76" s="13" t="s">
        <v>242</v>
      </c>
      <c r="C76" s="13" t="s">
        <v>123</v>
      </c>
      <c r="D76" s="13" t="s">
        <v>290</v>
      </c>
      <c r="E76" s="13" t="s">
        <v>292</v>
      </c>
      <c r="F76" s="13" t="s">
        <v>294</v>
      </c>
      <c r="G76" s="13" t="s">
        <v>275</v>
      </c>
      <c r="H76" s="10">
        <v>692501.71</v>
      </c>
      <c r="I76" s="10">
        <v>43393.709999999992</v>
      </c>
      <c r="J76" s="10">
        <v>57555.288916371588</v>
      </c>
      <c r="K76" s="10">
        <v>678340.1310836284</v>
      </c>
    </row>
    <row r="77" spans="1:11" x14ac:dyDescent="0.25">
      <c r="A77" s="13" t="s">
        <v>889</v>
      </c>
      <c r="B77" s="13" t="s">
        <v>120</v>
      </c>
      <c r="C77" s="13" t="s">
        <v>123</v>
      </c>
      <c r="D77" s="13" t="s">
        <v>290</v>
      </c>
      <c r="E77" s="13" t="s">
        <v>292</v>
      </c>
      <c r="F77" s="13" t="s">
        <v>294</v>
      </c>
      <c r="G77" s="13" t="s">
        <v>275</v>
      </c>
      <c r="H77" s="10">
        <v>250297.58</v>
      </c>
      <c r="I77" s="10">
        <v>28857.85</v>
      </c>
      <c r="J77" s="10">
        <v>85565.524007172819</v>
      </c>
      <c r="K77" s="10">
        <v>193589.90599282717</v>
      </c>
    </row>
    <row r="78" spans="1:11" x14ac:dyDescent="0.25">
      <c r="A78" s="13" t="s">
        <v>890</v>
      </c>
      <c r="B78" s="13" t="s">
        <v>240</v>
      </c>
      <c r="C78" s="13" t="s">
        <v>123</v>
      </c>
      <c r="D78" s="13" t="s">
        <v>290</v>
      </c>
      <c r="E78" s="13" t="s">
        <v>292</v>
      </c>
      <c r="F78" s="13" t="s">
        <v>294</v>
      </c>
      <c r="G78" s="13" t="s">
        <v>275</v>
      </c>
      <c r="H78" s="10">
        <v>392043.46</v>
      </c>
      <c r="I78" s="10">
        <v>71202.31</v>
      </c>
      <c r="J78" s="10">
        <v>99801.733363476975</v>
      </c>
      <c r="K78" s="10">
        <v>363444.03663652303</v>
      </c>
    </row>
    <row r="79" spans="1:11" x14ac:dyDescent="0.25">
      <c r="A79" s="13" t="s">
        <v>891</v>
      </c>
      <c r="B79" s="13" t="s">
        <v>252</v>
      </c>
      <c r="C79" s="13" t="s">
        <v>123</v>
      </c>
      <c r="D79" s="13" t="s">
        <v>290</v>
      </c>
      <c r="E79" s="13" t="s">
        <v>292</v>
      </c>
      <c r="F79" s="13" t="s">
        <v>294</v>
      </c>
      <c r="G79" s="13" t="s">
        <v>275</v>
      </c>
      <c r="H79" s="10">
        <v>192348.57000000007</v>
      </c>
      <c r="I79" s="10">
        <v>14927.240000000003</v>
      </c>
      <c r="J79" s="10">
        <v>40847.181890496046</v>
      </c>
      <c r="K79" s="10">
        <v>166428.628109504</v>
      </c>
    </row>
    <row r="80" spans="1:11" x14ac:dyDescent="0.25">
      <c r="A80" s="13" t="s">
        <v>892</v>
      </c>
      <c r="B80" s="13" t="s">
        <v>247</v>
      </c>
      <c r="C80" s="13" t="s">
        <v>123</v>
      </c>
      <c r="D80" s="13" t="s">
        <v>290</v>
      </c>
      <c r="E80" s="13" t="s">
        <v>292</v>
      </c>
      <c r="F80" s="13" t="s">
        <v>294</v>
      </c>
      <c r="G80" s="13" t="s">
        <v>275</v>
      </c>
      <c r="H80" s="10">
        <v>166441.25999999998</v>
      </c>
      <c r="I80" s="10">
        <v>16945.020000000004</v>
      </c>
      <c r="J80" s="10">
        <v>36471.691739382833</v>
      </c>
      <c r="K80" s="10">
        <v>146914.58826061717</v>
      </c>
    </row>
    <row r="81" spans="1:11" x14ac:dyDescent="0.25">
      <c r="A81" s="13" t="s">
        <v>893</v>
      </c>
      <c r="B81" s="13" t="s">
        <v>82</v>
      </c>
      <c r="C81" s="13" t="s">
        <v>123</v>
      </c>
      <c r="D81" s="13" t="s">
        <v>290</v>
      </c>
      <c r="E81" s="13" t="s">
        <v>292</v>
      </c>
      <c r="F81" s="13" t="s">
        <v>294</v>
      </c>
      <c r="G81" s="13" t="s">
        <v>275</v>
      </c>
      <c r="H81" s="10">
        <v>393379.0400000001</v>
      </c>
      <c r="I81" s="10">
        <v>11931.710000000003</v>
      </c>
      <c r="J81" s="10">
        <v>59758.707401591993</v>
      </c>
      <c r="K81" s="10">
        <v>345552.04259840812</v>
      </c>
    </row>
    <row r="82" spans="1:11" x14ac:dyDescent="0.25">
      <c r="A82" s="13" t="s">
        <v>894</v>
      </c>
      <c r="B82" s="13" t="s">
        <v>200</v>
      </c>
      <c r="C82" s="13" t="s">
        <v>123</v>
      </c>
      <c r="D82" s="13" t="s">
        <v>290</v>
      </c>
      <c r="E82" s="13" t="s">
        <v>292</v>
      </c>
      <c r="F82" s="13" t="s">
        <v>294</v>
      </c>
      <c r="G82" s="13" t="s">
        <v>275</v>
      </c>
      <c r="H82" s="10">
        <v>330189.09999999963</v>
      </c>
      <c r="I82" s="10">
        <v>34982.749999999993</v>
      </c>
      <c r="J82" s="10">
        <v>83529.818228643388</v>
      </c>
      <c r="K82" s="10">
        <v>281642.03177135624</v>
      </c>
    </row>
    <row r="83" spans="1:11" x14ac:dyDescent="0.25">
      <c r="A83" s="13" t="s">
        <v>895</v>
      </c>
      <c r="B83" s="13" t="s">
        <v>198</v>
      </c>
      <c r="C83" s="13" t="s">
        <v>123</v>
      </c>
      <c r="D83" s="13" t="s">
        <v>290</v>
      </c>
      <c r="E83" s="13" t="s">
        <v>292</v>
      </c>
      <c r="F83" s="13" t="s">
        <v>294</v>
      </c>
      <c r="G83" s="13" t="s">
        <v>275</v>
      </c>
      <c r="H83" s="10">
        <v>200207.2399999999</v>
      </c>
      <c r="I83" s="10">
        <v>33003.340000000004</v>
      </c>
      <c r="J83" s="10">
        <v>44072.213428499097</v>
      </c>
      <c r="K83" s="10">
        <v>189138.36657150081</v>
      </c>
    </row>
    <row r="84" spans="1:11" x14ac:dyDescent="0.25">
      <c r="A84" s="13" t="s">
        <v>896</v>
      </c>
      <c r="B84" s="13" t="s">
        <v>70</v>
      </c>
      <c r="C84" s="13" t="s">
        <v>123</v>
      </c>
      <c r="D84" s="13" t="s">
        <v>290</v>
      </c>
      <c r="E84" s="13" t="s">
        <v>292</v>
      </c>
      <c r="F84" s="13" t="s">
        <v>294</v>
      </c>
      <c r="G84" s="13" t="s">
        <v>275</v>
      </c>
      <c r="H84" s="10">
        <v>57573.140000000021</v>
      </c>
      <c r="I84" s="10">
        <v>2859.0900000000006</v>
      </c>
      <c r="J84" s="10">
        <v>5423.2964362178427</v>
      </c>
      <c r="K84" s="10">
        <v>55008.933563782186</v>
      </c>
    </row>
    <row r="85" spans="1:11" x14ac:dyDescent="0.25">
      <c r="A85" s="13" t="s">
        <v>897</v>
      </c>
      <c r="B85" s="13" t="s">
        <v>51</v>
      </c>
      <c r="C85" s="13" t="s">
        <v>123</v>
      </c>
      <c r="D85" s="13" t="s">
        <v>290</v>
      </c>
      <c r="E85" s="13" t="s">
        <v>292</v>
      </c>
      <c r="F85" s="13" t="s">
        <v>294</v>
      </c>
      <c r="G85" s="13" t="s">
        <v>275</v>
      </c>
      <c r="H85" s="10">
        <v>121140.86000000006</v>
      </c>
      <c r="I85" s="10">
        <v>6402.5600000000013</v>
      </c>
      <c r="J85" s="10">
        <v>14850.102818750587</v>
      </c>
      <c r="K85" s="10">
        <v>112693.31718124947</v>
      </c>
    </row>
    <row r="86" spans="1:11" x14ac:dyDescent="0.25">
      <c r="A86" s="13" t="s">
        <v>898</v>
      </c>
      <c r="B86" s="13" t="s">
        <v>231</v>
      </c>
      <c r="C86" s="13" t="s">
        <v>123</v>
      </c>
      <c r="D86" s="13" t="s">
        <v>290</v>
      </c>
      <c r="E86" s="13" t="s">
        <v>292</v>
      </c>
      <c r="F86" s="13" t="s">
        <v>294</v>
      </c>
      <c r="G86" s="13" t="s">
        <v>275</v>
      </c>
      <c r="H86" s="10">
        <v>179683.99</v>
      </c>
      <c r="I86" s="10">
        <v>15419.939999999999</v>
      </c>
      <c r="J86" s="10">
        <v>26790.052196813256</v>
      </c>
      <c r="K86" s="10">
        <v>168313.87780318674</v>
      </c>
    </row>
    <row r="87" spans="1:11" x14ac:dyDescent="0.25">
      <c r="A87" s="13" t="s">
        <v>899</v>
      </c>
      <c r="B87" s="13" t="s">
        <v>248</v>
      </c>
      <c r="C87" s="13" t="s">
        <v>123</v>
      </c>
      <c r="D87" s="13" t="s">
        <v>290</v>
      </c>
      <c r="E87" s="13" t="s">
        <v>292</v>
      </c>
      <c r="F87" s="13" t="s">
        <v>294</v>
      </c>
      <c r="G87" s="13" t="s">
        <v>275</v>
      </c>
      <c r="H87" s="10">
        <v>55642.96</v>
      </c>
      <c r="I87" s="10">
        <v>8373.8199999999979</v>
      </c>
      <c r="J87" s="10">
        <v>8019.6760655112057</v>
      </c>
      <c r="K87" s="10">
        <v>55997.10393448879</v>
      </c>
    </row>
    <row r="88" spans="1:11" x14ac:dyDescent="0.25">
      <c r="A88" s="13" t="s">
        <v>900</v>
      </c>
      <c r="B88" s="13" t="s">
        <v>190</v>
      </c>
      <c r="C88" s="13" t="s">
        <v>123</v>
      </c>
      <c r="D88" s="13" t="s">
        <v>290</v>
      </c>
      <c r="E88" s="13" t="s">
        <v>292</v>
      </c>
      <c r="F88" s="13" t="s">
        <v>294</v>
      </c>
      <c r="G88" s="13" t="s">
        <v>275</v>
      </c>
      <c r="H88" s="10">
        <v>44642.519999999975</v>
      </c>
      <c r="I88" s="10">
        <v>7477.4199999999983</v>
      </c>
      <c r="J88" s="10">
        <v>8439.8806044528319</v>
      </c>
      <c r="K88" s="10">
        <v>43680.059395547141</v>
      </c>
    </row>
    <row r="89" spans="1:11" x14ac:dyDescent="0.25">
      <c r="A89" s="13" t="s">
        <v>901</v>
      </c>
      <c r="B89" s="13" t="s">
        <v>249</v>
      </c>
      <c r="C89" s="13" t="s">
        <v>123</v>
      </c>
      <c r="D89" s="13" t="s">
        <v>290</v>
      </c>
      <c r="E89" s="13" t="s">
        <v>292</v>
      </c>
      <c r="F89" s="13" t="s">
        <v>294</v>
      </c>
      <c r="G89" s="13" t="s">
        <v>275</v>
      </c>
      <c r="H89" s="10">
        <v>168172.25000000006</v>
      </c>
      <c r="I89" s="10">
        <v>16329.05</v>
      </c>
      <c r="J89" s="10">
        <v>26413.405235633476</v>
      </c>
      <c r="K89" s="10">
        <v>158087.89476436656</v>
      </c>
    </row>
    <row r="90" spans="1:11" x14ac:dyDescent="0.25">
      <c r="A90" s="13" t="s">
        <v>902</v>
      </c>
      <c r="B90" s="13" t="s">
        <v>199</v>
      </c>
      <c r="C90" s="13" t="s">
        <v>123</v>
      </c>
      <c r="D90" s="13" t="s">
        <v>290</v>
      </c>
      <c r="E90" s="13" t="s">
        <v>292</v>
      </c>
      <c r="F90" s="13" t="s">
        <v>294</v>
      </c>
      <c r="G90" s="13" t="s">
        <v>275</v>
      </c>
      <c r="H90" s="10">
        <v>52935.29000000003</v>
      </c>
      <c r="I90" s="10">
        <v>7361.7100000000009</v>
      </c>
      <c r="J90" s="10">
        <v>13440.676708853995</v>
      </c>
      <c r="K90" s="10">
        <v>46856.323291146036</v>
      </c>
    </row>
    <row r="91" spans="1:11" x14ac:dyDescent="0.25">
      <c r="A91" s="13" t="s">
        <v>903</v>
      </c>
      <c r="B91" s="13" t="s">
        <v>226</v>
      </c>
      <c r="C91" s="13" t="s">
        <v>123</v>
      </c>
      <c r="D91" s="13" t="s">
        <v>290</v>
      </c>
      <c r="E91" s="13" t="s">
        <v>292</v>
      </c>
      <c r="F91" s="13" t="s">
        <v>294</v>
      </c>
      <c r="G91" s="13" t="s">
        <v>275</v>
      </c>
      <c r="H91" s="10">
        <v>80617.959999999992</v>
      </c>
      <c r="I91" s="10">
        <v>7339.89</v>
      </c>
      <c r="J91" s="10">
        <v>23105.94081790846</v>
      </c>
      <c r="K91" s="10">
        <v>64851.909182091535</v>
      </c>
    </row>
    <row r="92" spans="1:11" x14ac:dyDescent="0.25">
      <c r="A92" s="13" t="s">
        <v>904</v>
      </c>
      <c r="B92" s="13" t="s">
        <v>59</v>
      </c>
      <c r="C92" s="13" t="s">
        <v>123</v>
      </c>
      <c r="D92" s="13" t="s">
        <v>290</v>
      </c>
      <c r="E92" s="13" t="s">
        <v>292</v>
      </c>
      <c r="F92" s="13" t="s">
        <v>294</v>
      </c>
      <c r="G92" s="13" t="s">
        <v>275</v>
      </c>
      <c r="H92" s="10">
        <v>49257.339999999989</v>
      </c>
      <c r="I92" s="10">
        <v>4959.54</v>
      </c>
      <c r="J92" s="10">
        <v>5698.6211886990668</v>
      </c>
      <c r="K92" s="10">
        <v>48518.258811300926</v>
      </c>
    </row>
    <row r="93" spans="1:11" x14ac:dyDescent="0.25">
      <c r="A93" s="13" t="s">
        <v>905</v>
      </c>
      <c r="B93" s="13" t="s">
        <v>56</v>
      </c>
      <c r="C93" s="13" t="s">
        <v>123</v>
      </c>
      <c r="D93" s="13" t="s">
        <v>290</v>
      </c>
      <c r="E93" s="13" t="s">
        <v>292</v>
      </c>
      <c r="F93" s="13" t="s">
        <v>294</v>
      </c>
      <c r="G93" s="13" t="s">
        <v>275</v>
      </c>
      <c r="H93" s="10">
        <v>82695.95</v>
      </c>
      <c r="I93" s="10">
        <v>7627.1000000000022</v>
      </c>
      <c r="J93" s="10">
        <v>23685.499774268763</v>
      </c>
      <c r="K93" s="10">
        <v>66637.550225731233</v>
      </c>
    </row>
    <row r="94" spans="1:11" x14ac:dyDescent="0.25">
      <c r="A94" s="13" t="s">
        <v>906</v>
      </c>
      <c r="B94" s="13" t="s">
        <v>126</v>
      </c>
      <c r="C94" s="13" t="s">
        <v>123</v>
      </c>
      <c r="D94" s="13" t="s">
        <v>290</v>
      </c>
      <c r="E94" s="13" t="s">
        <v>292</v>
      </c>
      <c r="F94" s="13" t="s">
        <v>294</v>
      </c>
      <c r="G94" s="13" t="s">
        <v>275</v>
      </c>
      <c r="H94" s="10">
        <v>153346.68000000011</v>
      </c>
      <c r="I94" s="10">
        <v>19077.47</v>
      </c>
      <c r="J94" s="10">
        <v>29481.117690344137</v>
      </c>
      <c r="K94" s="10">
        <v>142943.03230965597</v>
      </c>
    </row>
    <row r="95" spans="1:11" x14ac:dyDescent="0.25">
      <c r="A95" s="13" t="s">
        <v>907</v>
      </c>
      <c r="B95" s="13" t="s">
        <v>234</v>
      </c>
      <c r="C95" s="13" t="s">
        <v>123</v>
      </c>
      <c r="D95" s="13" t="s">
        <v>290</v>
      </c>
      <c r="E95" s="13" t="s">
        <v>292</v>
      </c>
      <c r="F95" s="13" t="s">
        <v>294</v>
      </c>
      <c r="G95" s="13" t="s">
        <v>275</v>
      </c>
      <c r="H95" s="10">
        <v>100848.43000000004</v>
      </c>
      <c r="I95" s="10">
        <v>7077.21</v>
      </c>
      <c r="J95" s="10">
        <v>12541.373008753759</v>
      </c>
      <c r="K95" s="10">
        <v>95384.266991246288</v>
      </c>
    </row>
    <row r="96" spans="1:11" x14ac:dyDescent="0.25">
      <c r="A96" s="13" t="s">
        <v>908</v>
      </c>
      <c r="B96" s="13" t="s">
        <v>61</v>
      </c>
      <c r="C96" s="13" t="s">
        <v>123</v>
      </c>
      <c r="D96" s="13" t="s">
        <v>290</v>
      </c>
      <c r="E96" s="13" t="s">
        <v>292</v>
      </c>
      <c r="F96" s="13" t="s">
        <v>294</v>
      </c>
      <c r="G96" s="13" t="s">
        <v>275</v>
      </c>
      <c r="H96" s="10">
        <v>111840.67000000003</v>
      </c>
      <c r="I96" s="10">
        <v>2712.48</v>
      </c>
      <c r="J96" s="10">
        <v>16696.281576904054</v>
      </c>
      <c r="K96" s="10">
        <v>97856.868423095977</v>
      </c>
    </row>
    <row r="97" spans="1:11" x14ac:dyDescent="0.25">
      <c r="A97" s="13" t="s">
        <v>909</v>
      </c>
      <c r="B97" s="13" t="s">
        <v>68</v>
      </c>
      <c r="C97" s="13" t="s">
        <v>123</v>
      </c>
      <c r="D97" s="13" t="s">
        <v>290</v>
      </c>
      <c r="E97" s="13" t="s">
        <v>292</v>
      </c>
      <c r="F97" s="13" t="s">
        <v>294</v>
      </c>
      <c r="G97" s="13" t="s">
        <v>275</v>
      </c>
      <c r="H97" s="10">
        <v>112190.17000000003</v>
      </c>
      <c r="I97" s="10">
        <v>2192.34</v>
      </c>
      <c r="J97" s="10">
        <v>16929.29610105055</v>
      </c>
      <c r="K97" s="10">
        <v>97453.213898949471</v>
      </c>
    </row>
    <row r="98" spans="1:11" x14ac:dyDescent="0.25">
      <c r="A98" s="13" t="s">
        <v>910</v>
      </c>
      <c r="B98" s="13" t="s">
        <v>67</v>
      </c>
      <c r="C98" s="13" t="s">
        <v>123</v>
      </c>
      <c r="D98" s="13" t="s">
        <v>290</v>
      </c>
      <c r="E98" s="13" t="s">
        <v>292</v>
      </c>
      <c r="F98" s="13" t="s">
        <v>294</v>
      </c>
      <c r="G98" s="13" t="s">
        <v>275</v>
      </c>
      <c r="H98" s="10">
        <v>108774.48000000001</v>
      </c>
      <c r="I98" s="10">
        <v>1876.2499999999998</v>
      </c>
      <c r="J98" s="10">
        <v>16590.340073786934</v>
      </c>
      <c r="K98" s="10">
        <v>94060.389926213073</v>
      </c>
    </row>
    <row r="99" spans="1:11" x14ac:dyDescent="0.25">
      <c r="A99" s="13" t="s">
        <v>911</v>
      </c>
      <c r="B99" s="13" t="s">
        <v>69</v>
      </c>
      <c r="C99" s="13" t="s">
        <v>123</v>
      </c>
      <c r="D99" s="13" t="s">
        <v>290</v>
      </c>
      <c r="E99" s="13" t="s">
        <v>292</v>
      </c>
      <c r="F99" s="13" t="s">
        <v>294</v>
      </c>
      <c r="G99" s="13" t="s">
        <v>275</v>
      </c>
      <c r="H99" s="10">
        <v>111491.11000000002</v>
      </c>
      <c r="I99" s="10">
        <v>2284.27</v>
      </c>
      <c r="J99" s="10">
        <v>16463.267052757557</v>
      </c>
      <c r="K99" s="10">
        <v>97312.112947242465</v>
      </c>
    </row>
    <row r="100" spans="1:11" x14ac:dyDescent="0.25">
      <c r="A100" s="13" t="s">
        <v>912</v>
      </c>
      <c r="B100" s="13" t="s">
        <v>66</v>
      </c>
      <c r="C100" s="13" t="s">
        <v>123</v>
      </c>
      <c r="D100" s="13" t="s">
        <v>290</v>
      </c>
      <c r="E100" s="13" t="s">
        <v>292</v>
      </c>
      <c r="F100" s="13" t="s">
        <v>294</v>
      </c>
      <c r="G100" s="13" t="s">
        <v>275</v>
      </c>
      <c r="H100" s="10">
        <v>111491.11000000002</v>
      </c>
      <c r="I100" s="10">
        <v>1775.5700000000002</v>
      </c>
      <c r="J100" s="10">
        <v>16463.267052757557</v>
      </c>
      <c r="K100" s="10">
        <v>96803.412947242468</v>
      </c>
    </row>
    <row r="101" spans="1:11" x14ac:dyDescent="0.25">
      <c r="A101" s="13" t="s">
        <v>913</v>
      </c>
      <c r="B101" s="13" t="s">
        <v>254</v>
      </c>
      <c r="C101" s="13" t="s">
        <v>123</v>
      </c>
      <c r="D101" s="13" t="s">
        <v>290</v>
      </c>
      <c r="E101" s="13" t="s">
        <v>292</v>
      </c>
      <c r="F101" s="13" t="s">
        <v>294</v>
      </c>
      <c r="G101" s="13" t="s">
        <v>275</v>
      </c>
      <c r="H101" s="10">
        <v>129059.79</v>
      </c>
      <c r="I101" s="10">
        <v>5785.8899999999985</v>
      </c>
      <c r="J101" s="10">
        <v>19900.52815023033</v>
      </c>
      <c r="K101" s="10">
        <v>114945.15184976967</v>
      </c>
    </row>
    <row r="102" spans="1:11" x14ac:dyDescent="0.25">
      <c r="A102" s="13" t="s">
        <v>914</v>
      </c>
      <c r="B102" s="13" t="s">
        <v>257</v>
      </c>
      <c r="C102" s="13" t="s">
        <v>123</v>
      </c>
      <c r="D102" s="13" t="s">
        <v>290</v>
      </c>
      <c r="E102" s="13" t="s">
        <v>292</v>
      </c>
      <c r="F102" s="13" t="s">
        <v>294</v>
      </c>
      <c r="G102" s="13" t="s">
        <v>275</v>
      </c>
      <c r="H102" s="10">
        <v>138286.82</v>
      </c>
      <c r="I102" s="10">
        <v>1382.87</v>
      </c>
      <c r="J102" s="10">
        <v>20239.484177493945</v>
      </c>
      <c r="K102" s="10">
        <v>119430.20582250606</v>
      </c>
    </row>
    <row r="103" spans="1:11" x14ac:dyDescent="0.25">
      <c r="A103" s="13" t="s">
        <v>915</v>
      </c>
      <c r="B103" s="13" t="s">
        <v>27</v>
      </c>
      <c r="C103" s="13" t="s">
        <v>123</v>
      </c>
      <c r="D103" s="13" t="s">
        <v>290</v>
      </c>
      <c r="E103" s="13" t="s">
        <v>292</v>
      </c>
      <c r="F103" s="13" t="s">
        <v>294</v>
      </c>
      <c r="G103" s="13" t="s">
        <v>275</v>
      </c>
      <c r="H103" s="10">
        <v>58732.31</v>
      </c>
      <c r="I103" s="10">
        <v>19581.419999999998</v>
      </c>
      <c r="J103" s="10">
        <v>7984.0262068202173</v>
      </c>
      <c r="K103" s="10">
        <v>70329.703793179782</v>
      </c>
    </row>
    <row r="104" spans="1:11" x14ac:dyDescent="0.25">
      <c r="A104" s="13" t="s">
        <v>916</v>
      </c>
      <c r="B104" s="13" t="s">
        <v>60</v>
      </c>
      <c r="C104" s="13" t="s">
        <v>123</v>
      </c>
      <c r="D104" s="13" t="s">
        <v>290</v>
      </c>
      <c r="E104" s="13" t="s">
        <v>292</v>
      </c>
      <c r="F104" s="13" t="s">
        <v>294</v>
      </c>
      <c r="G104" s="13" t="s">
        <v>275</v>
      </c>
      <c r="H104" s="10">
        <v>48910.91</v>
      </c>
      <c r="I104" s="10">
        <v>3842.75</v>
      </c>
      <c r="J104" s="10">
        <v>6164.5933147521046</v>
      </c>
      <c r="K104" s="10">
        <v>46589.066685247897</v>
      </c>
    </row>
    <row r="105" spans="1:11" x14ac:dyDescent="0.25">
      <c r="A105" s="13" t="s">
        <v>917</v>
      </c>
      <c r="B105" s="13" t="s">
        <v>259</v>
      </c>
      <c r="C105" s="13" t="s">
        <v>123</v>
      </c>
      <c r="D105" s="13" t="s">
        <v>290</v>
      </c>
      <c r="E105" s="13" t="s">
        <v>292</v>
      </c>
      <c r="F105" s="13" t="s">
        <v>294</v>
      </c>
      <c r="G105" s="13" t="s">
        <v>275</v>
      </c>
      <c r="H105" s="10">
        <v>227333.81000000008</v>
      </c>
      <c r="I105" s="10">
        <v>49776.62</v>
      </c>
      <c r="J105" s="10">
        <v>78230.635487663967</v>
      </c>
      <c r="K105" s="10">
        <v>198879.79451233611</v>
      </c>
    </row>
    <row r="106" spans="1:11" x14ac:dyDescent="0.25">
      <c r="A106" s="13" t="s">
        <v>918</v>
      </c>
      <c r="B106" s="13" t="s">
        <v>75</v>
      </c>
      <c r="C106" s="13" t="s">
        <v>123</v>
      </c>
      <c r="D106" s="13" t="s">
        <v>290</v>
      </c>
      <c r="E106" s="13" t="s">
        <v>292</v>
      </c>
      <c r="F106" s="13" t="s">
        <v>294</v>
      </c>
      <c r="G106" s="13" t="s">
        <v>275</v>
      </c>
      <c r="H106" s="10">
        <v>90631.66</v>
      </c>
      <c r="I106" s="10">
        <v>14891.400000000001</v>
      </c>
      <c r="J106" s="10">
        <v>29915.229837555496</v>
      </c>
      <c r="K106" s="10">
        <v>75607.830162444501</v>
      </c>
    </row>
    <row r="107" spans="1:11" x14ac:dyDescent="0.25">
      <c r="A107" s="13" t="s">
        <v>919</v>
      </c>
      <c r="B107" s="13" t="s">
        <v>285</v>
      </c>
      <c r="C107" s="13" t="s">
        <v>123</v>
      </c>
      <c r="D107" s="13" t="s">
        <v>290</v>
      </c>
      <c r="E107" s="13" t="s">
        <v>292</v>
      </c>
      <c r="F107" s="13" t="s">
        <v>294</v>
      </c>
      <c r="G107" s="13" t="s">
        <v>275</v>
      </c>
      <c r="H107" s="10">
        <v>245353.2900000001</v>
      </c>
      <c r="I107" s="10">
        <v>31050.089999999997</v>
      </c>
      <c r="J107" s="10">
        <v>73669.408107520721</v>
      </c>
      <c r="K107" s="10">
        <v>202733.97189247937</v>
      </c>
    </row>
    <row r="108" spans="1:11" x14ac:dyDescent="0.25">
      <c r="A108" s="13" t="s">
        <v>920</v>
      </c>
      <c r="B108" s="13" t="s">
        <v>214</v>
      </c>
      <c r="C108" s="13" t="s">
        <v>123</v>
      </c>
      <c r="D108" s="13" t="s">
        <v>290</v>
      </c>
      <c r="E108" s="13" t="s">
        <v>292</v>
      </c>
      <c r="F108" s="13" t="s">
        <v>294</v>
      </c>
      <c r="G108" s="13" t="s">
        <v>275</v>
      </c>
      <c r="H108" s="10">
        <v>71751.420000000013</v>
      </c>
      <c r="I108" s="10">
        <v>3713.13</v>
      </c>
      <c r="J108" s="10">
        <v>7118.0765725359179</v>
      </c>
      <c r="K108" s="10">
        <v>68346.473427464094</v>
      </c>
    </row>
    <row r="109" spans="1:11" x14ac:dyDescent="0.25">
      <c r="A109" s="13" t="s">
        <v>921</v>
      </c>
      <c r="B109" s="13" t="s">
        <v>291</v>
      </c>
      <c r="C109" s="13" t="s">
        <v>123</v>
      </c>
      <c r="D109" s="13" t="s">
        <v>290</v>
      </c>
      <c r="E109" s="13" t="s">
        <v>292</v>
      </c>
      <c r="F109" s="13" t="s">
        <v>16</v>
      </c>
      <c r="G109" s="13" t="s">
        <v>275</v>
      </c>
      <c r="H109" s="10">
        <v>48541.040000000015</v>
      </c>
      <c r="I109" s="10">
        <v>2391.2200000000003</v>
      </c>
      <c r="J109" s="10">
        <v>15363.109981690612</v>
      </c>
      <c r="K109" s="10">
        <v>35569.150018309403</v>
      </c>
    </row>
    <row r="110" spans="1:11" x14ac:dyDescent="0.25">
      <c r="A110" s="13" t="s">
        <v>922</v>
      </c>
      <c r="B110" s="13" t="s">
        <v>55</v>
      </c>
      <c r="C110" s="13" t="s">
        <v>123</v>
      </c>
      <c r="D110" s="13" t="s">
        <v>290</v>
      </c>
      <c r="E110" s="13" t="s">
        <v>292</v>
      </c>
      <c r="F110" s="13" t="s">
        <v>16</v>
      </c>
      <c r="G110" s="13" t="s">
        <v>275</v>
      </c>
      <c r="H110" s="10">
        <v>206.33999999999997</v>
      </c>
      <c r="I110" s="10">
        <v>1589.4499999999998</v>
      </c>
      <c r="J110" s="10">
        <v>137.55343597166006</v>
      </c>
      <c r="K110" s="10">
        <v>1658.2365640283397</v>
      </c>
    </row>
    <row r="111" spans="1:11" x14ac:dyDescent="0.25">
      <c r="A111" s="13" t="s">
        <v>923</v>
      </c>
      <c r="B111" s="13" t="s">
        <v>53</v>
      </c>
      <c r="C111" s="13" t="s">
        <v>123</v>
      </c>
      <c r="D111" s="13" t="s">
        <v>290</v>
      </c>
      <c r="E111" s="13" t="s">
        <v>292</v>
      </c>
      <c r="F111" s="13" t="s">
        <v>294</v>
      </c>
      <c r="G111" s="13" t="s">
        <v>275</v>
      </c>
      <c r="H111" s="10">
        <v>3073.1300000000019</v>
      </c>
      <c r="I111" s="10">
        <v>0</v>
      </c>
      <c r="J111" s="10">
        <v>110.59178048114428</v>
      </c>
      <c r="K111" s="10">
        <v>2962.5382195188577</v>
      </c>
    </row>
    <row r="112" spans="1:11" x14ac:dyDescent="0.25">
      <c r="A112" s="13" t="s">
        <v>924</v>
      </c>
      <c r="B112" s="13" t="s">
        <v>20</v>
      </c>
      <c r="C112" s="13" t="s">
        <v>123</v>
      </c>
      <c r="D112" s="13" t="s">
        <v>290</v>
      </c>
      <c r="E112" s="13" t="s">
        <v>292</v>
      </c>
      <c r="F112" s="13" t="s">
        <v>294</v>
      </c>
      <c r="G112" s="13" t="s">
        <v>275</v>
      </c>
      <c r="H112" s="10">
        <v>54453.73</v>
      </c>
      <c r="I112" s="10">
        <v>409.15000000000003</v>
      </c>
      <c r="J112" s="10">
        <v>7073.0996281464941</v>
      </c>
      <c r="K112" s="10">
        <v>47789.780371853507</v>
      </c>
    </row>
    <row r="113" spans="1:11" x14ac:dyDescent="0.25">
      <c r="A113" s="13" t="s">
        <v>925</v>
      </c>
      <c r="B113" s="13" t="s">
        <v>293</v>
      </c>
      <c r="C113" s="13" t="s">
        <v>123</v>
      </c>
      <c r="D113" s="13" t="s">
        <v>290</v>
      </c>
      <c r="E113" s="13" t="s">
        <v>292</v>
      </c>
      <c r="F113" s="13" t="s">
        <v>294</v>
      </c>
      <c r="G113" s="13" t="s">
        <v>275</v>
      </c>
      <c r="H113" s="10">
        <v>0</v>
      </c>
      <c r="I113" s="10">
        <v>4221.97</v>
      </c>
      <c r="J113" s="10">
        <v>0</v>
      </c>
      <c r="K113" s="10">
        <v>4221.97</v>
      </c>
    </row>
    <row r="114" spans="1:11" x14ac:dyDescent="0.25">
      <c r="A114" s="13" t="s">
        <v>926</v>
      </c>
      <c r="B114" s="13" t="s">
        <v>51</v>
      </c>
      <c r="C114" s="13" t="s">
        <v>123</v>
      </c>
      <c r="D114" s="13" t="s">
        <v>290</v>
      </c>
      <c r="E114" s="13" t="s">
        <v>854</v>
      </c>
      <c r="F114" s="13" t="s">
        <v>294</v>
      </c>
      <c r="G114" s="13" t="s">
        <v>275</v>
      </c>
      <c r="H114" s="10">
        <v>59168.030000000013</v>
      </c>
      <c r="I114" s="10">
        <v>22718.170000000002</v>
      </c>
      <c r="J114" s="10">
        <v>18736.658908650203</v>
      </c>
      <c r="K114" s="10">
        <v>63149.541091349805</v>
      </c>
    </row>
    <row r="115" spans="1:11" x14ac:dyDescent="0.25">
      <c r="A115" s="13" t="s">
        <v>927</v>
      </c>
      <c r="B115" s="13" t="s">
        <v>247</v>
      </c>
      <c r="C115" s="13" t="s">
        <v>123</v>
      </c>
      <c r="D115" s="13" t="s">
        <v>290</v>
      </c>
      <c r="E115" s="13" t="s">
        <v>813</v>
      </c>
      <c r="F115" s="13" t="s">
        <v>294</v>
      </c>
      <c r="G115" s="13" t="s">
        <v>275</v>
      </c>
      <c r="H115" s="10">
        <v>133855.54999999999</v>
      </c>
      <c r="I115" s="10">
        <v>27765.560000000027</v>
      </c>
      <c r="J115" s="10">
        <v>45204.331844700006</v>
      </c>
      <c r="K115" s="10">
        <v>116416.77815530001</v>
      </c>
    </row>
    <row r="116" spans="1:11" x14ac:dyDescent="0.25">
      <c r="A116" s="13" t="s">
        <v>928</v>
      </c>
      <c r="B116" s="13" t="s">
        <v>247</v>
      </c>
      <c r="C116" s="13" t="s">
        <v>123</v>
      </c>
      <c r="D116" s="13" t="s">
        <v>290</v>
      </c>
      <c r="E116" s="13" t="s">
        <v>816</v>
      </c>
      <c r="F116" s="13" t="s">
        <v>294</v>
      </c>
      <c r="G116" s="13" t="s">
        <v>275</v>
      </c>
      <c r="H116" s="10">
        <v>196420.69000000006</v>
      </c>
      <c r="I116" s="10">
        <v>54040.36</v>
      </c>
      <c r="J116" s="10">
        <v>62086.388828800002</v>
      </c>
      <c r="K116" s="10">
        <v>188374.66117120004</v>
      </c>
    </row>
    <row r="117" spans="1:11" x14ac:dyDescent="0.25">
      <c r="K117" s="17"/>
    </row>
    <row r="118" spans="1:11" x14ac:dyDescent="0.25">
      <c r="K118" s="17"/>
    </row>
    <row r="119" spans="1:11" x14ac:dyDescent="0.25">
      <c r="K119" s="17"/>
    </row>
    <row r="120" spans="1:11" x14ac:dyDescent="0.25">
      <c r="K120" s="17"/>
    </row>
    <row r="121" spans="1:11" x14ac:dyDescent="0.25">
      <c r="K121" s="17"/>
    </row>
    <row r="122" spans="1:11" x14ac:dyDescent="0.25">
      <c r="K122" s="17"/>
    </row>
    <row r="123" spans="1:11" x14ac:dyDescent="0.25">
      <c r="K123" s="17"/>
    </row>
    <row r="124" spans="1:11" x14ac:dyDescent="0.25">
      <c r="K124" s="17"/>
    </row>
    <row r="125" spans="1:11" x14ac:dyDescent="0.25">
      <c r="K125" s="17"/>
    </row>
    <row r="126" spans="1:11" x14ac:dyDescent="0.25">
      <c r="K126" s="17"/>
    </row>
    <row r="127" spans="1:11" x14ac:dyDescent="0.25">
      <c r="K127" s="17"/>
    </row>
    <row r="128" spans="1:11" x14ac:dyDescent="0.25">
      <c r="K128" s="17"/>
    </row>
    <row r="129" spans="11:11" x14ac:dyDescent="0.25">
      <c r="K129" s="17"/>
    </row>
    <row r="130" spans="11:11" x14ac:dyDescent="0.25">
      <c r="K130" s="17"/>
    </row>
    <row r="131" spans="11:11" x14ac:dyDescent="0.25">
      <c r="K131" s="17"/>
    </row>
    <row r="132" spans="11:11" x14ac:dyDescent="0.25">
      <c r="K132" s="17"/>
    </row>
    <row r="133" spans="11:11" x14ac:dyDescent="0.25">
      <c r="K133" s="17"/>
    </row>
    <row r="134" spans="11:11" x14ac:dyDescent="0.25">
      <c r="K134" s="17"/>
    </row>
    <row r="135" spans="11:11" x14ac:dyDescent="0.25">
      <c r="K135" s="17"/>
    </row>
    <row r="136" spans="11:11" x14ac:dyDescent="0.25">
      <c r="K136" s="17"/>
    </row>
    <row r="137" spans="11:11" x14ac:dyDescent="0.25">
      <c r="K137" s="17"/>
    </row>
    <row r="138" spans="11:11" x14ac:dyDescent="0.25">
      <c r="K138" s="17"/>
    </row>
    <row r="139" spans="11:11" x14ac:dyDescent="0.25">
      <c r="K139" s="17"/>
    </row>
    <row r="140" spans="11:11" x14ac:dyDescent="0.25">
      <c r="K140" s="17"/>
    </row>
    <row r="141" spans="11:11" x14ac:dyDescent="0.25">
      <c r="K141" s="17"/>
    </row>
    <row r="142" spans="11:11" x14ac:dyDescent="0.25">
      <c r="K142" s="17"/>
    </row>
    <row r="143" spans="11:11" x14ac:dyDescent="0.25">
      <c r="K143" s="17"/>
    </row>
    <row r="144" spans="11:11" x14ac:dyDescent="0.25">
      <c r="K144" s="17"/>
    </row>
    <row r="145" spans="11:11" x14ac:dyDescent="0.25">
      <c r="K145" s="17"/>
    </row>
    <row r="146" spans="11:11" x14ac:dyDescent="0.25">
      <c r="K146" s="17"/>
    </row>
    <row r="147" spans="11:11" x14ac:dyDescent="0.25">
      <c r="K147" s="17"/>
    </row>
    <row r="148" spans="11:11" x14ac:dyDescent="0.25">
      <c r="K148" s="17"/>
    </row>
    <row r="149" spans="11:11" x14ac:dyDescent="0.25">
      <c r="K149" s="17"/>
    </row>
    <row r="150" spans="11:11" x14ac:dyDescent="0.25">
      <c r="K150" s="17"/>
    </row>
    <row r="151" spans="11:11" x14ac:dyDescent="0.25">
      <c r="K151" s="17"/>
    </row>
    <row r="152" spans="11:11" x14ac:dyDescent="0.25">
      <c r="K152" s="17"/>
    </row>
    <row r="153" spans="11:11" x14ac:dyDescent="0.25">
      <c r="K153" s="17"/>
    </row>
    <row r="154" spans="11:11" x14ac:dyDescent="0.25">
      <c r="K154" s="17"/>
    </row>
    <row r="155" spans="11:11" x14ac:dyDescent="0.25">
      <c r="K155" s="17"/>
    </row>
    <row r="156" spans="11:11" x14ac:dyDescent="0.25">
      <c r="K156" s="17"/>
    </row>
    <row r="157" spans="11:11" x14ac:dyDescent="0.25">
      <c r="K157" s="17"/>
    </row>
    <row r="158" spans="11:11" x14ac:dyDescent="0.25">
      <c r="K158" s="17"/>
    </row>
    <row r="159" spans="11:11" x14ac:dyDescent="0.25">
      <c r="K159" s="17"/>
    </row>
    <row r="160" spans="11:11" x14ac:dyDescent="0.25">
      <c r="K160" s="17"/>
    </row>
    <row r="161" spans="11:11" x14ac:dyDescent="0.25">
      <c r="K161" s="17"/>
    </row>
    <row r="162" spans="11:11" x14ac:dyDescent="0.25">
      <c r="K162" s="17"/>
    </row>
    <row r="163" spans="11:11" x14ac:dyDescent="0.25">
      <c r="K163" s="17"/>
    </row>
    <row r="164" spans="11:11" x14ac:dyDescent="0.25">
      <c r="K164" s="17"/>
    </row>
    <row r="165" spans="11:11" x14ac:dyDescent="0.25">
      <c r="K165" s="17"/>
    </row>
    <row r="166" spans="11:11" x14ac:dyDescent="0.25">
      <c r="K166" s="17"/>
    </row>
    <row r="167" spans="11:11" x14ac:dyDescent="0.25">
      <c r="K167" s="17"/>
    </row>
    <row r="168" spans="11:11" x14ac:dyDescent="0.25">
      <c r="K168" s="17"/>
    </row>
    <row r="169" spans="11:11" x14ac:dyDescent="0.25">
      <c r="K169" s="17"/>
    </row>
    <row r="170" spans="11:11" x14ac:dyDescent="0.25">
      <c r="K170" s="17"/>
    </row>
    <row r="171" spans="11:11" x14ac:dyDescent="0.25">
      <c r="K171" s="17"/>
    </row>
    <row r="172" spans="11:11" x14ac:dyDescent="0.25">
      <c r="K172" s="17"/>
    </row>
    <row r="173" spans="11:11" x14ac:dyDescent="0.25">
      <c r="K173" s="17"/>
    </row>
    <row r="174" spans="11:11" x14ac:dyDescent="0.25">
      <c r="K174" s="17"/>
    </row>
    <row r="175" spans="11:11" x14ac:dyDescent="0.25">
      <c r="K175" s="17"/>
    </row>
    <row r="176" spans="11:11" x14ac:dyDescent="0.25">
      <c r="K176" s="17"/>
    </row>
    <row r="177" spans="11:11" x14ac:dyDescent="0.25">
      <c r="K177" s="17"/>
    </row>
    <row r="178" spans="11:11" x14ac:dyDescent="0.25">
      <c r="K178" s="17"/>
    </row>
    <row r="179" spans="11:11" x14ac:dyDescent="0.25">
      <c r="K179" s="17"/>
    </row>
    <row r="180" spans="11:11" x14ac:dyDescent="0.25">
      <c r="K180" s="17"/>
    </row>
    <row r="181" spans="11:11" x14ac:dyDescent="0.25">
      <c r="K181" s="17"/>
    </row>
    <row r="182" spans="11:11" x14ac:dyDescent="0.25">
      <c r="K182" s="17"/>
    </row>
    <row r="183" spans="11:11" x14ac:dyDescent="0.25">
      <c r="K183" s="17"/>
    </row>
    <row r="184" spans="11:11" x14ac:dyDescent="0.25">
      <c r="K184" s="17"/>
    </row>
    <row r="185" spans="11:11" x14ac:dyDescent="0.25">
      <c r="K185" s="17"/>
    </row>
    <row r="186" spans="11:11" x14ac:dyDescent="0.25">
      <c r="K186" s="17"/>
    </row>
    <row r="187" spans="11:11" x14ac:dyDescent="0.25">
      <c r="K187" s="17"/>
    </row>
    <row r="188" spans="11:11" x14ac:dyDescent="0.25">
      <c r="K188" s="17"/>
    </row>
    <row r="189" spans="11:11" x14ac:dyDescent="0.25">
      <c r="K189" s="17"/>
    </row>
    <row r="190" spans="11:11" x14ac:dyDescent="0.25">
      <c r="K190" s="17"/>
    </row>
    <row r="191" spans="11:11" x14ac:dyDescent="0.25">
      <c r="K191" s="17"/>
    </row>
    <row r="192" spans="11:11" x14ac:dyDescent="0.25">
      <c r="K192" s="17"/>
    </row>
    <row r="193" spans="11:11" x14ac:dyDescent="0.25">
      <c r="K193" s="17"/>
    </row>
    <row r="194" spans="11:11" x14ac:dyDescent="0.25">
      <c r="K194" s="17"/>
    </row>
    <row r="195" spans="11:11" x14ac:dyDescent="0.25">
      <c r="K195" s="17"/>
    </row>
    <row r="196" spans="11:11" x14ac:dyDescent="0.25">
      <c r="K196" s="17"/>
    </row>
    <row r="197" spans="11:11" x14ac:dyDescent="0.25">
      <c r="K197" s="17"/>
    </row>
    <row r="198" spans="11:11" x14ac:dyDescent="0.25">
      <c r="K198" s="17"/>
    </row>
    <row r="199" spans="11:11" x14ac:dyDescent="0.25">
      <c r="K199" s="17"/>
    </row>
    <row r="200" spans="11:11" x14ac:dyDescent="0.25">
      <c r="K200" s="17"/>
    </row>
    <row r="201" spans="11:11" x14ac:dyDescent="0.25">
      <c r="K201" s="17"/>
    </row>
    <row r="202" spans="11:11" x14ac:dyDescent="0.25">
      <c r="K202" s="17"/>
    </row>
    <row r="203" spans="11:11" x14ac:dyDescent="0.25">
      <c r="K203" s="17"/>
    </row>
    <row r="204" spans="11:11" x14ac:dyDescent="0.25">
      <c r="K204" s="17"/>
    </row>
    <row r="205" spans="11:11" x14ac:dyDescent="0.25">
      <c r="K205" s="17"/>
    </row>
    <row r="206" spans="11:11" x14ac:dyDescent="0.25">
      <c r="K206" s="17"/>
    </row>
    <row r="207" spans="11:11" x14ac:dyDescent="0.25">
      <c r="K207" s="17"/>
    </row>
    <row r="208" spans="11:11" x14ac:dyDescent="0.25">
      <c r="K208" s="17"/>
    </row>
    <row r="209" spans="11:11" x14ac:dyDescent="0.25">
      <c r="K209" s="17"/>
    </row>
    <row r="210" spans="11:11" x14ac:dyDescent="0.25">
      <c r="K210" s="17"/>
    </row>
    <row r="211" spans="11:11" x14ac:dyDescent="0.25">
      <c r="K211" s="17"/>
    </row>
    <row r="212" spans="11:11" x14ac:dyDescent="0.25">
      <c r="K212" s="17"/>
    </row>
    <row r="213" spans="11:11" x14ac:dyDescent="0.25">
      <c r="K213" s="17"/>
    </row>
    <row r="214" spans="11:11" x14ac:dyDescent="0.25">
      <c r="K214" s="17"/>
    </row>
    <row r="215" spans="11:11" x14ac:dyDescent="0.25">
      <c r="K215" s="17"/>
    </row>
    <row r="216" spans="11:11" x14ac:dyDescent="0.25">
      <c r="K216" s="17"/>
    </row>
    <row r="217" spans="11:11" x14ac:dyDescent="0.25">
      <c r="K217" s="17"/>
    </row>
    <row r="218" spans="11:11" x14ac:dyDescent="0.25">
      <c r="K218" s="17"/>
    </row>
    <row r="219" spans="11:11" x14ac:dyDescent="0.25">
      <c r="K219" s="17"/>
    </row>
    <row r="220" spans="11:11" x14ac:dyDescent="0.25">
      <c r="K220" s="17"/>
    </row>
    <row r="221" spans="11:11" x14ac:dyDescent="0.25">
      <c r="K221" s="17"/>
    </row>
    <row r="222" spans="11:11" x14ac:dyDescent="0.25">
      <c r="K222" s="17"/>
    </row>
    <row r="223" spans="11:11" x14ac:dyDescent="0.25">
      <c r="K223" s="17"/>
    </row>
    <row r="224" spans="11:11" x14ac:dyDescent="0.25">
      <c r="K224" s="17"/>
    </row>
    <row r="225" spans="11:11" x14ac:dyDescent="0.25">
      <c r="K225" s="17"/>
    </row>
    <row r="226" spans="11:11" x14ac:dyDescent="0.25">
      <c r="K226" s="17"/>
    </row>
    <row r="227" spans="11:11" x14ac:dyDescent="0.25">
      <c r="K227" s="17"/>
    </row>
    <row r="228" spans="11:11" x14ac:dyDescent="0.25">
      <c r="K228" s="17"/>
    </row>
    <row r="229" spans="11:11" x14ac:dyDescent="0.25">
      <c r="K229" s="17"/>
    </row>
    <row r="230" spans="11:11" x14ac:dyDescent="0.25">
      <c r="K230" s="17"/>
    </row>
    <row r="231" spans="11:11" x14ac:dyDescent="0.25">
      <c r="K231" s="17"/>
    </row>
    <row r="232" spans="11:11" x14ac:dyDescent="0.25">
      <c r="K232" s="17"/>
    </row>
    <row r="233" spans="11:11" x14ac:dyDescent="0.25">
      <c r="K233" s="17"/>
    </row>
    <row r="234" spans="11:11" x14ac:dyDescent="0.25">
      <c r="K234" s="17"/>
    </row>
    <row r="235" spans="11:11" x14ac:dyDescent="0.25">
      <c r="K235" s="17"/>
    </row>
    <row r="236" spans="11:11" x14ac:dyDescent="0.25">
      <c r="K236" s="17"/>
    </row>
    <row r="237" spans="11:11" x14ac:dyDescent="0.25">
      <c r="K237" s="17"/>
    </row>
    <row r="238" spans="11:11" x14ac:dyDescent="0.25">
      <c r="K238" s="17"/>
    </row>
    <row r="239" spans="11:11" x14ac:dyDescent="0.25">
      <c r="K239" s="17"/>
    </row>
    <row r="240" spans="11:11" x14ac:dyDescent="0.25">
      <c r="K240" s="17"/>
    </row>
    <row r="241" spans="11:11" x14ac:dyDescent="0.25">
      <c r="K241" s="17"/>
    </row>
    <row r="242" spans="11:11" x14ac:dyDescent="0.25">
      <c r="K242" s="17"/>
    </row>
    <row r="243" spans="11:11" x14ac:dyDescent="0.25">
      <c r="K243" s="17"/>
    </row>
    <row r="244" spans="11:11" x14ac:dyDescent="0.25">
      <c r="K244" s="17"/>
    </row>
    <row r="245" spans="11:11" x14ac:dyDescent="0.25">
      <c r="K245" s="17"/>
    </row>
    <row r="246" spans="11:11" x14ac:dyDescent="0.25">
      <c r="K246" s="17"/>
    </row>
    <row r="247" spans="11:11" x14ac:dyDescent="0.25">
      <c r="K247" s="17"/>
    </row>
    <row r="248" spans="11:11" x14ac:dyDescent="0.25">
      <c r="K248" s="17"/>
    </row>
    <row r="249" spans="11:11" x14ac:dyDescent="0.25">
      <c r="K249" s="17"/>
    </row>
    <row r="250" spans="11:11" x14ac:dyDescent="0.25">
      <c r="K250" s="17"/>
    </row>
    <row r="251" spans="11:11" x14ac:dyDescent="0.25">
      <c r="K251" s="17"/>
    </row>
    <row r="252" spans="11:11" x14ac:dyDescent="0.25">
      <c r="K252" s="17"/>
    </row>
    <row r="253" spans="11:11" x14ac:dyDescent="0.25">
      <c r="K253" s="17"/>
    </row>
    <row r="254" spans="11:11" x14ac:dyDescent="0.25">
      <c r="K254" s="17"/>
    </row>
    <row r="255" spans="11:11" x14ac:dyDescent="0.25">
      <c r="K255" s="17"/>
    </row>
    <row r="256" spans="11:11" x14ac:dyDescent="0.25">
      <c r="K256" s="17"/>
    </row>
    <row r="257" spans="11:11" x14ac:dyDescent="0.25">
      <c r="K257" s="17"/>
    </row>
    <row r="258" spans="11:11" x14ac:dyDescent="0.25">
      <c r="K258" s="17"/>
    </row>
    <row r="259" spans="11:11" x14ac:dyDescent="0.25">
      <c r="K259" s="17"/>
    </row>
    <row r="260" spans="11:11" x14ac:dyDescent="0.25">
      <c r="K260" s="17"/>
    </row>
    <row r="261" spans="11:11" x14ac:dyDescent="0.25">
      <c r="K261" s="17"/>
    </row>
    <row r="262" spans="11:11" x14ac:dyDescent="0.25">
      <c r="K262" s="17"/>
    </row>
    <row r="263" spans="11:11" x14ac:dyDescent="0.25">
      <c r="K263" s="17"/>
    </row>
    <row r="264" spans="11:11" x14ac:dyDescent="0.25">
      <c r="K264" s="17"/>
    </row>
    <row r="265" spans="11:11" x14ac:dyDescent="0.25">
      <c r="K265" s="17"/>
    </row>
    <row r="266" spans="11:11" x14ac:dyDescent="0.25">
      <c r="K266" s="17"/>
    </row>
    <row r="267" spans="11:11" x14ac:dyDescent="0.25">
      <c r="K267" s="17"/>
    </row>
    <row r="268" spans="11:11" x14ac:dyDescent="0.25">
      <c r="K268" s="17"/>
    </row>
    <row r="269" spans="11:11" x14ac:dyDescent="0.25">
      <c r="K269" s="17"/>
    </row>
    <row r="270" spans="11:11" x14ac:dyDescent="0.25">
      <c r="K270" s="17"/>
    </row>
    <row r="271" spans="11:11" x14ac:dyDescent="0.25">
      <c r="K271" s="17"/>
    </row>
    <row r="272" spans="11:11" x14ac:dyDescent="0.25">
      <c r="K272" s="17"/>
    </row>
    <row r="273" spans="11:11" x14ac:dyDescent="0.25">
      <c r="K273" s="17"/>
    </row>
    <row r="274" spans="11:11" x14ac:dyDescent="0.25">
      <c r="K274" s="17"/>
    </row>
    <row r="275" spans="11:11" x14ac:dyDescent="0.25">
      <c r="K275" s="17"/>
    </row>
    <row r="276" spans="11:11" x14ac:dyDescent="0.25">
      <c r="K276" s="17"/>
    </row>
    <row r="277" spans="11:11" x14ac:dyDescent="0.25">
      <c r="K277" s="17"/>
    </row>
    <row r="278" spans="11:11" x14ac:dyDescent="0.25">
      <c r="K278" s="17"/>
    </row>
    <row r="279" spans="11:11" x14ac:dyDescent="0.25">
      <c r="K279" s="17"/>
    </row>
    <row r="280" spans="11:11" x14ac:dyDescent="0.25">
      <c r="K280" s="17"/>
    </row>
    <row r="281" spans="11:11" x14ac:dyDescent="0.25">
      <c r="K281" s="17"/>
    </row>
    <row r="282" spans="11:11" x14ac:dyDescent="0.25">
      <c r="K282" s="17"/>
    </row>
    <row r="283" spans="11:11" x14ac:dyDescent="0.25">
      <c r="K283" s="17"/>
    </row>
    <row r="284" spans="11:11" x14ac:dyDescent="0.25">
      <c r="K284" s="17"/>
    </row>
    <row r="285" spans="11:11" x14ac:dyDescent="0.25">
      <c r="K285" s="17"/>
    </row>
    <row r="286" spans="11:11" x14ac:dyDescent="0.25">
      <c r="K286" s="17"/>
    </row>
    <row r="287" spans="11:11" x14ac:dyDescent="0.25">
      <c r="K287" s="17"/>
    </row>
    <row r="288" spans="11:11" x14ac:dyDescent="0.25">
      <c r="K288" s="17"/>
    </row>
    <row r="289" spans="11:11" x14ac:dyDescent="0.25">
      <c r="K289" s="17"/>
    </row>
    <row r="290" spans="11:11" x14ac:dyDescent="0.25">
      <c r="K290" s="17"/>
    </row>
    <row r="291" spans="11:11" x14ac:dyDescent="0.25">
      <c r="K291" s="17"/>
    </row>
    <row r="292" spans="11:11" x14ac:dyDescent="0.25">
      <c r="K292" s="17"/>
    </row>
    <row r="293" spans="11:11" x14ac:dyDescent="0.25">
      <c r="K293" s="17"/>
    </row>
    <row r="294" spans="11:11" x14ac:dyDescent="0.25">
      <c r="K294" s="17"/>
    </row>
    <row r="295" spans="11:11" x14ac:dyDescent="0.25">
      <c r="K295" s="17"/>
    </row>
    <row r="296" spans="11:11" x14ac:dyDescent="0.25">
      <c r="K296" s="17"/>
    </row>
    <row r="297" spans="11:11" x14ac:dyDescent="0.25">
      <c r="K297" s="17"/>
    </row>
    <row r="298" spans="11:11" x14ac:dyDescent="0.25">
      <c r="K298" s="17"/>
    </row>
    <row r="299" spans="11:11" x14ac:dyDescent="0.25">
      <c r="K299" s="17"/>
    </row>
    <row r="300" spans="11:11" x14ac:dyDescent="0.25">
      <c r="K300" s="17"/>
    </row>
    <row r="301" spans="11:11" x14ac:dyDescent="0.25">
      <c r="K301" s="17"/>
    </row>
    <row r="302" spans="11:11" x14ac:dyDescent="0.25">
      <c r="K302" s="17"/>
    </row>
    <row r="303" spans="11:11" x14ac:dyDescent="0.25">
      <c r="K303" s="17"/>
    </row>
    <row r="304" spans="11:11" x14ac:dyDescent="0.25">
      <c r="K304" s="17"/>
    </row>
    <row r="305" spans="11:11" x14ac:dyDescent="0.25">
      <c r="K305" s="17"/>
    </row>
    <row r="306" spans="11:11" x14ac:dyDescent="0.25">
      <c r="K306" s="17"/>
    </row>
    <row r="307" spans="11:11" x14ac:dyDescent="0.25">
      <c r="K307" s="17"/>
    </row>
    <row r="308" spans="11:11" x14ac:dyDescent="0.25">
      <c r="K308" s="17"/>
    </row>
    <row r="309" spans="11:11" x14ac:dyDescent="0.25">
      <c r="K309" s="17"/>
    </row>
    <row r="310" spans="11:11" x14ac:dyDescent="0.25">
      <c r="K310" s="17"/>
    </row>
    <row r="311" spans="11:11" x14ac:dyDescent="0.25">
      <c r="K311" s="17"/>
    </row>
    <row r="312" spans="11:11" x14ac:dyDescent="0.25">
      <c r="K312" s="17"/>
    </row>
    <row r="313" spans="11:11" x14ac:dyDescent="0.25">
      <c r="K313" s="17"/>
    </row>
    <row r="314" spans="11:11" x14ac:dyDescent="0.25">
      <c r="K314" s="17"/>
    </row>
    <row r="315" spans="11:11" x14ac:dyDescent="0.25">
      <c r="K315" s="17"/>
    </row>
    <row r="316" spans="11:11" x14ac:dyDescent="0.25">
      <c r="K316" s="17"/>
    </row>
    <row r="317" spans="11:11" x14ac:dyDescent="0.25">
      <c r="K317" s="17"/>
    </row>
    <row r="318" spans="11:11" x14ac:dyDescent="0.25">
      <c r="K318" s="17"/>
    </row>
    <row r="319" spans="11:11" x14ac:dyDescent="0.25">
      <c r="K319" s="17"/>
    </row>
    <row r="320" spans="11:11" x14ac:dyDescent="0.25">
      <c r="K320" s="17"/>
    </row>
    <row r="321" spans="11:11" x14ac:dyDescent="0.25">
      <c r="K321" s="17"/>
    </row>
    <row r="322" spans="11:11" x14ac:dyDescent="0.25">
      <c r="K322" s="17"/>
    </row>
    <row r="323" spans="11:11" x14ac:dyDescent="0.25">
      <c r="K323" s="17"/>
    </row>
    <row r="324" spans="11:11" x14ac:dyDescent="0.25">
      <c r="K324" s="17"/>
    </row>
    <row r="325" spans="11:11" x14ac:dyDescent="0.25">
      <c r="K325" s="17"/>
    </row>
    <row r="326" spans="11:11" x14ac:dyDescent="0.25">
      <c r="K326" s="17"/>
    </row>
    <row r="327" spans="11:11" x14ac:dyDescent="0.25">
      <c r="K327" s="17"/>
    </row>
    <row r="328" spans="11:11" x14ac:dyDescent="0.25">
      <c r="K328" s="17"/>
    </row>
    <row r="329" spans="11:11" x14ac:dyDescent="0.25">
      <c r="K329" s="17"/>
    </row>
    <row r="330" spans="11:11" x14ac:dyDescent="0.25">
      <c r="K330" s="17"/>
    </row>
    <row r="331" spans="11:11" x14ac:dyDescent="0.25">
      <c r="K331" s="17"/>
    </row>
    <row r="332" spans="11:11" x14ac:dyDescent="0.25">
      <c r="K332" s="17"/>
    </row>
    <row r="333" spans="11:11" x14ac:dyDescent="0.25">
      <c r="K333" s="17"/>
    </row>
    <row r="334" spans="11:11" x14ac:dyDescent="0.25">
      <c r="K334" s="17"/>
    </row>
    <row r="335" spans="11:11" x14ac:dyDescent="0.25">
      <c r="K335" s="17"/>
    </row>
    <row r="336" spans="11:11" x14ac:dyDescent="0.25">
      <c r="K336" s="17"/>
    </row>
    <row r="337" spans="11:11" x14ac:dyDescent="0.25">
      <c r="K337" s="17"/>
    </row>
    <row r="338" spans="11:11" x14ac:dyDescent="0.25">
      <c r="K338" s="17"/>
    </row>
    <row r="339" spans="11:11" x14ac:dyDescent="0.25">
      <c r="K339" s="17"/>
    </row>
    <row r="340" spans="11:11" x14ac:dyDescent="0.25">
      <c r="K340" s="17"/>
    </row>
    <row r="341" spans="11:11" x14ac:dyDescent="0.25">
      <c r="K341" s="17"/>
    </row>
    <row r="342" spans="11:11" x14ac:dyDescent="0.25">
      <c r="K342" s="17"/>
    </row>
    <row r="343" spans="11:11" x14ac:dyDescent="0.25">
      <c r="K343" s="17"/>
    </row>
    <row r="344" spans="11:11" x14ac:dyDescent="0.25">
      <c r="K344" s="17"/>
    </row>
    <row r="345" spans="11:11" x14ac:dyDescent="0.25">
      <c r="K345" s="17"/>
    </row>
    <row r="346" spans="11:11" x14ac:dyDescent="0.25">
      <c r="K346" s="17"/>
    </row>
    <row r="347" spans="11:11" x14ac:dyDescent="0.25">
      <c r="K347" s="17"/>
    </row>
    <row r="348" spans="11:11" x14ac:dyDescent="0.25">
      <c r="K348" s="17"/>
    </row>
    <row r="349" spans="11:11" x14ac:dyDescent="0.25">
      <c r="K349" s="17"/>
    </row>
    <row r="350" spans="11:11" x14ac:dyDescent="0.25">
      <c r="K350" s="17"/>
    </row>
    <row r="351" spans="11:11" x14ac:dyDescent="0.25">
      <c r="K351" s="17"/>
    </row>
    <row r="352" spans="11:11" x14ac:dyDescent="0.25">
      <c r="K352" s="17"/>
    </row>
    <row r="353" spans="11:11" x14ac:dyDescent="0.25">
      <c r="K353" s="17"/>
    </row>
    <row r="354" spans="11:11" x14ac:dyDescent="0.25">
      <c r="K354" s="17"/>
    </row>
    <row r="355" spans="11:11" x14ac:dyDescent="0.25">
      <c r="K355" s="17"/>
    </row>
    <row r="356" spans="11:11" x14ac:dyDescent="0.25">
      <c r="K356" s="17"/>
    </row>
    <row r="357" spans="11:11" x14ac:dyDescent="0.25">
      <c r="K357" s="17"/>
    </row>
    <row r="358" spans="11:11" x14ac:dyDescent="0.25">
      <c r="K358" s="17"/>
    </row>
    <row r="359" spans="11:11" x14ac:dyDescent="0.25">
      <c r="K359" s="17"/>
    </row>
    <row r="360" spans="11:11" x14ac:dyDescent="0.25">
      <c r="K360" s="17"/>
    </row>
    <row r="361" spans="11:11" x14ac:dyDescent="0.25">
      <c r="K361" s="17"/>
    </row>
    <row r="362" spans="11:11" x14ac:dyDescent="0.25">
      <c r="K362" s="17"/>
    </row>
    <row r="363" spans="11:11" x14ac:dyDescent="0.25">
      <c r="K363" s="17"/>
    </row>
    <row r="364" spans="11:11" x14ac:dyDescent="0.25">
      <c r="K364" s="17"/>
    </row>
    <row r="365" spans="11:11" x14ac:dyDescent="0.25">
      <c r="K365" s="17"/>
    </row>
    <row r="366" spans="11:11" x14ac:dyDescent="0.25">
      <c r="K366" s="17"/>
    </row>
    <row r="367" spans="11:11" x14ac:dyDescent="0.25">
      <c r="K367" s="17"/>
    </row>
    <row r="368" spans="11:11" x14ac:dyDescent="0.25">
      <c r="K368" s="17"/>
    </row>
    <row r="369" spans="11:11" x14ac:dyDescent="0.25">
      <c r="K369" s="17"/>
    </row>
    <row r="370" spans="11:11" x14ac:dyDescent="0.25">
      <c r="K370" s="17"/>
    </row>
    <row r="371" spans="11:11" x14ac:dyDescent="0.25">
      <c r="K371" s="17"/>
    </row>
    <row r="372" spans="11:11" x14ac:dyDescent="0.25">
      <c r="K372" s="17"/>
    </row>
    <row r="373" spans="11:11" x14ac:dyDescent="0.25">
      <c r="K373" s="17"/>
    </row>
    <row r="374" spans="11:11" x14ac:dyDescent="0.25">
      <c r="K374" s="17"/>
    </row>
    <row r="375" spans="11:11" x14ac:dyDescent="0.25">
      <c r="K375" s="17"/>
    </row>
    <row r="376" spans="11:11" x14ac:dyDescent="0.25">
      <c r="K376" s="17"/>
    </row>
    <row r="377" spans="11:11" x14ac:dyDescent="0.25">
      <c r="K377" s="17"/>
    </row>
    <row r="378" spans="11:11" x14ac:dyDescent="0.25">
      <c r="K378" s="17"/>
    </row>
    <row r="379" spans="11:11" x14ac:dyDescent="0.25">
      <c r="K379" s="17"/>
    </row>
    <row r="380" spans="11:11" x14ac:dyDescent="0.25">
      <c r="K380" s="17"/>
    </row>
    <row r="381" spans="11:11" x14ac:dyDescent="0.25">
      <c r="K381" s="17"/>
    </row>
    <row r="382" spans="11:11" x14ac:dyDescent="0.25">
      <c r="K382" s="17"/>
    </row>
    <row r="383" spans="11:11" x14ac:dyDescent="0.25">
      <c r="K383" s="17"/>
    </row>
    <row r="384" spans="11:11" x14ac:dyDescent="0.25">
      <c r="K384" s="17"/>
    </row>
    <row r="385" spans="11:11" x14ac:dyDescent="0.25">
      <c r="K385" s="17"/>
    </row>
    <row r="386" spans="11:11" x14ac:dyDescent="0.25">
      <c r="K386" s="17"/>
    </row>
    <row r="387" spans="11:11" x14ac:dyDescent="0.25">
      <c r="K387" s="17"/>
    </row>
    <row r="388" spans="11:11" x14ac:dyDescent="0.25">
      <c r="K388" s="17"/>
    </row>
    <row r="389" spans="11:11" x14ac:dyDescent="0.25">
      <c r="K389" s="17"/>
    </row>
    <row r="390" spans="11:11" x14ac:dyDescent="0.25">
      <c r="K390" s="17"/>
    </row>
    <row r="391" spans="11:11" x14ac:dyDescent="0.25">
      <c r="K391" s="17"/>
    </row>
    <row r="392" spans="11:11" x14ac:dyDescent="0.25">
      <c r="K392" s="17"/>
    </row>
    <row r="393" spans="11:11" x14ac:dyDescent="0.25">
      <c r="K393" s="17"/>
    </row>
    <row r="394" spans="11:11" x14ac:dyDescent="0.25">
      <c r="K394" s="17"/>
    </row>
    <row r="395" spans="11:11" x14ac:dyDescent="0.25">
      <c r="K395" s="17"/>
    </row>
    <row r="396" spans="11:11" x14ac:dyDescent="0.25">
      <c r="K396" s="17"/>
    </row>
    <row r="397" spans="11:11" x14ac:dyDescent="0.25">
      <c r="K397" s="17"/>
    </row>
    <row r="398" spans="11:11" x14ac:dyDescent="0.25">
      <c r="K398" s="17"/>
    </row>
    <row r="399" spans="11:11" x14ac:dyDescent="0.25">
      <c r="K399" s="17"/>
    </row>
    <row r="400" spans="11:11" x14ac:dyDescent="0.25">
      <c r="K400" s="17"/>
    </row>
    <row r="401" spans="11:11" x14ac:dyDescent="0.25">
      <c r="K401" s="17"/>
    </row>
    <row r="402" spans="11:11" x14ac:dyDescent="0.25">
      <c r="K402" s="17"/>
    </row>
    <row r="403" spans="11:11" x14ac:dyDescent="0.25">
      <c r="K403" s="17"/>
    </row>
    <row r="404" spans="11:11" x14ac:dyDescent="0.25">
      <c r="K404" s="17"/>
    </row>
    <row r="405" spans="11:11" x14ac:dyDescent="0.25">
      <c r="K405" s="17"/>
    </row>
    <row r="406" spans="11:11" x14ac:dyDescent="0.25">
      <c r="K406" s="17"/>
    </row>
    <row r="407" spans="11:11" x14ac:dyDescent="0.25">
      <c r="K407" s="17"/>
    </row>
    <row r="408" spans="11:11" x14ac:dyDescent="0.25">
      <c r="K408" s="17"/>
    </row>
    <row r="409" spans="11:11" x14ac:dyDescent="0.25">
      <c r="K409" s="17"/>
    </row>
    <row r="410" spans="11:11" x14ac:dyDescent="0.25">
      <c r="K410" s="17"/>
    </row>
    <row r="411" spans="11:11" x14ac:dyDescent="0.25">
      <c r="K411" s="17"/>
    </row>
    <row r="412" spans="11:11" x14ac:dyDescent="0.25">
      <c r="K412" s="17"/>
    </row>
    <row r="413" spans="11:11" x14ac:dyDescent="0.25">
      <c r="K413" s="17"/>
    </row>
    <row r="414" spans="11:11" x14ac:dyDescent="0.25">
      <c r="K414" s="17"/>
    </row>
    <row r="415" spans="11:11" x14ac:dyDescent="0.25">
      <c r="K415" s="17"/>
    </row>
    <row r="416" spans="11:11" x14ac:dyDescent="0.25">
      <c r="K416" s="17"/>
    </row>
    <row r="417" spans="11:11" x14ac:dyDescent="0.25">
      <c r="K417" s="17"/>
    </row>
    <row r="418" spans="11:11" x14ac:dyDescent="0.25">
      <c r="K418" s="17"/>
    </row>
    <row r="419" spans="11:11" x14ac:dyDescent="0.25">
      <c r="K419" s="17"/>
    </row>
    <row r="420" spans="11:11" x14ac:dyDescent="0.25">
      <c r="K420" s="17"/>
    </row>
    <row r="421" spans="11:11" x14ac:dyDescent="0.25">
      <c r="K421" s="17"/>
    </row>
    <row r="422" spans="11:11" x14ac:dyDescent="0.25">
      <c r="K422" s="17"/>
    </row>
    <row r="423" spans="11:11" x14ac:dyDescent="0.25">
      <c r="K423" s="17"/>
    </row>
    <row r="424" spans="11:11" x14ac:dyDescent="0.25">
      <c r="K424" s="17"/>
    </row>
    <row r="425" spans="11:11" x14ac:dyDescent="0.25">
      <c r="K425" s="17"/>
    </row>
    <row r="426" spans="11:11" x14ac:dyDescent="0.25">
      <c r="K426" s="17"/>
    </row>
    <row r="427" spans="11:11" x14ac:dyDescent="0.25">
      <c r="K427" s="17"/>
    </row>
    <row r="428" spans="11:11" x14ac:dyDescent="0.25">
      <c r="K428" s="17"/>
    </row>
    <row r="429" spans="11:11" x14ac:dyDescent="0.25">
      <c r="K429" s="17"/>
    </row>
    <row r="430" spans="11:11" x14ac:dyDescent="0.25">
      <c r="K430" s="17"/>
    </row>
    <row r="431" spans="11:11" x14ac:dyDescent="0.25">
      <c r="K431" s="17"/>
    </row>
    <row r="432" spans="11:11" x14ac:dyDescent="0.25">
      <c r="K432" s="17"/>
    </row>
    <row r="433" spans="11:11" x14ac:dyDescent="0.25">
      <c r="K433" s="17"/>
    </row>
    <row r="434" spans="11:11" x14ac:dyDescent="0.25">
      <c r="K434" s="17"/>
    </row>
    <row r="435" spans="11:11" x14ac:dyDescent="0.25">
      <c r="K435" s="17"/>
    </row>
    <row r="436" spans="11:11" x14ac:dyDescent="0.25">
      <c r="K436" s="17"/>
    </row>
    <row r="437" spans="11:11" x14ac:dyDescent="0.25">
      <c r="K437" s="17"/>
    </row>
    <row r="438" spans="11:11" x14ac:dyDescent="0.25">
      <c r="K438" s="17"/>
    </row>
    <row r="439" spans="11:11" x14ac:dyDescent="0.25">
      <c r="K439" s="17"/>
    </row>
    <row r="440" spans="11:11" x14ac:dyDescent="0.25">
      <c r="K440" s="17"/>
    </row>
    <row r="441" spans="11:11" x14ac:dyDescent="0.25">
      <c r="K441" s="17"/>
    </row>
    <row r="442" spans="11:11" x14ac:dyDescent="0.25">
      <c r="K442" s="17"/>
    </row>
    <row r="443" spans="11:11" x14ac:dyDescent="0.25">
      <c r="K443" s="17"/>
    </row>
    <row r="444" spans="11:11" x14ac:dyDescent="0.25">
      <c r="K444" s="17"/>
    </row>
    <row r="445" spans="11:11" x14ac:dyDescent="0.25">
      <c r="K445" s="17"/>
    </row>
    <row r="446" spans="11:11" x14ac:dyDescent="0.25">
      <c r="K446" s="17"/>
    </row>
    <row r="447" spans="11:11" x14ac:dyDescent="0.25">
      <c r="K447" s="17"/>
    </row>
    <row r="448" spans="11:11" x14ac:dyDescent="0.25">
      <c r="K448" s="17"/>
    </row>
    <row r="449" spans="11:11" x14ac:dyDescent="0.25">
      <c r="K449" s="17"/>
    </row>
    <row r="450" spans="11:11" x14ac:dyDescent="0.25">
      <c r="K450" s="17"/>
    </row>
    <row r="451" spans="11:11" x14ac:dyDescent="0.25">
      <c r="K451" s="17"/>
    </row>
    <row r="452" spans="11:11" x14ac:dyDescent="0.25">
      <c r="K452" s="17"/>
    </row>
    <row r="453" spans="11:11" x14ac:dyDescent="0.25">
      <c r="K453" s="17"/>
    </row>
    <row r="454" spans="11:11" x14ac:dyDescent="0.25">
      <c r="K454" s="17"/>
    </row>
    <row r="455" spans="11:11" x14ac:dyDescent="0.25">
      <c r="K455" s="17"/>
    </row>
    <row r="456" spans="11:11" x14ac:dyDescent="0.25">
      <c r="K456" s="17"/>
    </row>
    <row r="457" spans="11:11" x14ac:dyDescent="0.25">
      <c r="K457" s="17"/>
    </row>
    <row r="458" spans="11:11" x14ac:dyDescent="0.25">
      <c r="K458" s="17"/>
    </row>
    <row r="459" spans="11:11" x14ac:dyDescent="0.25">
      <c r="K459" s="17"/>
    </row>
    <row r="460" spans="11:11" x14ac:dyDescent="0.25">
      <c r="K460" s="17"/>
    </row>
    <row r="461" spans="11:11" x14ac:dyDescent="0.25">
      <c r="K461" s="17"/>
    </row>
    <row r="462" spans="11:11" x14ac:dyDescent="0.25">
      <c r="K462" s="17"/>
    </row>
    <row r="463" spans="11:11" x14ac:dyDescent="0.25">
      <c r="K463" s="17"/>
    </row>
    <row r="464" spans="11:11" x14ac:dyDescent="0.25">
      <c r="K464" s="17"/>
    </row>
    <row r="465" spans="11:11" x14ac:dyDescent="0.25">
      <c r="K465" s="17"/>
    </row>
    <row r="466" spans="11:11" x14ac:dyDescent="0.25">
      <c r="K466" s="17"/>
    </row>
    <row r="467" spans="11:11" x14ac:dyDescent="0.25">
      <c r="K467" s="17"/>
    </row>
    <row r="468" spans="11:11" x14ac:dyDescent="0.25">
      <c r="K468" s="17"/>
    </row>
    <row r="469" spans="11:11" x14ac:dyDescent="0.25">
      <c r="K469" s="17"/>
    </row>
    <row r="470" spans="11:11" x14ac:dyDescent="0.25">
      <c r="K470" s="17"/>
    </row>
    <row r="471" spans="11:11" x14ac:dyDescent="0.25">
      <c r="K471" s="17"/>
    </row>
    <row r="472" spans="11:11" x14ac:dyDescent="0.25">
      <c r="K472" s="17"/>
    </row>
    <row r="473" spans="11:11" x14ac:dyDescent="0.25">
      <c r="K473" s="17"/>
    </row>
    <row r="474" spans="11:11" x14ac:dyDescent="0.25">
      <c r="K474" s="17"/>
    </row>
    <row r="475" spans="11:11" x14ac:dyDescent="0.25">
      <c r="K475" s="17"/>
    </row>
    <row r="476" spans="11:11" x14ac:dyDescent="0.25">
      <c r="K476" s="17"/>
    </row>
    <row r="477" spans="11:11" x14ac:dyDescent="0.25">
      <c r="K477" s="17"/>
    </row>
    <row r="478" spans="11:11" x14ac:dyDescent="0.25">
      <c r="K478" s="17"/>
    </row>
    <row r="479" spans="11:11" x14ac:dyDescent="0.25">
      <c r="K479" s="17"/>
    </row>
    <row r="480" spans="11:11" x14ac:dyDescent="0.25">
      <c r="K480" s="17"/>
    </row>
    <row r="481" spans="11:11" x14ac:dyDescent="0.25">
      <c r="K481" s="17"/>
    </row>
    <row r="482" spans="11:11" x14ac:dyDescent="0.25">
      <c r="K482" s="17"/>
    </row>
    <row r="483" spans="11:11" x14ac:dyDescent="0.25">
      <c r="K483" s="17"/>
    </row>
    <row r="484" spans="11:11" x14ac:dyDescent="0.25">
      <c r="K484" s="17"/>
    </row>
    <row r="485" spans="11:11" x14ac:dyDescent="0.25">
      <c r="K485" s="17"/>
    </row>
    <row r="486" spans="11:11" x14ac:dyDescent="0.25">
      <c r="K486" s="17"/>
    </row>
    <row r="487" spans="11:11" x14ac:dyDescent="0.25">
      <c r="K487" s="17"/>
    </row>
    <row r="488" spans="11:11" x14ac:dyDescent="0.25">
      <c r="K488" s="17"/>
    </row>
    <row r="489" spans="11:11" x14ac:dyDescent="0.25">
      <c r="K489" s="17"/>
    </row>
    <row r="490" spans="11:11" x14ac:dyDescent="0.25">
      <c r="K490" s="17"/>
    </row>
    <row r="491" spans="11:11" x14ac:dyDescent="0.25">
      <c r="K491" s="17"/>
    </row>
    <row r="492" spans="11:11" x14ac:dyDescent="0.25">
      <c r="K492" s="17"/>
    </row>
    <row r="493" spans="11:11" x14ac:dyDescent="0.25">
      <c r="K493" s="17"/>
    </row>
    <row r="494" spans="11:11" x14ac:dyDescent="0.25">
      <c r="K494" s="17"/>
    </row>
    <row r="495" spans="11:11" x14ac:dyDescent="0.25">
      <c r="K495" s="17"/>
    </row>
    <row r="496" spans="11:11" x14ac:dyDescent="0.25">
      <c r="K496" s="17"/>
    </row>
    <row r="497" spans="11:11" x14ac:dyDescent="0.25">
      <c r="K497" s="17"/>
    </row>
    <row r="498" spans="11:11" x14ac:dyDescent="0.25">
      <c r="K498" s="17"/>
    </row>
    <row r="499" spans="11:11" x14ac:dyDescent="0.25">
      <c r="K499" s="17"/>
    </row>
    <row r="500" spans="11:11" x14ac:dyDescent="0.25">
      <c r="K500" s="17"/>
    </row>
    <row r="501" spans="11:11" x14ac:dyDescent="0.25">
      <c r="K501" s="17"/>
    </row>
    <row r="502" spans="11:11" x14ac:dyDescent="0.25">
      <c r="K502" s="17"/>
    </row>
    <row r="503" spans="11:11" x14ac:dyDescent="0.25">
      <c r="K503" s="17"/>
    </row>
    <row r="504" spans="11:11" x14ac:dyDescent="0.25">
      <c r="K504" s="17"/>
    </row>
    <row r="505" spans="11:11" x14ac:dyDescent="0.25">
      <c r="K505" s="17"/>
    </row>
    <row r="506" spans="11:11" x14ac:dyDescent="0.25">
      <c r="K506" s="17"/>
    </row>
    <row r="507" spans="11:11" x14ac:dyDescent="0.25">
      <c r="K507" s="17"/>
    </row>
    <row r="508" spans="11:11" x14ac:dyDescent="0.25">
      <c r="K508" s="17"/>
    </row>
    <row r="509" spans="11:11" x14ac:dyDescent="0.25">
      <c r="K509" s="17"/>
    </row>
    <row r="510" spans="11:11" x14ac:dyDescent="0.25">
      <c r="K510" s="17"/>
    </row>
    <row r="511" spans="11:11" x14ac:dyDescent="0.25">
      <c r="K511" s="17"/>
    </row>
    <row r="512" spans="11:11" x14ac:dyDescent="0.25">
      <c r="K512" s="17"/>
    </row>
    <row r="513" spans="11:11" x14ac:dyDescent="0.25">
      <c r="K513" s="17"/>
    </row>
    <row r="514" spans="11:11" x14ac:dyDescent="0.25">
      <c r="K514" s="17"/>
    </row>
    <row r="515" spans="11:11" x14ac:dyDescent="0.25">
      <c r="K515" s="17"/>
    </row>
    <row r="516" spans="11:11" x14ac:dyDescent="0.25">
      <c r="K516" s="17"/>
    </row>
    <row r="517" spans="11:11" x14ac:dyDescent="0.25">
      <c r="K517" s="17"/>
    </row>
    <row r="518" spans="11:11" x14ac:dyDescent="0.25">
      <c r="K518" s="17"/>
    </row>
    <row r="519" spans="11:11" x14ac:dyDescent="0.25">
      <c r="K519" s="17"/>
    </row>
    <row r="520" spans="11:11" x14ac:dyDescent="0.25">
      <c r="K520" s="17"/>
    </row>
    <row r="521" spans="11:11" x14ac:dyDescent="0.25">
      <c r="K521" s="17"/>
    </row>
    <row r="522" spans="11:11" x14ac:dyDescent="0.25">
      <c r="K522" s="17"/>
    </row>
    <row r="523" spans="11:11" x14ac:dyDescent="0.25">
      <c r="K523" s="17"/>
    </row>
    <row r="524" spans="11:11" x14ac:dyDescent="0.25">
      <c r="K524" s="17"/>
    </row>
    <row r="525" spans="11:11" x14ac:dyDescent="0.25">
      <c r="K525" s="17"/>
    </row>
    <row r="526" spans="11:11" x14ac:dyDescent="0.25">
      <c r="K526" s="17"/>
    </row>
    <row r="527" spans="11:11" x14ac:dyDescent="0.25">
      <c r="K527" s="17"/>
    </row>
    <row r="528" spans="11:11" x14ac:dyDescent="0.25">
      <c r="K528" s="17"/>
    </row>
    <row r="529" spans="11:11" x14ac:dyDescent="0.25">
      <c r="K529" s="17"/>
    </row>
    <row r="530" spans="11:11" x14ac:dyDescent="0.25">
      <c r="K530" s="17"/>
    </row>
    <row r="531" spans="11:11" x14ac:dyDescent="0.25">
      <c r="K531" s="17"/>
    </row>
    <row r="532" spans="11:11" x14ac:dyDescent="0.25">
      <c r="K532" s="17"/>
    </row>
    <row r="533" spans="11:11" x14ac:dyDescent="0.25">
      <c r="K533" s="17"/>
    </row>
    <row r="534" spans="11:11" x14ac:dyDescent="0.25">
      <c r="K534" s="17"/>
    </row>
    <row r="535" spans="11:11" x14ac:dyDescent="0.25">
      <c r="K535" s="17"/>
    </row>
    <row r="536" spans="11:11" x14ac:dyDescent="0.25">
      <c r="K536" s="17"/>
    </row>
    <row r="537" spans="11:11" x14ac:dyDescent="0.25">
      <c r="K537" s="17"/>
    </row>
    <row r="538" spans="11:11" x14ac:dyDescent="0.25">
      <c r="K538" s="17"/>
    </row>
    <row r="539" spans="11:11" x14ac:dyDescent="0.25">
      <c r="K539" s="17"/>
    </row>
    <row r="540" spans="11:11" x14ac:dyDescent="0.25">
      <c r="K540" s="17"/>
    </row>
    <row r="541" spans="11:11" x14ac:dyDescent="0.25">
      <c r="K541" s="17"/>
    </row>
    <row r="542" spans="11:11" x14ac:dyDescent="0.25">
      <c r="K542" s="17"/>
    </row>
    <row r="543" spans="11:11" x14ac:dyDescent="0.25">
      <c r="K543" s="17"/>
    </row>
    <row r="544" spans="11:11" x14ac:dyDescent="0.25">
      <c r="K544" s="17"/>
    </row>
    <row r="545" spans="11:11" x14ac:dyDescent="0.25">
      <c r="K545" s="17"/>
    </row>
    <row r="546" spans="11:11" x14ac:dyDescent="0.25">
      <c r="K546" s="17"/>
    </row>
    <row r="547" spans="11:11" x14ac:dyDescent="0.25">
      <c r="K547" s="17"/>
    </row>
    <row r="548" spans="11:11" x14ac:dyDescent="0.25">
      <c r="K548" s="17"/>
    </row>
    <row r="549" spans="11:11" x14ac:dyDescent="0.25">
      <c r="K549" s="17"/>
    </row>
    <row r="550" spans="11:11" x14ac:dyDescent="0.25">
      <c r="K550" s="17"/>
    </row>
    <row r="551" spans="11:11" x14ac:dyDescent="0.25">
      <c r="K551" s="17"/>
    </row>
    <row r="552" spans="11:11" x14ac:dyDescent="0.25">
      <c r="K552" s="17"/>
    </row>
    <row r="553" spans="11:11" x14ac:dyDescent="0.25">
      <c r="K553" s="17"/>
    </row>
    <row r="554" spans="11:11" x14ac:dyDescent="0.25">
      <c r="K554" s="17"/>
    </row>
    <row r="555" spans="11:11" x14ac:dyDescent="0.25">
      <c r="K555" s="17"/>
    </row>
    <row r="556" spans="11:11" x14ac:dyDescent="0.25">
      <c r="K556" s="17"/>
    </row>
    <row r="557" spans="11:11" x14ac:dyDescent="0.25">
      <c r="K557" s="17"/>
    </row>
    <row r="558" spans="11:11" x14ac:dyDescent="0.25">
      <c r="K558" s="17"/>
    </row>
    <row r="559" spans="11:11" x14ac:dyDescent="0.25">
      <c r="K559" s="17"/>
    </row>
    <row r="560" spans="11:11" x14ac:dyDescent="0.25">
      <c r="K560" s="17"/>
    </row>
    <row r="561" spans="11:11" x14ac:dyDescent="0.25">
      <c r="K561" s="17"/>
    </row>
    <row r="562" spans="11:11" x14ac:dyDescent="0.25">
      <c r="K562" s="17"/>
    </row>
    <row r="563" spans="11:11" x14ac:dyDescent="0.25">
      <c r="K563" s="17"/>
    </row>
    <row r="564" spans="11:11" x14ac:dyDescent="0.25">
      <c r="K564" s="17"/>
    </row>
    <row r="565" spans="11:11" x14ac:dyDescent="0.25">
      <c r="K565" s="17"/>
    </row>
    <row r="566" spans="11:11" x14ac:dyDescent="0.25">
      <c r="K566" s="17"/>
    </row>
    <row r="567" spans="11:11" x14ac:dyDescent="0.25">
      <c r="K567" s="17"/>
    </row>
    <row r="568" spans="11:11" x14ac:dyDescent="0.25">
      <c r="K568" s="17"/>
    </row>
    <row r="569" spans="11:11" x14ac:dyDescent="0.25">
      <c r="K569" s="17"/>
    </row>
    <row r="570" spans="11:11" x14ac:dyDescent="0.25">
      <c r="K570" s="17"/>
    </row>
    <row r="571" spans="11:11" x14ac:dyDescent="0.25">
      <c r="K571" s="17"/>
    </row>
    <row r="572" spans="11:11" x14ac:dyDescent="0.25">
      <c r="K572" s="17"/>
    </row>
    <row r="573" spans="11:11" x14ac:dyDescent="0.25">
      <c r="K573" s="17"/>
    </row>
    <row r="574" spans="11:11" x14ac:dyDescent="0.25">
      <c r="K574" s="17"/>
    </row>
    <row r="575" spans="11:11" x14ac:dyDescent="0.25">
      <c r="K575" s="17"/>
    </row>
    <row r="576" spans="11:11" x14ac:dyDescent="0.25">
      <c r="K576" s="17"/>
    </row>
    <row r="577" spans="11:11" x14ac:dyDescent="0.25">
      <c r="K577" s="17"/>
    </row>
    <row r="578" spans="11:11" x14ac:dyDescent="0.25">
      <c r="K578" s="17"/>
    </row>
    <row r="579" spans="11:11" x14ac:dyDescent="0.25">
      <c r="K579" s="17"/>
    </row>
    <row r="580" spans="11:11" x14ac:dyDescent="0.25">
      <c r="K580" s="17"/>
    </row>
    <row r="581" spans="11:11" x14ac:dyDescent="0.25">
      <c r="K581" s="17"/>
    </row>
    <row r="582" spans="11:11" x14ac:dyDescent="0.25">
      <c r="K582" s="17"/>
    </row>
    <row r="583" spans="11:11" x14ac:dyDescent="0.25">
      <c r="K583" s="17"/>
    </row>
    <row r="584" spans="11:11" x14ac:dyDescent="0.25">
      <c r="K584" s="17"/>
    </row>
    <row r="585" spans="11:11" x14ac:dyDescent="0.25">
      <c r="K585" s="17"/>
    </row>
    <row r="586" spans="11:11" x14ac:dyDescent="0.25">
      <c r="K586" s="17"/>
    </row>
    <row r="587" spans="11:11" x14ac:dyDescent="0.25">
      <c r="K587" s="17"/>
    </row>
    <row r="588" spans="11:11" x14ac:dyDescent="0.25">
      <c r="K588" s="17"/>
    </row>
    <row r="589" spans="11:11" x14ac:dyDescent="0.25">
      <c r="K589" s="17"/>
    </row>
    <row r="590" spans="11:11" x14ac:dyDescent="0.25">
      <c r="K590" s="17"/>
    </row>
    <row r="591" spans="11:11" x14ac:dyDescent="0.25">
      <c r="K591" s="17"/>
    </row>
    <row r="592" spans="11:11" x14ac:dyDescent="0.25">
      <c r="K592" s="17"/>
    </row>
    <row r="593" spans="11:11" x14ac:dyDescent="0.25">
      <c r="K593" s="17"/>
    </row>
    <row r="594" spans="11:11" x14ac:dyDescent="0.25">
      <c r="K594" s="17"/>
    </row>
    <row r="595" spans="11:11" x14ac:dyDescent="0.25">
      <c r="K595" s="17"/>
    </row>
    <row r="596" spans="11:11" x14ac:dyDescent="0.25">
      <c r="K596" s="17"/>
    </row>
    <row r="597" spans="11:11" x14ac:dyDescent="0.25">
      <c r="K597" s="17"/>
    </row>
    <row r="598" spans="11:11" x14ac:dyDescent="0.25">
      <c r="K598" s="17"/>
    </row>
    <row r="599" spans="11:11" x14ac:dyDescent="0.25">
      <c r="K599" s="17"/>
    </row>
    <row r="600" spans="11:11" x14ac:dyDescent="0.25">
      <c r="K600" s="17"/>
    </row>
    <row r="601" spans="11:11" x14ac:dyDescent="0.25">
      <c r="K601" s="17"/>
    </row>
    <row r="602" spans="11:11" x14ac:dyDescent="0.25">
      <c r="K602" s="17"/>
    </row>
    <row r="603" spans="11:11" x14ac:dyDescent="0.25">
      <c r="K603" s="17"/>
    </row>
    <row r="604" spans="11:11" x14ac:dyDescent="0.25">
      <c r="K604" s="17"/>
    </row>
    <row r="605" spans="11:11" x14ac:dyDescent="0.25">
      <c r="K605" s="17"/>
    </row>
    <row r="606" spans="11:11" x14ac:dyDescent="0.25">
      <c r="K606" s="17"/>
    </row>
    <row r="607" spans="11:11" x14ac:dyDescent="0.25">
      <c r="K607" s="17"/>
    </row>
    <row r="608" spans="11:11" x14ac:dyDescent="0.25">
      <c r="K608" s="17"/>
    </row>
    <row r="609" spans="11:11" x14ac:dyDescent="0.25">
      <c r="K609" s="17"/>
    </row>
    <row r="610" spans="11:11" x14ac:dyDescent="0.25">
      <c r="K610" s="17"/>
    </row>
    <row r="611" spans="11:11" x14ac:dyDescent="0.25">
      <c r="K611" s="17"/>
    </row>
    <row r="612" spans="11:11" x14ac:dyDescent="0.25">
      <c r="K612" s="17"/>
    </row>
    <row r="613" spans="11:11" x14ac:dyDescent="0.25">
      <c r="K613" s="17"/>
    </row>
    <row r="614" spans="11:11" x14ac:dyDescent="0.25">
      <c r="K614" s="17"/>
    </row>
    <row r="615" spans="11:11" x14ac:dyDescent="0.25">
      <c r="K615" s="17"/>
    </row>
    <row r="616" spans="11:11" x14ac:dyDescent="0.25">
      <c r="K616" s="17"/>
    </row>
    <row r="617" spans="11:11" x14ac:dyDescent="0.25">
      <c r="K617" s="17"/>
    </row>
    <row r="618" spans="11:11" x14ac:dyDescent="0.25">
      <c r="K618" s="17"/>
    </row>
    <row r="619" spans="11:11" x14ac:dyDescent="0.25">
      <c r="K619" s="17"/>
    </row>
    <row r="620" spans="11:11" x14ac:dyDescent="0.25">
      <c r="K620" s="17"/>
    </row>
    <row r="621" spans="11:11" x14ac:dyDescent="0.25">
      <c r="K621" s="17"/>
    </row>
    <row r="622" spans="11:11" x14ac:dyDescent="0.25">
      <c r="K622" s="17"/>
    </row>
    <row r="623" spans="11:11" x14ac:dyDescent="0.25">
      <c r="K623" s="17"/>
    </row>
    <row r="624" spans="11:11" x14ac:dyDescent="0.25">
      <c r="K624" s="17"/>
    </row>
    <row r="625" spans="11:11" x14ac:dyDescent="0.25">
      <c r="K625" s="17"/>
    </row>
    <row r="626" spans="11:11" x14ac:dyDescent="0.25">
      <c r="K626" s="17"/>
    </row>
    <row r="627" spans="11:11" x14ac:dyDescent="0.25">
      <c r="K627" s="17"/>
    </row>
    <row r="628" spans="11:11" x14ac:dyDescent="0.25">
      <c r="K628" s="17"/>
    </row>
    <row r="629" spans="11:11" x14ac:dyDescent="0.25">
      <c r="K629" s="17"/>
    </row>
    <row r="630" spans="11:11" x14ac:dyDescent="0.25">
      <c r="K630" s="17"/>
    </row>
    <row r="631" spans="11:11" x14ac:dyDescent="0.25">
      <c r="K631" s="17"/>
    </row>
    <row r="632" spans="11:11" x14ac:dyDescent="0.25">
      <c r="K632" s="17"/>
    </row>
    <row r="633" spans="11:11" x14ac:dyDescent="0.25">
      <c r="K633" s="17"/>
    </row>
    <row r="634" spans="11:11" x14ac:dyDescent="0.25">
      <c r="K634" s="17"/>
    </row>
    <row r="635" spans="11:11" x14ac:dyDescent="0.25">
      <c r="K635" s="17"/>
    </row>
    <row r="636" spans="11:11" x14ac:dyDescent="0.25">
      <c r="K636" s="17"/>
    </row>
    <row r="637" spans="11:11" x14ac:dyDescent="0.25">
      <c r="K637" s="17"/>
    </row>
    <row r="638" spans="11:11" x14ac:dyDescent="0.25">
      <c r="K638" s="17"/>
    </row>
    <row r="639" spans="11:11" x14ac:dyDescent="0.25">
      <c r="K639" s="17"/>
    </row>
    <row r="640" spans="11:11" x14ac:dyDescent="0.25">
      <c r="K640" s="17"/>
    </row>
    <row r="641" spans="11:11" x14ac:dyDescent="0.25">
      <c r="K641" s="17"/>
    </row>
    <row r="642" spans="11:11" x14ac:dyDescent="0.25">
      <c r="K642" s="17"/>
    </row>
    <row r="643" spans="11:11" x14ac:dyDescent="0.25">
      <c r="K643" s="17"/>
    </row>
    <row r="644" spans="11:11" x14ac:dyDescent="0.25">
      <c r="K644" s="17"/>
    </row>
    <row r="645" spans="11:11" x14ac:dyDescent="0.25">
      <c r="K645" s="17"/>
    </row>
    <row r="646" spans="11:11" x14ac:dyDescent="0.25">
      <c r="K646" s="17"/>
    </row>
    <row r="647" spans="11:11" x14ac:dyDescent="0.25">
      <c r="K647" s="17"/>
    </row>
    <row r="648" spans="11:11" x14ac:dyDescent="0.25">
      <c r="K648" s="17"/>
    </row>
    <row r="649" spans="11:11" x14ac:dyDescent="0.25">
      <c r="K649" s="17"/>
    </row>
    <row r="650" spans="11:11" x14ac:dyDescent="0.25">
      <c r="K650" s="17"/>
    </row>
    <row r="651" spans="11:11" x14ac:dyDescent="0.25">
      <c r="K651" s="17"/>
    </row>
    <row r="652" spans="11:11" x14ac:dyDescent="0.25">
      <c r="K652" s="17"/>
    </row>
    <row r="653" spans="11:11" x14ac:dyDescent="0.25">
      <c r="K653" s="17"/>
    </row>
    <row r="654" spans="11:11" x14ac:dyDescent="0.25">
      <c r="K654" s="17"/>
    </row>
    <row r="655" spans="11:11" x14ac:dyDescent="0.25">
      <c r="K655" s="17"/>
    </row>
    <row r="656" spans="11:11" x14ac:dyDescent="0.25">
      <c r="K656" s="17"/>
    </row>
    <row r="657" spans="11:11" x14ac:dyDescent="0.25">
      <c r="K657" s="17"/>
    </row>
    <row r="658" spans="11:11" x14ac:dyDescent="0.25">
      <c r="K658" s="17"/>
    </row>
    <row r="659" spans="11:11" x14ac:dyDescent="0.25">
      <c r="K659" s="17"/>
    </row>
    <row r="660" spans="11:11" x14ac:dyDescent="0.25">
      <c r="K660" s="17"/>
    </row>
    <row r="661" spans="11:11" x14ac:dyDescent="0.25">
      <c r="K661" s="17"/>
    </row>
    <row r="662" spans="11:11" x14ac:dyDescent="0.25">
      <c r="K662" s="17"/>
    </row>
    <row r="663" spans="11:11" x14ac:dyDescent="0.25">
      <c r="K663" s="17"/>
    </row>
    <row r="664" spans="11:11" x14ac:dyDescent="0.25">
      <c r="K664" s="17"/>
    </row>
    <row r="665" spans="11:11" x14ac:dyDescent="0.25">
      <c r="K665" s="17"/>
    </row>
    <row r="666" spans="11:11" x14ac:dyDescent="0.25">
      <c r="K666" s="17"/>
    </row>
    <row r="667" spans="11:11" x14ac:dyDescent="0.25">
      <c r="K667" s="17"/>
    </row>
    <row r="668" spans="11:11" x14ac:dyDescent="0.25">
      <c r="K668" s="17"/>
    </row>
    <row r="669" spans="11:11" x14ac:dyDescent="0.25">
      <c r="K669" s="17"/>
    </row>
    <row r="670" spans="11:11" x14ac:dyDescent="0.25">
      <c r="K670" s="17"/>
    </row>
    <row r="671" spans="11:11" x14ac:dyDescent="0.25">
      <c r="K671" s="17"/>
    </row>
    <row r="672" spans="11:11" x14ac:dyDescent="0.25">
      <c r="K672" s="17"/>
    </row>
    <row r="673" spans="11:11" x14ac:dyDescent="0.25">
      <c r="K673" s="17"/>
    </row>
    <row r="674" spans="11:11" x14ac:dyDescent="0.25">
      <c r="K674" s="17"/>
    </row>
    <row r="675" spans="11:11" x14ac:dyDescent="0.25">
      <c r="K675" s="17"/>
    </row>
    <row r="676" spans="11:11" x14ac:dyDescent="0.25">
      <c r="K676" s="17"/>
    </row>
    <row r="677" spans="11:11" x14ac:dyDescent="0.25">
      <c r="K677" s="17"/>
    </row>
    <row r="678" spans="11:11" x14ac:dyDescent="0.25">
      <c r="K678" s="17"/>
    </row>
    <row r="679" spans="11:11" x14ac:dyDescent="0.25">
      <c r="K679" s="17"/>
    </row>
    <row r="680" spans="11:11" x14ac:dyDescent="0.25">
      <c r="K680" s="17"/>
    </row>
    <row r="681" spans="11:11" x14ac:dyDescent="0.25">
      <c r="K681" s="17"/>
    </row>
    <row r="682" spans="11:11" x14ac:dyDescent="0.25">
      <c r="K682" s="17"/>
    </row>
    <row r="683" spans="11:11" x14ac:dyDescent="0.25">
      <c r="K683" s="17"/>
    </row>
    <row r="684" spans="11:11" x14ac:dyDescent="0.25">
      <c r="K684" s="17"/>
    </row>
    <row r="685" spans="11:11" x14ac:dyDescent="0.25">
      <c r="K685" s="17"/>
    </row>
    <row r="686" spans="11:11" x14ac:dyDescent="0.25">
      <c r="K686" s="17"/>
    </row>
    <row r="687" spans="11:11" x14ac:dyDescent="0.25">
      <c r="K687" s="17"/>
    </row>
    <row r="688" spans="11:11" x14ac:dyDescent="0.25">
      <c r="K688" s="17"/>
    </row>
    <row r="689" spans="11:11" x14ac:dyDescent="0.25">
      <c r="K689" s="17"/>
    </row>
    <row r="690" spans="11:11" x14ac:dyDescent="0.25">
      <c r="K690" s="17"/>
    </row>
    <row r="691" spans="11:11" x14ac:dyDescent="0.25">
      <c r="K691" s="17"/>
    </row>
    <row r="692" spans="11:11" x14ac:dyDescent="0.25">
      <c r="K692" s="17"/>
    </row>
    <row r="693" spans="11:11" x14ac:dyDescent="0.25">
      <c r="K693" s="17"/>
    </row>
    <row r="694" spans="11:11" x14ac:dyDescent="0.25">
      <c r="K694" s="17"/>
    </row>
    <row r="695" spans="11:11" x14ac:dyDescent="0.25">
      <c r="K695" s="17"/>
    </row>
    <row r="696" spans="11:11" x14ac:dyDescent="0.25">
      <c r="K696" s="17"/>
    </row>
    <row r="697" spans="11:11" x14ac:dyDescent="0.25">
      <c r="K697" s="17"/>
    </row>
    <row r="698" spans="11:11" x14ac:dyDescent="0.25">
      <c r="K698" s="17"/>
    </row>
    <row r="699" spans="11:11" x14ac:dyDescent="0.25">
      <c r="K699" s="17"/>
    </row>
    <row r="700" spans="11:11" x14ac:dyDescent="0.25">
      <c r="K700" s="17"/>
    </row>
    <row r="701" spans="11:11" x14ac:dyDescent="0.25">
      <c r="K701" s="17"/>
    </row>
    <row r="702" spans="11:11" x14ac:dyDescent="0.25">
      <c r="K702" s="17"/>
    </row>
    <row r="703" spans="11:11" x14ac:dyDescent="0.25">
      <c r="K703" s="17"/>
    </row>
    <row r="704" spans="11:11" x14ac:dyDescent="0.25">
      <c r="K704" s="17"/>
    </row>
    <row r="705" spans="11:11" x14ac:dyDescent="0.25">
      <c r="K705" s="17"/>
    </row>
    <row r="706" spans="11:11" x14ac:dyDescent="0.25">
      <c r="K706" s="17"/>
    </row>
    <row r="707" spans="11:11" x14ac:dyDescent="0.25">
      <c r="K707" s="17"/>
    </row>
    <row r="708" spans="11:11" x14ac:dyDescent="0.25">
      <c r="K708" s="17"/>
    </row>
    <row r="709" spans="11:11" x14ac:dyDescent="0.25">
      <c r="K709" s="17"/>
    </row>
    <row r="710" spans="11:11" x14ac:dyDescent="0.25">
      <c r="K710" s="17"/>
    </row>
    <row r="711" spans="11:11" x14ac:dyDescent="0.25">
      <c r="K711" s="17"/>
    </row>
    <row r="712" spans="11:11" x14ac:dyDescent="0.25">
      <c r="K712" s="17"/>
    </row>
    <row r="713" spans="11:11" x14ac:dyDescent="0.25">
      <c r="K713" s="17"/>
    </row>
    <row r="714" spans="11:11" x14ac:dyDescent="0.25">
      <c r="K714" s="17"/>
    </row>
    <row r="715" spans="11:11" x14ac:dyDescent="0.25">
      <c r="K715" s="17"/>
    </row>
    <row r="716" spans="11:11" x14ac:dyDescent="0.25">
      <c r="K716" s="17"/>
    </row>
    <row r="717" spans="11:11" x14ac:dyDescent="0.25">
      <c r="K717" s="17"/>
    </row>
    <row r="718" spans="11:11" x14ac:dyDescent="0.25">
      <c r="K718" s="17"/>
    </row>
    <row r="719" spans="11:11" x14ac:dyDescent="0.25">
      <c r="K719" s="17"/>
    </row>
    <row r="720" spans="11:11" x14ac:dyDescent="0.25">
      <c r="K720" s="17"/>
    </row>
    <row r="721" spans="11:11" x14ac:dyDescent="0.25">
      <c r="K721" s="17"/>
    </row>
    <row r="722" spans="11:11" x14ac:dyDescent="0.25">
      <c r="K722" s="17"/>
    </row>
    <row r="723" spans="11:11" x14ac:dyDescent="0.25">
      <c r="K723" s="17"/>
    </row>
    <row r="724" spans="11:11" x14ac:dyDescent="0.25">
      <c r="K724" s="17"/>
    </row>
    <row r="725" spans="11:11" x14ac:dyDescent="0.25">
      <c r="K725" s="17"/>
    </row>
    <row r="726" spans="11:11" x14ac:dyDescent="0.25">
      <c r="K726" s="17"/>
    </row>
    <row r="727" spans="11:11" x14ac:dyDescent="0.25">
      <c r="K727" s="17"/>
    </row>
    <row r="728" spans="11:11" x14ac:dyDescent="0.25">
      <c r="K728" s="17"/>
    </row>
    <row r="729" spans="11:11" x14ac:dyDescent="0.25">
      <c r="K729" s="17"/>
    </row>
    <row r="730" spans="11:11" x14ac:dyDescent="0.25">
      <c r="K730" s="17"/>
    </row>
    <row r="731" spans="11:11" x14ac:dyDescent="0.25">
      <c r="K731" s="17"/>
    </row>
    <row r="732" spans="11:11" x14ac:dyDescent="0.25">
      <c r="K732" s="17"/>
    </row>
    <row r="733" spans="11:11" x14ac:dyDescent="0.25">
      <c r="K733" s="17"/>
    </row>
    <row r="734" spans="11:11" x14ac:dyDescent="0.25">
      <c r="K734" s="17"/>
    </row>
    <row r="735" spans="11:11" x14ac:dyDescent="0.25">
      <c r="K735" s="17"/>
    </row>
    <row r="736" spans="11:11" x14ac:dyDescent="0.25">
      <c r="K736" s="17"/>
    </row>
    <row r="737" spans="11:11" x14ac:dyDescent="0.25">
      <c r="K737" s="17"/>
    </row>
    <row r="738" spans="11:11" x14ac:dyDescent="0.25">
      <c r="K738" s="17"/>
    </row>
    <row r="739" spans="11:11" x14ac:dyDescent="0.25">
      <c r="K739" s="17"/>
    </row>
    <row r="740" spans="11:11" x14ac:dyDescent="0.25">
      <c r="K740" s="17"/>
    </row>
    <row r="741" spans="11:11" x14ac:dyDescent="0.25">
      <c r="K741" s="17"/>
    </row>
    <row r="742" spans="11:11" x14ac:dyDescent="0.25">
      <c r="K742" s="17"/>
    </row>
    <row r="743" spans="11:11" x14ac:dyDescent="0.25">
      <c r="K743" s="17"/>
    </row>
    <row r="744" spans="11:11" x14ac:dyDescent="0.25">
      <c r="K744" s="17"/>
    </row>
    <row r="745" spans="11:11" x14ac:dyDescent="0.25">
      <c r="K745" s="17"/>
    </row>
    <row r="746" spans="11:11" x14ac:dyDescent="0.25">
      <c r="K746" s="17"/>
    </row>
    <row r="747" spans="11:11" x14ac:dyDescent="0.25">
      <c r="K747" s="17"/>
    </row>
    <row r="748" spans="11:11" x14ac:dyDescent="0.25">
      <c r="K748" s="17"/>
    </row>
    <row r="749" spans="11:11" x14ac:dyDescent="0.25">
      <c r="K749" s="17"/>
    </row>
    <row r="750" spans="11:11" x14ac:dyDescent="0.25">
      <c r="K750" s="17"/>
    </row>
    <row r="751" spans="11:11" x14ac:dyDescent="0.25">
      <c r="K751" s="17"/>
    </row>
    <row r="752" spans="11:11" x14ac:dyDescent="0.25">
      <c r="K752" s="17"/>
    </row>
    <row r="753" spans="11:11" x14ac:dyDescent="0.25">
      <c r="K753" s="17"/>
    </row>
    <row r="754" spans="11:11" x14ac:dyDescent="0.25">
      <c r="K754" s="17"/>
    </row>
    <row r="755" spans="11:11" x14ac:dyDescent="0.25">
      <c r="K755" s="17"/>
    </row>
    <row r="756" spans="11:11" x14ac:dyDescent="0.25">
      <c r="K756" s="17"/>
    </row>
    <row r="757" spans="11:11" x14ac:dyDescent="0.25">
      <c r="K757" s="17"/>
    </row>
    <row r="758" spans="11:11" x14ac:dyDescent="0.25">
      <c r="K758" s="17"/>
    </row>
    <row r="759" spans="11:11" x14ac:dyDescent="0.25">
      <c r="K759" s="17"/>
    </row>
    <row r="760" spans="11:11" x14ac:dyDescent="0.25">
      <c r="K760" s="17"/>
    </row>
    <row r="761" spans="11:11" x14ac:dyDescent="0.25">
      <c r="K761" s="17"/>
    </row>
    <row r="762" spans="11:11" x14ac:dyDescent="0.25">
      <c r="K762" s="17"/>
    </row>
    <row r="763" spans="11:11" x14ac:dyDescent="0.25">
      <c r="K763" s="17"/>
    </row>
    <row r="764" spans="11:11" x14ac:dyDescent="0.25">
      <c r="K764" s="17"/>
    </row>
    <row r="765" spans="11:11" x14ac:dyDescent="0.25">
      <c r="K765" s="17"/>
    </row>
    <row r="766" spans="11:11" x14ac:dyDescent="0.25">
      <c r="K766" s="17"/>
    </row>
    <row r="767" spans="11:11" x14ac:dyDescent="0.25">
      <c r="K767" s="17"/>
    </row>
    <row r="768" spans="11:11" x14ac:dyDescent="0.25">
      <c r="K768" s="17"/>
    </row>
    <row r="769" spans="11:11" x14ac:dyDescent="0.25">
      <c r="K769" s="17"/>
    </row>
    <row r="770" spans="11:11" x14ac:dyDescent="0.25">
      <c r="K770" s="17"/>
    </row>
    <row r="771" spans="11:11" x14ac:dyDescent="0.25">
      <c r="K771" s="17"/>
    </row>
    <row r="772" spans="11:11" x14ac:dyDescent="0.25">
      <c r="K772" s="17"/>
    </row>
    <row r="773" spans="11:11" x14ac:dyDescent="0.25">
      <c r="K773" s="17"/>
    </row>
    <row r="774" spans="11:11" x14ac:dyDescent="0.25">
      <c r="K774" s="17"/>
    </row>
    <row r="775" spans="11:11" x14ac:dyDescent="0.25">
      <c r="K775" s="17"/>
    </row>
    <row r="776" spans="11:11" x14ac:dyDescent="0.25">
      <c r="K776" s="17"/>
    </row>
    <row r="777" spans="11:11" x14ac:dyDescent="0.25">
      <c r="K777" s="17"/>
    </row>
    <row r="778" spans="11:11" x14ac:dyDescent="0.25">
      <c r="K778" s="17"/>
    </row>
    <row r="779" spans="11:11" x14ac:dyDescent="0.25">
      <c r="K779" s="17"/>
    </row>
    <row r="780" spans="11:11" x14ac:dyDescent="0.25">
      <c r="K780" s="17"/>
    </row>
    <row r="781" spans="11:11" x14ac:dyDescent="0.25">
      <c r="K781" s="17"/>
    </row>
    <row r="782" spans="11:11" x14ac:dyDescent="0.25">
      <c r="K782" s="17"/>
    </row>
    <row r="783" spans="11:11" x14ac:dyDescent="0.25">
      <c r="K783" s="17"/>
    </row>
    <row r="784" spans="11:11" x14ac:dyDescent="0.25">
      <c r="K784" s="17"/>
    </row>
    <row r="785" spans="11:11" x14ac:dyDescent="0.25">
      <c r="K785" s="17"/>
    </row>
    <row r="786" spans="11:11" x14ac:dyDescent="0.25">
      <c r="K786" s="17"/>
    </row>
    <row r="787" spans="11:11" x14ac:dyDescent="0.25">
      <c r="K787" s="17"/>
    </row>
    <row r="788" spans="11:11" x14ac:dyDescent="0.25">
      <c r="K788" s="17"/>
    </row>
    <row r="789" spans="11:11" x14ac:dyDescent="0.25">
      <c r="K789" s="17"/>
    </row>
    <row r="790" spans="11:11" x14ac:dyDescent="0.25">
      <c r="K790" s="17"/>
    </row>
    <row r="791" spans="11:11" x14ac:dyDescent="0.25">
      <c r="K791" s="17"/>
    </row>
    <row r="792" spans="11:11" x14ac:dyDescent="0.25">
      <c r="K792" s="17"/>
    </row>
    <row r="793" spans="11:11" x14ac:dyDescent="0.25">
      <c r="K793" s="17"/>
    </row>
    <row r="794" spans="11:11" x14ac:dyDescent="0.25">
      <c r="K794" s="17"/>
    </row>
    <row r="795" spans="11:11" x14ac:dyDescent="0.25">
      <c r="K795" s="17"/>
    </row>
    <row r="796" spans="11:11" x14ac:dyDescent="0.25">
      <c r="K796" s="17"/>
    </row>
    <row r="797" spans="11:11" x14ac:dyDescent="0.25">
      <c r="K797" s="17"/>
    </row>
    <row r="798" spans="11:11" x14ac:dyDescent="0.25">
      <c r="K798" s="17"/>
    </row>
    <row r="799" spans="11:11" x14ac:dyDescent="0.25">
      <c r="K799" s="17"/>
    </row>
    <row r="800" spans="11:11" x14ac:dyDescent="0.25">
      <c r="K800" s="17"/>
    </row>
    <row r="801" spans="11:11" x14ac:dyDescent="0.25">
      <c r="K801" s="17"/>
    </row>
    <row r="802" spans="11:11" x14ac:dyDescent="0.25">
      <c r="K802" s="17"/>
    </row>
    <row r="803" spans="11:11" x14ac:dyDescent="0.25">
      <c r="K803" s="17"/>
    </row>
    <row r="804" spans="11:11" x14ac:dyDescent="0.25">
      <c r="K804" s="17"/>
    </row>
    <row r="805" spans="11:11" x14ac:dyDescent="0.25">
      <c r="K805" s="17"/>
    </row>
    <row r="806" spans="11:11" x14ac:dyDescent="0.25">
      <c r="K806" s="17"/>
    </row>
    <row r="807" spans="11:11" x14ac:dyDescent="0.25">
      <c r="K807" s="17"/>
    </row>
    <row r="808" spans="11:11" x14ac:dyDescent="0.25">
      <c r="K808" s="17"/>
    </row>
    <row r="809" spans="11:11" x14ac:dyDescent="0.25">
      <c r="K809" s="17"/>
    </row>
    <row r="810" spans="11:11" x14ac:dyDescent="0.25">
      <c r="K810" s="17"/>
    </row>
    <row r="811" spans="11:11" x14ac:dyDescent="0.25">
      <c r="K811" s="17"/>
    </row>
    <row r="812" spans="11:11" x14ac:dyDescent="0.25">
      <c r="K812" s="17"/>
    </row>
    <row r="813" spans="11:11" x14ac:dyDescent="0.25">
      <c r="K813" s="17"/>
    </row>
    <row r="814" spans="11:11" x14ac:dyDescent="0.25">
      <c r="K814" s="17"/>
    </row>
    <row r="815" spans="11:11" x14ac:dyDescent="0.25">
      <c r="K815" s="17"/>
    </row>
    <row r="816" spans="11:11" x14ac:dyDescent="0.25">
      <c r="K816" s="17"/>
    </row>
    <row r="817" spans="11:11" x14ac:dyDescent="0.25">
      <c r="K817" s="17"/>
    </row>
    <row r="818" spans="11:11" x14ac:dyDescent="0.25">
      <c r="K818" s="17"/>
    </row>
    <row r="819" spans="11:11" x14ac:dyDescent="0.25">
      <c r="K819" s="17"/>
    </row>
    <row r="820" spans="11:11" x14ac:dyDescent="0.25">
      <c r="K820" s="17"/>
    </row>
    <row r="821" spans="11:11" x14ac:dyDescent="0.25">
      <c r="K821" s="17"/>
    </row>
    <row r="822" spans="11:11" x14ac:dyDescent="0.25">
      <c r="K822" s="17"/>
    </row>
    <row r="823" spans="11:11" x14ac:dyDescent="0.25">
      <c r="K823" s="17"/>
    </row>
    <row r="824" spans="11:11" x14ac:dyDescent="0.25">
      <c r="K824" s="17"/>
    </row>
    <row r="825" spans="11:11" x14ac:dyDescent="0.25">
      <c r="K825" s="17"/>
    </row>
    <row r="826" spans="11:11" x14ac:dyDescent="0.25">
      <c r="K826" s="17"/>
    </row>
    <row r="827" spans="11:11" x14ac:dyDescent="0.25">
      <c r="K827" s="17"/>
    </row>
    <row r="828" spans="11:11" x14ac:dyDescent="0.25">
      <c r="K828" s="17"/>
    </row>
    <row r="829" spans="11:11" x14ac:dyDescent="0.25">
      <c r="K829" s="17"/>
    </row>
    <row r="830" spans="11:11" x14ac:dyDescent="0.25">
      <c r="K830" s="17"/>
    </row>
    <row r="831" spans="11:11" x14ac:dyDescent="0.25">
      <c r="K831" s="17"/>
    </row>
    <row r="832" spans="11:11" x14ac:dyDescent="0.25">
      <c r="K832" s="17"/>
    </row>
    <row r="833" spans="11:11" x14ac:dyDescent="0.25">
      <c r="K833" s="17"/>
    </row>
    <row r="834" spans="11:11" x14ac:dyDescent="0.25">
      <c r="K834" s="17"/>
    </row>
    <row r="835" spans="11:11" x14ac:dyDescent="0.25">
      <c r="K835" s="17"/>
    </row>
    <row r="836" spans="11:11" x14ac:dyDescent="0.25">
      <c r="K836" s="17"/>
    </row>
    <row r="837" spans="11:11" x14ac:dyDescent="0.25">
      <c r="K837" s="17"/>
    </row>
    <row r="838" spans="11:11" x14ac:dyDescent="0.25">
      <c r="K838" s="17"/>
    </row>
    <row r="839" spans="11:11" x14ac:dyDescent="0.25">
      <c r="K839" s="17"/>
    </row>
    <row r="840" spans="11:11" x14ac:dyDescent="0.25">
      <c r="K840" s="17"/>
    </row>
    <row r="841" spans="11:11" x14ac:dyDescent="0.25">
      <c r="K841" s="17"/>
    </row>
    <row r="842" spans="11:11" x14ac:dyDescent="0.25">
      <c r="K842" s="17"/>
    </row>
    <row r="843" spans="11:11" x14ac:dyDescent="0.25">
      <c r="K843" s="17"/>
    </row>
    <row r="844" spans="11:11" x14ac:dyDescent="0.25">
      <c r="K844" s="17"/>
    </row>
    <row r="845" spans="11:11" x14ac:dyDescent="0.25">
      <c r="K845" s="17"/>
    </row>
    <row r="846" spans="11:11" x14ac:dyDescent="0.25">
      <c r="K846" s="17"/>
    </row>
    <row r="847" spans="11:11" x14ac:dyDescent="0.25">
      <c r="K847" s="17"/>
    </row>
    <row r="848" spans="11:11" x14ac:dyDescent="0.25">
      <c r="K848" s="17"/>
    </row>
    <row r="849" spans="11:11" x14ac:dyDescent="0.25">
      <c r="K849" s="17"/>
    </row>
    <row r="850" spans="11:11" x14ac:dyDescent="0.25">
      <c r="K850" s="17"/>
    </row>
    <row r="851" spans="11:11" x14ac:dyDescent="0.25">
      <c r="K851" s="17"/>
    </row>
    <row r="852" spans="11:11" x14ac:dyDescent="0.25">
      <c r="K852" s="17"/>
    </row>
    <row r="853" spans="11:11" x14ac:dyDescent="0.25">
      <c r="K853" s="17"/>
    </row>
    <row r="854" spans="11:11" x14ac:dyDescent="0.25">
      <c r="K854" s="17"/>
    </row>
    <row r="855" spans="11:11" x14ac:dyDescent="0.25">
      <c r="K855" s="17"/>
    </row>
    <row r="856" spans="11:11" x14ac:dyDescent="0.25">
      <c r="K856" s="17"/>
    </row>
    <row r="857" spans="11:11" x14ac:dyDescent="0.25">
      <c r="K857" s="17"/>
    </row>
    <row r="858" spans="11:11" x14ac:dyDescent="0.25">
      <c r="K858" s="17"/>
    </row>
    <row r="859" spans="11:11" x14ac:dyDescent="0.25">
      <c r="K859" s="17"/>
    </row>
    <row r="860" spans="11:11" x14ac:dyDescent="0.25">
      <c r="K860" s="17"/>
    </row>
    <row r="861" spans="11:11" x14ac:dyDescent="0.25">
      <c r="K861" s="17"/>
    </row>
    <row r="862" spans="11:11" x14ac:dyDescent="0.25">
      <c r="K862" s="17"/>
    </row>
    <row r="863" spans="11:11" x14ac:dyDescent="0.25">
      <c r="K863" s="17"/>
    </row>
    <row r="864" spans="11:11" x14ac:dyDescent="0.25">
      <c r="K864" s="17"/>
    </row>
    <row r="865" spans="11:11" x14ac:dyDescent="0.25">
      <c r="K865" s="17"/>
    </row>
    <row r="866" spans="11:11" x14ac:dyDescent="0.25">
      <c r="K866" s="17"/>
    </row>
    <row r="867" spans="11:11" x14ac:dyDescent="0.25">
      <c r="K867" s="17"/>
    </row>
    <row r="868" spans="11:11" x14ac:dyDescent="0.25">
      <c r="K868" s="17"/>
    </row>
    <row r="869" spans="11:11" x14ac:dyDescent="0.25">
      <c r="K869" s="17"/>
    </row>
    <row r="870" spans="11:11" x14ac:dyDescent="0.25">
      <c r="K870" s="17"/>
    </row>
    <row r="871" spans="11:11" x14ac:dyDescent="0.25">
      <c r="K871" s="17"/>
    </row>
    <row r="872" spans="11:11" x14ac:dyDescent="0.25">
      <c r="K872" s="17"/>
    </row>
    <row r="873" spans="11:11" x14ac:dyDescent="0.25">
      <c r="K873" s="17"/>
    </row>
    <row r="874" spans="11:11" x14ac:dyDescent="0.25">
      <c r="K874" s="17"/>
    </row>
    <row r="875" spans="11:11" x14ac:dyDescent="0.25">
      <c r="K875" s="17"/>
    </row>
    <row r="876" spans="11:11" x14ac:dyDescent="0.25">
      <c r="K876" s="17"/>
    </row>
    <row r="877" spans="11:11" x14ac:dyDescent="0.25">
      <c r="K877" s="17"/>
    </row>
    <row r="878" spans="11:11" x14ac:dyDescent="0.25">
      <c r="K878" s="17"/>
    </row>
    <row r="879" spans="11:11" x14ac:dyDescent="0.25">
      <c r="K879" s="17"/>
    </row>
    <row r="880" spans="11:11" x14ac:dyDescent="0.25">
      <c r="K880" s="17"/>
    </row>
    <row r="881" spans="11:11" x14ac:dyDescent="0.25">
      <c r="K881" s="17"/>
    </row>
    <row r="882" spans="11:11" x14ac:dyDescent="0.25">
      <c r="K882" s="17"/>
    </row>
    <row r="883" spans="11:11" x14ac:dyDescent="0.25">
      <c r="K883" s="17"/>
    </row>
    <row r="884" spans="11:11" x14ac:dyDescent="0.25">
      <c r="K884" s="17"/>
    </row>
    <row r="885" spans="11:11" x14ac:dyDescent="0.25">
      <c r="K885" s="17"/>
    </row>
    <row r="886" spans="11:11" x14ac:dyDescent="0.25">
      <c r="K886" s="17"/>
    </row>
    <row r="887" spans="11:11" x14ac:dyDescent="0.25">
      <c r="K887" s="17"/>
    </row>
    <row r="888" spans="11:11" x14ac:dyDescent="0.25">
      <c r="K888" s="17"/>
    </row>
    <row r="889" spans="11:11" x14ac:dyDescent="0.25">
      <c r="K889" s="17"/>
    </row>
    <row r="890" spans="11:11" x14ac:dyDescent="0.25">
      <c r="K890" s="17"/>
    </row>
    <row r="891" spans="11:11" x14ac:dyDescent="0.25">
      <c r="K891" s="17"/>
    </row>
    <row r="892" spans="11:11" x14ac:dyDescent="0.25">
      <c r="K892" s="17"/>
    </row>
    <row r="893" spans="11:11" x14ac:dyDescent="0.25">
      <c r="K893" s="17"/>
    </row>
    <row r="894" spans="11:11" x14ac:dyDescent="0.25">
      <c r="K894" s="17"/>
    </row>
    <row r="895" spans="11:11" x14ac:dyDescent="0.25">
      <c r="K895" s="17"/>
    </row>
    <row r="896" spans="11:11" x14ac:dyDescent="0.25">
      <c r="K896" s="17"/>
    </row>
    <row r="897" spans="11:11" x14ac:dyDescent="0.25">
      <c r="K897" s="17"/>
    </row>
    <row r="898" spans="11:11" x14ac:dyDescent="0.25">
      <c r="K898" s="17"/>
    </row>
    <row r="899" spans="11:11" x14ac:dyDescent="0.25">
      <c r="K899" s="17"/>
    </row>
    <row r="900" spans="11:11" x14ac:dyDescent="0.25">
      <c r="K900" s="17"/>
    </row>
    <row r="901" spans="11:11" x14ac:dyDescent="0.25">
      <c r="K901" s="17"/>
    </row>
  </sheetData>
  <autoFilter ref="A1:H116" xr:uid="{EF970326-FD9D-4910-8BFF-8B5045D53868}"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8C871-81C0-4FB0-8562-CDE14ABD3A41}">
  <sheetPr>
    <tabColor rgb="FFFF0000"/>
  </sheetPr>
  <dimension ref="A1:K901"/>
  <sheetViews>
    <sheetView showGridLines="0" topLeftCell="C1" workbookViewId="0">
      <selection activeCell="C13" sqref="C13"/>
    </sheetView>
  </sheetViews>
  <sheetFormatPr defaultColWidth="9.140625" defaultRowHeight="15" x14ac:dyDescent="0.25"/>
  <cols>
    <col min="1" max="1" width="38.5703125" style="6" bestFit="1" customWidth="1"/>
    <col min="2" max="4" width="26.42578125" style="6" customWidth="1"/>
    <col min="5" max="5" width="51.5703125" style="6" bestFit="1" customWidth="1"/>
    <col min="6" max="7" width="26.42578125" style="6" customWidth="1"/>
    <col min="8" max="8" width="26.42578125" style="8" customWidth="1"/>
    <col min="9" max="10" width="18.5703125" customWidth="1"/>
    <col min="11" max="11" width="19.42578125" customWidth="1"/>
    <col min="12" max="16384" width="9.140625" style="6"/>
  </cols>
  <sheetData>
    <row r="1" spans="1:11" ht="30" x14ac:dyDescent="0.25">
      <c r="A1" s="5" t="s">
        <v>301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7" t="s">
        <v>302</v>
      </c>
      <c r="I1" s="16" t="s">
        <v>296</v>
      </c>
      <c r="J1" s="16" t="s">
        <v>297</v>
      </c>
      <c r="K1" s="16" t="s">
        <v>298</v>
      </c>
    </row>
    <row r="2" spans="1:11" x14ac:dyDescent="0.25">
      <c r="A2" s="13" t="s">
        <v>929</v>
      </c>
      <c r="B2" s="13" t="s">
        <v>930</v>
      </c>
      <c r="C2" s="13" t="s">
        <v>123</v>
      </c>
      <c r="D2" s="13" t="s">
        <v>290</v>
      </c>
      <c r="E2" s="13" t="s">
        <v>318</v>
      </c>
      <c r="F2" s="13" t="s">
        <v>294</v>
      </c>
      <c r="G2" s="13" t="s">
        <v>275</v>
      </c>
      <c r="H2" s="10">
        <v>212952721.34999549</v>
      </c>
      <c r="I2" s="10">
        <v>128538.90000000001</v>
      </c>
      <c r="J2" s="10">
        <v>134801.62008000002</v>
      </c>
      <c r="K2" s="10">
        <v>212946458.62991551</v>
      </c>
    </row>
    <row r="3" spans="1:11" x14ac:dyDescent="0.25">
      <c r="A3" s="13" t="s">
        <v>931</v>
      </c>
      <c r="B3" s="13" t="s">
        <v>932</v>
      </c>
      <c r="C3" s="13" t="s">
        <v>123</v>
      </c>
      <c r="D3" s="13" t="s">
        <v>14</v>
      </c>
      <c r="E3" s="13" t="s">
        <v>122</v>
      </c>
      <c r="F3" s="13" t="s">
        <v>294</v>
      </c>
      <c r="G3" s="13" t="s">
        <v>275</v>
      </c>
      <c r="H3" s="10"/>
      <c r="I3" s="10"/>
      <c r="J3" s="10"/>
      <c r="K3" s="10"/>
    </row>
    <row r="4" spans="1:11" x14ac:dyDescent="0.25">
      <c r="A4" s="13" t="s">
        <v>933</v>
      </c>
      <c r="B4" s="13" t="s">
        <v>932</v>
      </c>
      <c r="C4" s="13" t="s">
        <v>123</v>
      </c>
      <c r="D4" s="13" t="s">
        <v>14</v>
      </c>
      <c r="E4" s="13" t="s">
        <v>318</v>
      </c>
      <c r="F4" s="13" t="s">
        <v>294</v>
      </c>
      <c r="G4" s="13" t="s">
        <v>275</v>
      </c>
      <c r="H4" s="10"/>
      <c r="I4" s="10"/>
      <c r="J4" s="10"/>
      <c r="K4" s="10"/>
    </row>
    <row r="5" spans="1:11" x14ac:dyDescent="0.25">
      <c r="A5" s="13" t="s">
        <v>934</v>
      </c>
      <c r="B5" s="13" t="s">
        <v>935</v>
      </c>
      <c r="C5" s="13" t="s">
        <v>123</v>
      </c>
      <c r="D5" s="13" t="s">
        <v>14</v>
      </c>
      <c r="E5" s="13" t="s">
        <v>318</v>
      </c>
      <c r="F5" s="13" t="s">
        <v>294</v>
      </c>
      <c r="G5" s="13" t="s">
        <v>275</v>
      </c>
      <c r="H5" s="10"/>
      <c r="I5" s="10"/>
      <c r="J5" s="10"/>
      <c r="K5" s="10"/>
    </row>
    <row r="6" spans="1:11" x14ac:dyDescent="0.25">
      <c r="A6" s="13" t="s">
        <v>936</v>
      </c>
      <c r="B6" s="13" t="s">
        <v>930</v>
      </c>
      <c r="C6" s="13" t="s">
        <v>123</v>
      </c>
      <c r="D6" s="13" t="s">
        <v>290</v>
      </c>
      <c r="E6" s="13" t="s">
        <v>122</v>
      </c>
      <c r="F6" s="13" t="s">
        <v>294</v>
      </c>
      <c r="G6" s="13" t="s">
        <v>275</v>
      </c>
      <c r="H6" s="10"/>
      <c r="I6" s="10"/>
      <c r="J6" s="10"/>
      <c r="K6" s="10"/>
    </row>
    <row r="7" spans="1:11" x14ac:dyDescent="0.25">
      <c r="A7" s="13" t="s">
        <v>937</v>
      </c>
      <c r="B7" s="13" t="s">
        <v>935</v>
      </c>
      <c r="C7" s="13" t="s">
        <v>123</v>
      </c>
      <c r="D7" s="13" t="s">
        <v>14</v>
      </c>
      <c r="E7" s="13" t="s">
        <v>122</v>
      </c>
      <c r="F7" s="13" t="s">
        <v>294</v>
      </c>
      <c r="G7" s="13" t="s">
        <v>275</v>
      </c>
      <c r="H7" s="10"/>
      <c r="I7" s="10"/>
      <c r="J7" s="10"/>
      <c r="K7" s="10"/>
    </row>
    <row r="8" spans="1:11" x14ac:dyDescent="0.25">
      <c r="A8" s="13" t="s">
        <v>938</v>
      </c>
      <c r="B8" s="13" t="s">
        <v>939</v>
      </c>
      <c r="C8" s="13" t="s">
        <v>123</v>
      </c>
      <c r="D8" s="13" t="s">
        <v>98</v>
      </c>
      <c r="E8" s="13" t="s">
        <v>122</v>
      </c>
      <c r="F8" s="13" t="s">
        <v>294</v>
      </c>
      <c r="G8" s="13" t="s">
        <v>275</v>
      </c>
      <c r="H8" s="10"/>
      <c r="I8" s="10"/>
      <c r="J8" s="10"/>
      <c r="K8" s="10"/>
    </row>
    <row r="9" spans="1:11" x14ac:dyDescent="0.25">
      <c r="A9" s="13" t="s">
        <v>940</v>
      </c>
      <c r="B9" s="13" t="s">
        <v>939</v>
      </c>
      <c r="C9" s="13" t="s">
        <v>123</v>
      </c>
      <c r="D9" s="13" t="s">
        <v>22</v>
      </c>
      <c r="E9" s="13" t="s">
        <v>122</v>
      </c>
      <c r="F9" s="13" t="s">
        <v>294</v>
      </c>
      <c r="G9" s="13" t="s">
        <v>275</v>
      </c>
      <c r="H9" s="10"/>
      <c r="I9" s="10"/>
      <c r="J9" s="10"/>
      <c r="K9" s="10"/>
    </row>
    <row r="10" spans="1:11" x14ac:dyDescent="0.25">
      <c r="A10" s="13" t="s">
        <v>941</v>
      </c>
      <c r="B10" s="13" t="s">
        <v>939</v>
      </c>
      <c r="C10" s="13" t="s">
        <v>123</v>
      </c>
      <c r="D10" s="13" t="s">
        <v>72</v>
      </c>
      <c r="E10" s="13" t="s">
        <v>122</v>
      </c>
      <c r="F10" s="13" t="s">
        <v>294</v>
      </c>
      <c r="G10" s="13" t="s">
        <v>275</v>
      </c>
      <c r="H10" s="10"/>
      <c r="I10" s="10"/>
      <c r="J10" s="10"/>
      <c r="K10" s="10"/>
    </row>
    <row r="11" spans="1:11" x14ac:dyDescent="0.25">
      <c r="A11" s="13" t="s">
        <v>942</v>
      </c>
      <c r="B11" s="13" t="s">
        <v>939</v>
      </c>
      <c r="C11" s="13" t="s">
        <v>123</v>
      </c>
      <c r="D11" s="13" t="s">
        <v>14</v>
      </c>
      <c r="E11" s="13" t="s">
        <v>122</v>
      </c>
      <c r="F11" s="13" t="s">
        <v>294</v>
      </c>
      <c r="G11" s="13" t="s">
        <v>275</v>
      </c>
      <c r="H11" s="10"/>
      <c r="I11" s="10"/>
      <c r="J11" s="10"/>
      <c r="K11" s="10"/>
    </row>
    <row r="12" spans="1:11" x14ac:dyDescent="0.25">
      <c r="A12" s="13" t="s">
        <v>943</v>
      </c>
      <c r="B12" s="13" t="s">
        <v>939</v>
      </c>
      <c r="C12" s="13" t="s">
        <v>123</v>
      </c>
      <c r="D12" s="13" t="s">
        <v>41</v>
      </c>
      <c r="E12" s="13" t="s">
        <v>122</v>
      </c>
      <c r="F12" s="13" t="s">
        <v>294</v>
      </c>
      <c r="G12" s="13" t="s">
        <v>275</v>
      </c>
      <c r="H12" s="10"/>
      <c r="I12" s="10"/>
      <c r="J12" s="10"/>
      <c r="K12" s="10"/>
    </row>
    <row r="13" spans="1:11" x14ac:dyDescent="0.25">
      <c r="A13" s="13" t="s">
        <v>944</v>
      </c>
      <c r="B13" s="13" t="s">
        <v>939</v>
      </c>
      <c r="C13" s="13" t="s">
        <v>123</v>
      </c>
      <c r="D13" s="13" t="s">
        <v>98</v>
      </c>
      <c r="E13" s="13" t="s">
        <v>318</v>
      </c>
      <c r="F13" s="13" t="s">
        <v>16</v>
      </c>
      <c r="G13" s="13" t="s">
        <v>275</v>
      </c>
      <c r="H13" s="10"/>
      <c r="I13" s="10"/>
      <c r="J13" s="10"/>
      <c r="K13" s="10"/>
    </row>
    <row r="14" spans="1:11" x14ac:dyDescent="0.25">
      <c r="A14" s="13" t="s">
        <v>945</v>
      </c>
      <c r="B14" s="13" t="s">
        <v>939</v>
      </c>
      <c r="C14" s="13" t="s">
        <v>123</v>
      </c>
      <c r="D14" s="13" t="s">
        <v>22</v>
      </c>
      <c r="E14" s="13" t="s">
        <v>318</v>
      </c>
      <c r="F14" s="13" t="s">
        <v>16</v>
      </c>
      <c r="G14" s="13" t="s">
        <v>275</v>
      </c>
      <c r="H14" s="10"/>
      <c r="I14" s="10"/>
      <c r="J14" s="10"/>
      <c r="K14" s="10"/>
    </row>
    <row r="15" spans="1:11" x14ac:dyDescent="0.25">
      <c r="A15" s="13" t="s">
        <v>946</v>
      </c>
      <c r="B15" s="13" t="s">
        <v>939</v>
      </c>
      <c r="C15" s="13" t="s">
        <v>123</v>
      </c>
      <c r="D15" s="13" t="s">
        <v>72</v>
      </c>
      <c r="E15" s="13" t="s">
        <v>318</v>
      </c>
      <c r="F15" s="13" t="s">
        <v>16</v>
      </c>
      <c r="G15" s="13" t="s">
        <v>275</v>
      </c>
      <c r="H15" s="10"/>
      <c r="I15" s="10"/>
      <c r="J15" s="10"/>
      <c r="K15" s="10"/>
    </row>
    <row r="16" spans="1:11" x14ac:dyDescent="0.25">
      <c r="A16" s="13" t="s">
        <v>947</v>
      </c>
      <c r="B16" s="13" t="s">
        <v>939</v>
      </c>
      <c r="C16" s="13" t="s">
        <v>123</v>
      </c>
      <c r="D16" s="13" t="s">
        <v>14</v>
      </c>
      <c r="E16" s="13" t="s">
        <v>318</v>
      </c>
      <c r="F16" s="13" t="s">
        <v>294</v>
      </c>
      <c r="G16" s="13" t="s">
        <v>275</v>
      </c>
      <c r="H16" s="10"/>
      <c r="I16" s="10"/>
      <c r="J16" s="10"/>
      <c r="K16" s="10"/>
    </row>
    <row r="17" spans="1:11" x14ac:dyDescent="0.25">
      <c r="A17" s="13" t="s">
        <v>948</v>
      </c>
      <c r="B17" s="13" t="s">
        <v>939</v>
      </c>
      <c r="C17" s="13" t="s">
        <v>123</v>
      </c>
      <c r="D17" s="13" t="s">
        <v>41</v>
      </c>
      <c r="E17" s="13" t="s">
        <v>318</v>
      </c>
      <c r="F17" s="13" t="s">
        <v>16</v>
      </c>
      <c r="G17" s="13" t="s">
        <v>275</v>
      </c>
      <c r="H17" s="10"/>
      <c r="I17" s="10"/>
      <c r="J17" s="10"/>
      <c r="K17" s="10"/>
    </row>
    <row r="18" spans="1:11" x14ac:dyDescent="0.25">
      <c r="A18" s="13" t="s">
        <v>949</v>
      </c>
      <c r="B18" s="13" t="s">
        <v>939</v>
      </c>
      <c r="C18" s="13" t="s">
        <v>123</v>
      </c>
      <c r="D18" s="13" t="s">
        <v>98</v>
      </c>
      <c r="E18" s="13" t="s">
        <v>320</v>
      </c>
      <c r="F18" s="13" t="s">
        <v>294</v>
      </c>
      <c r="G18" s="13" t="s">
        <v>275</v>
      </c>
      <c r="H18" s="10"/>
      <c r="I18" s="10"/>
      <c r="J18" s="10"/>
      <c r="K18" s="10"/>
    </row>
    <row r="19" spans="1:11" x14ac:dyDescent="0.25">
      <c r="A19" s="13" t="s">
        <v>950</v>
      </c>
      <c r="B19" s="13" t="s">
        <v>939</v>
      </c>
      <c r="C19" s="13" t="s">
        <v>123</v>
      </c>
      <c r="D19" s="13" t="s">
        <v>22</v>
      </c>
      <c r="E19" s="13" t="s">
        <v>320</v>
      </c>
      <c r="F19" s="13" t="s">
        <v>294</v>
      </c>
      <c r="G19" s="13" t="s">
        <v>275</v>
      </c>
      <c r="H19" s="10"/>
      <c r="I19" s="10"/>
      <c r="J19" s="10"/>
      <c r="K19" s="10"/>
    </row>
    <row r="20" spans="1:11" x14ac:dyDescent="0.25">
      <c r="A20" s="13" t="s">
        <v>951</v>
      </c>
      <c r="B20" s="13" t="s">
        <v>939</v>
      </c>
      <c r="C20" s="13" t="s">
        <v>123</v>
      </c>
      <c r="D20" s="13" t="s">
        <v>72</v>
      </c>
      <c r="E20" s="13" t="s">
        <v>320</v>
      </c>
      <c r="F20" s="13" t="s">
        <v>294</v>
      </c>
      <c r="G20" s="13" t="s">
        <v>275</v>
      </c>
      <c r="H20" s="10"/>
      <c r="I20" s="10"/>
      <c r="J20" s="10"/>
      <c r="K20" s="10"/>
    </row>
    <row r="21" spans="1:11" x14ac:dyDescent="0.25">
      <c r="A21" s="13" t="s">
        <v>952</v>
      </c>
      <c r="B21" s="13" t="s">
        <v>939</v>
      </c>
      <c r="C21" s="13" t="s">
        <v>123</v>
      </c>
      <c r="D21" s="13" t="s">
        <v>14</v>
      </c>
      <c r="E21" s="13" t="s">
        <v>320</v>
      </c>
      <c r="F21" s="13" t="s">
        <v>294</v>
      </c>
      <c r="G21" s="13" t="s">
        <v>275</v>
      </c>
      <c r="H21" s="10"/>
      <c r="I21" s="10"/>
      <c r="J21" s="10"/>
      <c r="K21" s="10"/>
    </row>
    <row r="22" spans="1:11" x14ac:dyDescent="0.25">
      <c r="A22" s="13" t="s">
        <v>953</v>
      </c>
      <c r="B22" s="13" t="s">
        <v>939</v>
      </c>
      <c r="C22" s="13" t="s">
        <v>123</v>
      </c>
      <c r="D22" s="13" t="s">
        <v>41</v>
      </c>
      <c r="E22" s="13" t="s">
        <v>320</v>
      </c>
      <c r="F22" s="13" t="s">
        <v>294</v>
      </c>
      <c r="G22" s="13" t="s">
        <v>275</v>
      </c>
      <c r="H22" s="10"/>
      <c r="I22" s="10"/>
      <c r="J22" s="10"/>
      <c r="K22" s="10"/>
    </row>
    <row r="23" spans="1:11" x14ac:dyDescent="0.25">
      <c r="A23" s="13" t="s">
        <v>954</v>
      </c>
      <c r="B23" s="13" t="s">
        <v>955</v>
      </c>
      <c r="C23" s="13" t="s">
        <v>123</v>
      </c>
      <c r="D23" s="13" t="s">
        <v>98</v>
      </c>
      <c r="E23" s="13" t="s">
        <v>122</v>
      </c>
      <c r="F23" s="13" t="s">
        <v>16</v>
      </c>
      <c r="G23" s="13" t="s">
        <v>275</v>
      </c>
      <c r="H23" s="10"/>
      <c r="I23" s="10"/>
      <c r="J23" s="10"/>
      <c r="K23" s="10"/>
    </row>
    <row r="24" spans="1:11" x14ac:dyDescent="0.25">
      <c r="A24" s="13" t="s">
        <v>956</v>
      </c>
      <c r="B24" s="13" t="s">
        <v>955</v>
      </c>
      <c r="C24" s="13" t="s">
        <v>123</v>
      </c>
      <c r="D24" s="13" t="s">
        <v>22</v>
      </c>
      <c r="E24" s="13" t="s">
        <v>122</v>
      </c>
      <c r="F24" s="13" t="s">
        <v>16</v>
      </c>
      <c r="G24" s="13" t="s">
        <v>275</v>
      </c>
      <c r="H24" s="10"/>
      <c r="I24" s="10"/>
      <c r="J24" s="10"/>
      <c r="K24" s="10"/>
    </row>
    <row r="25" spans="1:11" x14ac:dyDescent="0.25">
      <c r="A25" s="13" t="s">
        <v>957</v>
      </c>
      <c r="B25" s="13" t="s">
        <v>955</v>
      </c>
      <c r="C25" s="13" t="s">
        <v>123</v>
      </c>
      <c r="D25" s="13" t="s">
        <v>72</v>
      </c>
      <c r="E25" s="13" t="s">
        <v>122</v>
      </c>
      <c r="F25" s="13" t="s">
        <v>16</v>
      </c>
      <c r="G25" s="13" t="s">
        <v>275</v>
      </c>
      <c r="H25" s="10"/>
      <c r="I25" s="10"/>
      <c r="J25" s="10"/>
      <c r="K25" s="10"/>
    </row>
    <row r="26" spans="1:11" x14ac:dyDescent="0.25">
      <c r="A26" s="13" t="s">
        <v>958</v>
      </c>
      <c r="B26" s="13" t="s">
        <v>955</v>
      </c>
      <c r="C26" s="13" t="s">
        <v>123</v>
      </c>
      <c r="D26" s="13" t="s">
        <v>14</v>
      </c>
      <c r="E26" s="13" t="s">
        <v>122</v>
      </c>
      <c r="F26" s="13" t="s">
        <v>16</v>
      </c>
      <c r="G26" s="13" t="s">
        <v>275</v>
      </c>
      <c r="H26" s="10"/>
      <c r="I26" s="10"/>
      <c r="J26" s="10"/>
      <c r="K26" s="10"/>
    </row>
    <row r="27" spans="1:11" x14ac:dyDescent="0.25">
      <c r="A27" s="13" t="s">
        <v>959</v>
      </c>
      <c r="B27" s="13" t="s">
        <v>955</v>
      </c>
      <c r="C27" s="13" t="s">
        <v>123</v>
      </c>
      <c r="D27" s="13" t="s">
        <v>41</v>
      </c>
      <c r="E27" s="13" t="s">
        <v>122</v>
      </c>
      <c r="F27" s="13" t="s">
        <v>16</v>
      </c>
      <c r="G27" s="13" t="s">
        <v>275</v>
      </c>
      <c r="H27" s="10"/>
      <c r="I27" s="10"/>
      <c r="J27" s="10"/>
      <c r="K27" s="10"/>
    </row>
    <row r="28" spans="1:11" x14ac:dyDescent="0.25">
      <c r="A28" s="13" t="s">
        <v>960</v>
      </c>
      <c r="B28" s="13" t="s">
        <v>955</v>
      </c>
      <c r="C28" s="13" t="s">
        <v>123</v>
      </c>
      <c r="D28" s="13" t="s">
        <v>98</v>
      </c>
      <c r="E28" s="13" t="s">
        <v>318</v>
      </c>
      <c r="F28" s="13" t="s">
        <v>16</v>
      </c>
      <c r="G28" s="13" t="s">
        <v>275</v>
      </c>
      <c r="H28" s="10"/>
      <c r="I28" s="10"/>
      <c r="J28" s="10"/>
      <c r="K28" s="10"/>
    </row>
    <row r="29" spans="1:11" x14ac:dyDescent="0.25">
      <c r="A29" s="13" t="s">
        <v>961</v>
      </c>
      <c r="B29" s="13" t="s">
        <v>955</v>
      </c>
      <c r="C29" s="13" t="s">
        <v>123</v>
      </c>
      <c r="D29" s="13" t="s">
        <v>22</v>
      </c>
      <c r="E29" s="13" t="s">
        <v>318</v>
      </c>
      <c r="F29" s="13" t="s">
        <v>16</v>
      </c>
      <c r="G29" s="13" t="s">
        <v>275</v>
      </c>
      <c r="H29" s="10"/>
      <c r="I29" s="10"/>
      <c r="J29" s="10"/>
      <c r="K29" s="10"/>
    </row>
    <row r="30" spans="1:11" x14ac:dyDescent="0.25">
      <c r="A30" s="13" t="s">
        <v>962</v>
      </c>
      <c r="B30" s="13" t="s">
        <v>955</v>
      </c>
      <c r="C30" s="13" t="s">
        <v>123</v>
      </c>
      <c r="D30" s="13" t="s">
        <v>72</v>
      </c>
      <c r="E30" s="13" t="s">
        <v>318</v>
      </c>
      <c r="F30" s="13" t="s">
        <v>16</v>
      </c>
      <c r="G30" s="13" t="s">
        <v>275</v>
      </c>
      <c r="H30" s="10"/>
      <c r="I30" s="10"/>
      <c r="J30" s="10"/>
      <c r="K30" s="10"/>
    </row>
    <row r="31" spans="1:11" x14ac:dyDescent="0.25">
      <c r="A31" s="13" t="s">
        <v>963</v>
      </c>
      <c r="B31" s="13" t="s">
        <v>955</v>
      </c>
      <c r="C31" s="13" t="s">
        <v>123</v>
      </c>
      <c r="D31" s="13" t="s">
        <v>14</v>
      </c>
      <c r="E31" s="13" t="s">
        <v>318</v>
      </c>
      <c r="F31" s="13" t="s">
        <v>16</v>
      </c>
      <c r="G31" s="13" t="s">
        <v>275</v>
      </c>
      <c r="H31" s="10"/>
      <c r="I31" s="10"/>
      <c r="J31" s="10"/>
      <c r="K31" s="10"/>
    </row>
    <row r="32" spans="1:11" x14ac:dyDescent="0.25">
      <c r="A32" s="13" t="s">
        <v>964</v>
      </c>
      <c r="B32" s="13" t="s">
        <v>955</v>
      </c>
      <c r="C32" s="13" t="s">
        <v>123</v>
      </c>
      <c r="D32" s="13" t="s">
        <v>41</v>
      </c>
      <c r="E32" s="13" t="s">
        <v>318</v>
      </c>
      <c r="F32" s="13" t="s">
        <v>16</v>
      </c>
      <c r="G32" s="13" t="s">
        <v>275</v>
      </c>
      <c r="H32" s="10"/>
      <c r="I32" s="10"/>
      <c r="J32" s="10"/>
      <c r="K32" s="10"/>
    </row>
    <row r="33" spans="1:11" x14ac:dyDescent="0.25">
      <c r="A33" s="13" t="s">
        <v>965</v>
      </c>
      <c r="B33" s="13" t="s">
        <v>955</v>
      </c>
      <c r="C33" s="13" t="s">
        <v>123</v>
      </c>
      <c r="D33" s="13" t="s">
        <v>98</v>
      </c>
      <c r="E33" s="13" t="s">
        <v>433</v>
      </c>
      <c r="F33" s="13" t="s">
        <v>16</v>
      </c>
      <c r="G33" s="13" t="s">
        <v>275</v>
      </c>
      <c r="H33" s="10"/>
      <c r="I33" s="10"/>
      <c r="J33" s="10"/>
      <c r="K33" s="10"/>
    </row>
    <row r="34" spans="1:11" x14ac:dyDescent="0.25">
      <c r="A34" s="13" t="s">
        <v>966</v>
      </c>
      <c r="B34" s="13" t="s">
        <v>955</v>
      </c>
      <c r="C34" s="13" t="s">
        <v>123</v>
      </c>
      <c r="D34" s="13" t="s">
        <v>22</v>
      </c>
      <c r="E34" s="13" t="s">
        <v>433</v>
      </c>
      <c r="F34" s="13" t="s">
        <v>16</v>
      </c>
      <c r="G34" s="13" t="s">
        <v>275</v>
      </c>
      <c r="H34" s="10"/>
      <c r="I34" s="10"/>
      <c r="J34" s="10"/>
      <c r="K34" s="10"/>
    </row>
    <row r="35" spans="1:11" x14ac:dyDescent="0.25">
      <c r="A35" s="13" t="s">
        <v>967</v>
      </c>
      <c r="B35" s="13" t="s">
        <v>955</v>
      </c>
      <c r="C35" s="13" t="s">
        <v>123</v>
      </c>
      <c r="D35" s="13" t="s">
        <v>72</v>
      </c>
      <c r="E35" s="13" t="s">
        <v>433</v>
      </c>
      <c r="F35" s="13" t="s">
        <v>16</v>
      </c>
      <c r="G35" s="13" t="s">
        <v>275</v>
      </c>
      <c r="H35" s="10"/>
      <c r="I35" s="10"/>
      <c r="J35" s="10"/>
      <c r="K35" s="10"/>
    </row>
    <row r="36" spans="1:11" x14ac:dyDescent="0.25">
      <c r="A36" s="13" t="s">
        <v>968</v>
      </c>
      <c r="B36" s="13" t="s">
        <v>955</v>
      </c>
      <c r="C36" s="13" t="s">
        <v>123</v>
      </c>
      <c r="D36" s="13" t="s">
        <v>14</v>
      </c>
      <c r="E36" s="13" t="s">
        <v>433</v>
      </c>
      <c r="F36" s="13" t="s">
        <v>16</v>
      </c>
      <c r="G36" s="13" t="s">
        <v>275</v>
      </c>
      <c r="H36" s="10"/>
      <c r="I36" s="10"/>
      <c r="J36" s="10"/>
      <c r="K36" s="10"/>
    </row>
    <row r="37" spans="1:11" x14ac:dyDescent="0.25">
      <c r="A37" s="13" t="s">
        <v>969</v>
      </c>
      <c r="B37" s="13" t="s">
        <v>955</v>
      </c>
      <c r="C37" s="13" t="s">
        <v>123</v>
      </c>
      <c r="D37" s="13" t="s">
        <v>41</v>
      </c>
      <c r="E37" s="13" t="s">
        <v>433</v>
      </c>
      <c r="F37" s="13" t="s">
        <v>16</v>
      </c>
      <c r="G37" s="13" t="s">
        <v>275</v>
      </c>
      <c r="H37" s="10"/>
      <c r="I37" s="10"/>
      <c r="J37" s="10"/>
      <c r="K37" s="10"/>
    </row>
    <row r="38" spans="1:11" x14ac:dyDescent="0.25">
      <c r="A38" s="13" t="s">
        <v>970</v>
      </c>
      <c r="B38" s="13" t="s">
        <v>955</v>
      </c>
      <c r="C38" s="13" t="s">
        <v>123</v>
      </c>
      <c r="D38" s="13" t="s">
        <v>98</v>
      </c>
      <c r="E38" s="13" t="s">
        <v>320</v>
      </c>
      <c r="F38" s="13" t="s">
        <v>16</v>
      </c>
      <c r="G38" s="13" t="s">
        <v>275</v>
      </c>
      <c r="H38" s="10"/>
      <c r="I38" s="10"/>
      <c r="J38" s="10"/>
      <c r="K38" s="10"/>
    </row>
    <row r="39" spans="1:11" x14ac:dyDescent="0.25">
      <c r="A39" s="13" t="s">
        <v>971</v>
      </c>
      <c r="B39" s="13" t="s">
        <v>955</v>
      </c>
      <c r="C39" s="13" t="s">
        <v>123</v>
      </c>
      <c r="D39" s="13" t="s">
        <v>22</v>
      </c>
      <c r="E39" s="13" t="s">
        <v>320</v>
      </c>
      <c r="F39" s="13" t="s">
        <v>16</v>
      </c>
      <c r="G39" s="13" t="s">
        <v>275</v>
      </c>
      <c r="H39" s="10"/>
      <c r="I39" s="10"/>
      <c r="J39" s="10"/>
      <c r="K39" s="10"/>
    </row>
    <row r="40" spans="1:11" x14ac:dyDescent="0.25">
      <c r="A40" s="13" t="s">
        <v>972</v>
      </c>
      <c r="B40" s="13" t="s">
        <v>955</v>
      </c>
      <c r="C40" s="13" t="s">
        <v>123</v>
      </c>
      <c r="D40" s="13" t="s">
        <v>72</v>
      </c>
      <c r="E40" s="13" t="s">
        <v>320</v>
      </c>
      <c r="F40" s="13" t="s">
        <v>16</v>
      </c>
      <c r="G40" s="13" t="s">
        <v>275</v>
      </c>
      <c r="H40" s="10"/>
      <c r="I40" s="10"/>
      <c r="J40" s="10"/>
      <c r="K40" s="10"/>
    </row>
    <row r="41" spans="1:11" x14ac:dyDescent="0.25">
      <c r="A41" s="13" t="s">
        <v>973</v>
      </c>
      <c r="B41" s="13" t="s">
        <v>955</v>
      </c>
      <c r="C41" s="13" t="s">
        <v>123</v>
      </c>
      <c r="D41" s="13" t="s">
        <v>14</v>
      </c>
      <c r="E41" s="13" t="s">
        <v>320</v>
      </c>
      <c r="F41" s="13" t="s">
        <v>16</v>
      </c>
      <c r="G41" s="13" t="s">
        <v>275</v>
      </c>
      <c r="H41" s="10"/>
      <c r="I41" s="10"/>
      <c r="J41" s="10"/>
      <c r="K41" s="10"/>
    </row>
    <row r="42" spans="1:11" x14ac:dyDescent="0.25">
      <c r="A42" s="13" t="s">
        <v>974</v>
      </c>
      <c r="B42" s="13" t="s">
        <v>955</v>
      </c>
      <c r="C42" s="13" t="s">
        <v>123</v>
      </c>
      <c r="D42" s="13" t="s">
        <v>41</v>
      </c>
      <c r="E42" s="13" t="s">
        <v>320</v>
      </c>
      <c r="F42" s="13" t="s">
        <v>16</v>
      </c>
      <c r="G42" s="13" t="s">
        <v>275</v>
      </c>
      <c r="H42" s="10"/>
      <c r="I42" s="10"/>
      <c r="J42" s="10"/>
      <c r="K42" s="10"/>
    </row>
    <row r="43" spans="1:11" x14ac:dyDescent="0.25">
      <c r="A43" s="13" t="s">
        <v>975</v>
      </c>
      <c r="B43" s="13" t="s">
        <v>976</v>
      </c>
      <c r="C43" s="13" t="s">
        <v>123</v>
      </c>
      <c r="D43" s="13" t="s">
        <v>290</v>
      </c>
      <c r="E43" s="13" t="s">
        <v>122</v>
      </c>
      <c r="F43" s="13" t="s">
        <v>294</v>
      </c>
      <c r="G43" s="13" t="s">
        <v>275</v>
      </c>
      <c r="H43" s="10"/>
      <c r="I43" s="10"/>
      <c r="J43" s="10"/>
      <c r="K43" s="10"/>
    </row>
    <row r="44" spans="1:11" x14ac:dyDescent="0.25">
      <c r="A44" s="13" t="s">
        <v>977</v>
      </c>
      <c r="B44" s="13" t="s">
        <v>976</v>
      </c>
      <c r="C44" s="13" t="s">
        <v>123</v>
      </c>
      <c r="D44" s="13" t="s">
        <v>290</v>
      </c>
      <c r="E44" s="13" t="s">
        <v>318</v>
      </c>
      <c r="F44" s="13" t="s">
        <v>294</v>
      </c>
      <c r="G44" s="13" t="s">
        <v>275</v>
      </c>
      <c r="H44" s="10"/>
      <c r="I44" s="10"/>
      <c r="J44" s="10"/>
      <c r="K44" s="10"/>
    </row>
    <row r="45" spans="1:11" x14ac:dyDescent="0.25">
      <c r="A45" s="13" t="s">
        <v>978</v>
      </c>
      <c r="B45" s="13" t="s">
        <v>979</v>
      </c>
      <c r="C45" s="13" t="s">
        <v>123</v>
      </c>
      <c r="D45" s="13" t="s">
        <v>98</v>
      </c>
      <c r="E45" s="13" t="s">
        <v>122</v>
      </c>
      <c r="F45" s="13" t="s">
        <v>294</v>
      </c>
      <c r="G45" s="13" t="s">
        <v>275</v>
      </c>
      <c r="H45" s="10"/>
      <c r="I45" s="10"/>
      <c r="J45" s="10"/>
      <c r="K45" s="10"/>
    </row>
    <row r="46" spans="1:11" x14ac:dyDescent="0.25">
      <c r="A46" s="13" t="s">
        <v>980</v>
      </c>
      <c r="B46" s="13" t="s">
        <v>979</v>
      </c>
      <c r="C46" s="13" t="s">
        <v>123</v>
      </c>
      <c r="D46" s="13" t="s">
        <v>22</v>
      </c>
      <c r="E46" s="13" t="s">
        <v>122</v>
      </c>
      <c r="F46" s="13" t="s">
        <v>294</v>
      </c>
      <c r="G46" s="13" t="s">
        <v>275</v>
      </c>
      <c r="H46" s="10"/>
      <c r="I46" s="10"/>
      <c r="J46" s="10"/>
      <c r="K46" s="10"/>
    </row>
    <row r="47" spans="1:11" x14ac:dyDescent="0.25">
      <c r="A47" s="13" t="s">
        <v>981</v>
      </c>
      <c r="B47" s="13" t="s">
        <v>979</v>
      </c>
      <c r="C47" s="13" t="s">
        <v>123</v>
      </c>
      <c r="D47" s="13" t="s">
        <v>72</v>
      </c>
      <c r="E47" s="13" t="s">
        <v>122</v>
      </c>
      <c r="F47" s="13" t="s">
        <v>294</v>
      </c>
      <c r="G47" s="13" t="s">
        <v>275</v>
      </c>
      <c r="H47" s="10"/>
      <c r="I47" s="10"/>
      <c r="J47" s="10"/>
      <c r="K47" s="10"/>
    </row>
    <row r="48" spans="1:11" x14ac:dyDescent="0.25">
      <c r="A48" s="13" t="s">
        <v>982</v>
      </c>
      <c r="B48" s="13" t="s">
        <v>979</v>
      </c>
      <c r="C48" s="13" t="s">
        <v>123</v>
      </c>
      <c r="D48" s="13" t="s">
        <v>14</v>
      </c>
      <c r="E48" s="13" t="s">
        <v>122</v>
      </c>
      <c r="F48" s="13" t="s">
        <v>294</v>
      </c>
      <c r="G48" s="13" t="s">
        <v>275</v>
      </c>
      <c r="H48" s="10"/>
      <c r="I48" s="10"/>
      <c r="J48" s="10"/>
      <c r="K48" s="10"/>
    </row>
    <row r="49" spans="1:11" x14ac:dyDescent="0.25">
      <c r="A49" s="13" t="s">
        <v>983</v>
      </c>
      <c r="B49" s="13" t="s">
        <v>979</v>
      </c>
      <c r="C49" s="13" t="s">
        <v>123</v>
      </c>
      <c r="D49" s="13" t="s">
        <v>41</v>
      </c>
      <c r="E49" s="13" t="s">
        <v>122</v>
      </c>
      <c r="F49" s="13" t="s">
        <v>294</v>
      </c>
      <c r="G49" s="13" t="s">
        <v>275</v>
      </c>
      <c r="H49" s="10"/>
      <c r="I49" s="10"/>
      <c r="J49" s="10"/>
      <c r="K49" s="10"/>
    </row>
    <row r="50" spans="1:11" x14ac:dyDescent="0.25">
      <c r="A50" s="13" t="s">
        <v>984</v>
      </c>
      <c r="B50" s="13" t="s">
        <v>979</v>
      </c>
      <c r="C50" s="13" t="s">
        <v>123</v>
      </c>
      <c r="D50" s="13" t="s">
        <v>98</v>
      </c>
      <c r="E50" s="13" t="s">
        <v>318</v>
      </c>
      <c r="F50" s="13" t="s">
        <v>16</v>
      </c>
      <c r="G50" s="13" t="s">
        <v>275</v>
      </c>
      <c r="H50" s="10"/>
      <c r="I50" s="10"/>
      <c r="J50" s="10"/>
      <c r="K50" s="10"/>
    </row>
    <row r="51" spans="1:11" x14ac:dyDescent="0.25">
      <c r="A51" s="13" t="s">
        <v>985</v>
      </c>
      <c r="B51" s="13" t="s">
        <v>979</v>
      </c>
      <c r="C51" s="13" t="s">
        <v>123</v>
      </c>
      <c r="D51" s="13" t="s">
        <v>22</v>
      </c>
      <c r="E51" s="13" t="s">
        <v>318</v>
      </c>
      <c r="F51" s="13" t="s">
        <v>16</v>
      </c>
      <c r="G51" s="13" t="s">
        <v>275</v>
      </c>
      <c r="H51" s="10"/>
      <c r="I51" s="10"/>
      <c r="J51" s="10"/>
      <c r="K51" s="10"/>
    </row>
    <row r="52" spans="1:11" x14ac:dyDescent="0.25">
      <c r="A52" s="13" t="s">
        <v>986</v>
      </c>
      <c r="B52" s="13" t="s">
        <v>979</v>
      </c>
      <c r="C52" s="13" t="s">
        <v>123</v>
      </c>
      <c r="D52" s="13" t="s">
        <v>72</v>
      </c>
      <c r="E52" s="13" t="s">
        <v>318</v>
      </c>
      <c r="F52" s="13" t="s">
        <v>294</v>
      </c>
      <c r="G52" s="13" t="s">
        <v>275</v>
      </c>
      <c r="H52" s="10"/>
      <c r="I52" s="10"/>
      <c r="J52" s="10"/>
      <c r="K52" s="10"/>
    </row>
    <row r="53" spans="1:11" x14ac:dyDescent="0.25">
      <c r="A53" s="13" t="s">
        <v>987</v>
      </c>
      <c r="B53" s="13" t="s">
        <v>979</v>
      </c>
      <c r="C53" s="13" t="s">
        <v>123</v>
      </c>
      <c r="D53" s="13" t="s">
        <v>14</v>
      </c>
      <c r="E53" s="13" t="s">
        <v>318</v>
      </c>
      <c r="F53" s="13" t="s">
        <v>294</v>
      </c>
      <c r="G53" s="13" t="s">
        <v>275</v>
      </c>
      <c r="H53" s="10"/>
      <c r="I53" s="10"/>
      <c r="J53" s="10"/>
      <c r="K53" s="10"/>
    </row>
    <row r="54" spans="1:11" x14ac:dyDescent="0.25">
      <c r="A54" s="13" t="s">
        <v>988</v>
      </c>
      <c r="B54" s="13" t="s">
        <v>979</v>
      </c>
      <c r="C54" s="13" t="s">
        <v>123</v>
      </c>
      <c r="D54" s="13" t="s">
        <v>41</v>
      </c>
      <c r="E54" s="13" t="s">
        <v>318</v>
      </c>
      <c r="F54" s="13" t="s">
        <v>16</v>
      </c>
      <c r="G54" s="13" t="s">
        <v>275</v>
      </c>
      <c r="H54" s="10"/>
      <c r="I54" s="10"/>
      <c r="J54" s="10"/>
      <c r="K54" s="10"/>
    </row>
    <row r="55" spans="1:11" x14ac:dyDescent="0.25">
      <c r="A55" s="13" t="s">
        <v>989</v>
      </c>
      <c r="B55" s="13" t="s">
        <v>990</v>
      </c>
      <c r="C55" s="13" t="s">
        <v>123</v>
      </c>
      <c r="D55" s="13" t="s">
        <v>98</v>
      </c>
      <c r="E55" s="13" t="s">
        <v>122</v>
      </c>
      <c r="F55" s="13" t="s">
        <v>16</v>
      </c>
      <c r="G55" s="13" t="s">
        <v>275</v>
      </c>
      <c r="H55" s="10"/>
      <c r="I55" s="10"/>
      <c r="J55" s="10"/>
      <c r="K55" s="10"/>
    </row>
    <row r="56" spans="1:11" x14ac:dyDescent="0.25">
      <c r="A56" s="13" t="s">
        <v>991</v>
      </c>
      <c r="B56" s="13" t="s">
        <v>990</v>
      </c>
      <c r="C56" s="13" t="s">
        <v>123</v>
      </c>
      <c r="D56" s="13" t="s">
        <v>22</v>
      </c>
      <c r="E56" s="13" t="s">
        <v>122</v>
      </c>
      <c r="F56" s="13" t="s">
        <v>16</v>
      </c>
      <c r="G56" s="13" t="s">
        <v>275</v>
      </c>
      <c r="H56" s="10"/>
      <c r="I56" s="10"/>
      <c r="J56" s="10"/>
      <c r="K56" s="10"/>
    </row>
    <row r="57" spans="1:11" x14ac:dyDescent="0.25">
      <c r="A57" s="13" t="s">
        <v>992</v>
      </c>
      <c r="B57" s="13" t="s">
        <v>990</v>
      </c>
      <c r="C57" s="13" t="s">
        <v>123</v>
      </c>
      <c r="D57" s="13" t="s">
        <v>72</v>
      </c>
      <c r="E57" s="13" t="s">
        <v>122</v>
      </c>
      <c r="F57" s="13" t="s">
        <v>16</v>
      </c>
      <c r="G57" s="13" t="s">
        <v>275</v>
      </c>
      <c r="H57" s="10"/>
      <c r="I57" s="10"/>
      <c r="J57" s="10"/>
      <c r="K57" s="10"/>
    </row>
    <row r="58" spans="1:11" x14ac:dyDescent="0.25">
      <c r="A58" s="13" t="s">
        <v>993</v>
      </c>
      <c r="B58" s="13" t="s">
        <v>990</v>
      </c>
      <c r="C58" s="13" t="s">
        <v>123</v>
      </c>
      <c r="D58" s="13" t="s">
        <v>14</v>
      </c>
      <c r="E58" s="13" t="s">
        <v>122</v>
      </c>
      <c r="F58" s="13" t="s">
        <v>16</v>
      </c>
      <c r="G58" s="13" t="s">
        <v>275</v>
      </c>
      <c r="H58" s="10"/>
      <c r="I58" s="10"/>
      <c r="J58" s="10"/>
      <c r="K58" s="10"/>
    </row>
    <row r="59" spans="1:11" x14ac:dyDescent="0.25">
      <c r="A59" s="13" t="s">
        <v>994</v>
      </c>
      <c r="B59" s="13" t="s">
        <v>990</v>
      </c>
      <c r="C59" s="13" t="s">
        <v>123</v>
      </c>
      <c r="D59" s="13" t="s">
        <v>41</v>
      </c>
      <c r="E59" s="13" t="s">
        <v>122</v>
      </c>
      <c r="F59" s="13" t="s">
        <v>16</v>
      </c>
      <c r="G59" s="13" t="s">
        <v>275</v>
      </c>
      <c r="H59" s="10"/>
      <c r="I59" s="10"/>
      <c r="J59" s="10"/>
      <c r="K59" s="10"/>
    </row>
    <row r="60" spans="1:11" x14ac:dyDescent="0.25">
      <c r="A60" s="13" t="s">
        <v>995</v>
      </c>
      <c r="B60" s="13" t="s">
        <v>990</v>
      </c>
      <c r="C60" s="13" t="s">
        <v>123</v>
      </c>
      <c r="D60" s="13" t="s">
        <v>98</v>
      </c>
      <c r="E60" s="13" t="s">
        <v>318</v>
      </c>
      <c r="F60" s="13" t="s">
        <v>16</v>
      </c>
      <c r="G60" s="13" t="s">
        <v>275</v>
      </c>
      <c r="H60" s="10"/>
      <c r="I60" s="10"/>
      <c r="J60" s="10"/>
      <c r="K60" s="10"/>
    </row>
    <row r="61" spans="1:11" x14ac:dyDescent="0.25">
      <c r="A61" s="13" t="s">
        <v>996</v>
      </c>
      <c r="B61" s="13" t="s">
        <v>990</v>
      </c>
      <c r="C61" s="13" t="s">
        <v>123</v>
      </c>
      <c r="D61" s="13" t="s">
        <v>22</v>
      </c>
      <c r="E61" s="13" t="s">
        <v>318</v>
      </c>
      <c r="F61" s="13" t="s">
        <v>16</v>
      </c>
      <c r="G61" s="13" t="s">
        <v>275</v>
      </c>
      <c r="H61" s="10"/>
      <c r="I61" s="10"/>
      <c r="J61" s="10"/>
      <c r="K61" s="10"/>
    </row>
    <row r="62" spans="1:11" x14ac:dyDescent="0.25">
      <c r="A62" s="13" t="s">
        <v>997</v>
      </c>
      <c r="B62" s="13" t="s">
        <v>990</v>
      </c>
      <c r="C62" s="13" t="s">
        <v>123</v>
      </c>
      <c r="D62" s="13" t="s">
        <v>72</v>
      </c>
      <c r="E62" s="13" t="s">
        <v>318</v>
      </c>
      <c r="F62" s="13" t="s">
        <v>16</v>
      </c>
      <c r="G62" s="13" t="s">
        <v>275</v>
      </c>
      <c r="H62" s="10"/>
      <c r="I62" s="10"/>
      <c r="J62" s="10"/>
      <c r="K62" s="10"/>
    </row>
    <row r="63" spans="1:11" x14ac:dyDescent="0.25">
      <c r="A63" s="13" t="s">
        <v>998</v>
      </c>
      <c r="B63" s="13" t="s">
        <v>990</v>
      </c>
      <c r="C63" s="13" t="s">
        <v>123</v>
      </c>
      <c r="D63" s="13" t="s">
        <v>14</v>
      </c>
      <c r="E63" s="13" t="s">
        <v>318</v>
      </c>
      <c r="F63" s="13" t="s">
        <v>16</v>
      </c>
      <c r="G63" s="13" t="s">
        <v>275</v>
      </c>
      <c r="H63" s="10"/>
      <c r="I63" s="10"/>
      <c r="J63" s="10"/>
      <c r="K63" s="10"/>
    </row>
    <row r="64" spans="1:11" x14ac:dyDescent="0.25">
      <c r="A64" s="13" t="s">
        <v>999</v>
      </c>
      <c r="B64" s="13" t="s">
        <v>990</v>
      </c>
      <c r="C64" s="13" t="s">
        <v>123</v>
      </c>
      <c r="D64" s="13" t="s">
        <v>41</v>
      </c>
      <c r="E64" s="13" t="s">
        <v>318</v>
      </c>
      <c r="F64" s="13" t="s">
        <v>16</v>
      </c>
      <c r="G64" s="13" t="s">
        <v>275</v>
      </c>
      <c r="H64" s="10"/>
      <c r="I64" s="10"/>
      <c r="J64" s="10"/>
      <c r="K64" s="10"/>
    </row>
    <row r="65" spans="1:11" x14ac:dyDescent="0.25">
      <c r="A65" s="13" t="s">
        <v>1000</v>
      </c>
      <c r="B65" s="13" t="s">
        <v>1001</v>
      </c>
      <c r="C65" s="13" t="s">
        <v>123</v>
      </c>
      <c r="D65" s="13" t="s">
        <v>98</v>
      </c>
      <c r="E65" s="13" t="s">
        <v>122</v>
      </c>
      <c r="F65" s="13" t="s">
        <v>294</v>
      </c>
      <c r="G65" s="13" t="s">
        <v>275</v>
      </c>
      <c r="H65" s="10"/>
      <c r="I65" s="10"/>
      <c r="J65" s="10"/>
      <c r="K65" s="10"/>
    </row>
    <row r="66" spans="1:11" x14ac:dyDescent="0.25">
      <c r="A66" s="13" t="s">
        <v>1002</v>
      </c>
      <c r="B66" s="13" t="s">
        <v>1001</v>
      </c>
      <c r="C66" s="13" t="s">
        <v>123</v>
      </c>
      <c r="D66" s="13" t="s">
        <v>22</v>
      </c>
      <c r="E66" s="13" t="s">
        <v>122</v>
      </c>
      <c r="F66" s="13" t="s">
        <v>294</v>
      </c>
      <c r="G66" s="13" t="s">
        <v>275</v>
      </c>
      <c r="H66" s="10"/>
      <c r="I66" s="10"/>
      <c r="J66" s="10"/>
      <c r="K66" s="10"/>
    </row>
    <row r="67" spans="1:11" x14ac:dyDescent="0.25">
      <c r="A67" s="13" t="s">
        <v>1003</v>
      </c>
      <c r="B67" s="13" t="s">
        <v>1001</v>
      </c>
      <c r="C67" s="13" t="s">
        <v>123</v>
      </c>
      <c r="D67" s="13" t="s">
        <v>72</v>
      </c>
      <c r="E67" s="13" t="s">
        <v>122</v>
      </c>
      <c r="F67" s="13" t="s">
        <v>294</v>
      </c>
      <c r="G67" s="13" t="s">
        <v>275</v>
      </c>
      <c r="H67" s="10"/>
      <c r="I67" s="10"/>
      <c r="J67" s="10"/>
      <c r="K67" s="10"/>
    </row>
    <row r="68" spans="1:11" x14ac:dyDescent="0.25">
      <c r="A68" s="13" t="s">
        <v>1004</v>
      </c>
      <c r="B68" s="13" t="s">
        <v>1001</v>
      </c>
      <c r="C68" s="13" t="s">
        <v>123</v>
      </c>
      <c r="D68" s="13" t="s">
        <v>14</v>
      </c>
      <c r="E68" s="13" t="s">
        <v>122</v>
      </c>
      <c r="F68" s="13" t="s">
        <v>294</v>
      </c>
      <c r="G68" s="13" t="s">
        <v>275</v>
      </c>
      <c r="H68" s="10"/>
      <c r="I68" s="10"/>
      <c r="J68" s="10"/>
      <c r="K68" s="10"/>
    </row>
    <row r="69" spans="1:11" x14ac:dyDescent="0.25">
      <c r="A69" s="13" t="s">
        <v>1005</v>
      </c>
      <c r="B69" s="13" t="s">
        <v>1001</v>
      </c>
      <c r="C69" s="13" t="s">
        <v>123</v>
      </c>
      <c r="D69" s="13" t="s">
        <v>41</v>
      </c>
      <c r="E69" s="13" t="s">
        <v>122</v>
      </c>
      <c r="F69" s="13" t="s">
        <v>294</v>
      </c>
      <c r="G69" s="13" t="s">
        <v>275</v>
      </c>
      <c r="H69" s="10"/>
      <c r="I69" s="10"/>
      <c r="J69" s="10"/>
      <c r="K69" s="10"/>
    </row>
    <row r="70" spans="1:11" x14ac:dyDescent="0.25">
      <c r="A70" s="13" t="s">
        <v>1006</v>
      </c>
      <c r="B70" s="13" t="s">
        <v>1001</v>
      </c>
      <c r="C70" s="13" t="s">
        <v>123</v>
      </c>
      <c r="D70" s="13" t="s">
        <v>98</v>
      </c>
      <c r="E70" s="13" t="s">
        <v>318</v>
      </c>
      <c r="F70" s="13" t="s">
        <v>294</v>
      </c>
      <c r="G70" s="13" t="s">
        <v>275</v>
      </c>
      <c r="H70" s="10"/>
      <c r="I70" s="10"/>
      <c r="J70" s="10"/>
      <c r="K70" s="10"/>
    </row>
    <row r="71" spans="1:11" x14ac:dyDescent="0.25">
      <c r="A71" s="13" t="s">
        <v>1007</v>
      </c>
      <c r="B71" s="13" t="s">
        <v>1001</v>
      </c>
      <c r="C71" s="13" t="s">
        <v>123</v>
      </c>
      <c r="D71" s="13" t="s">
        <v>22</v>
      </c>
      <c r="E71" s="13" t="s">
        <v>318</v>
      </c>
      <c r="F71" s="13" t="s">
        <v>294</v>
      </c>
      <c r="G71" s="13" t="s">
        <v>275</v>
      </c>
      <c r="H71" s="10"/>
      <c r="I71" s="10"/>
      <c r="J71" s="10"/>
      <c r="K71" s="10"/>
    </row>
    <row r="72" spans="1:11" x14ac:dyDescent="0.25">
      <c r="A72" s="13" t="s">
        <v>1008</v>
      </c>
      <c r="B72" s="13" t="s">
        <v>1001</v>
      </c>
      <c r="C72" s="13" t="s">
        <v>123</v>
      </c>
      <c r="D72" s="13" t="s">
        <v>72</v>
      </c>
      <c r="E72" s="13" t="s">
        <v>318</v>
      </c>
      <c r="F72" s="13" t="s">
        <v>294</v>
      </c>
      <c r="G72" s="13" t="s">
        <v>275</v>
      </c>
      <c r="H72" s="10"/>
      <c r="I72" s="10"/>
      <c r="J72" s="10"/>
      <c r="K72" s="10"/>
    </row>
    <row r="73" spans="1:11" x14ac:dyDescent="0.25">
      <c r="A73" s="13" t="s">
        <v>1009</v>
      </c>
      <c r="B73" s="13" t="s">
        <v>1001</v>
      </c>
      <c r="C73" s="13" t="s">
        <v>123</v>
      </c>
      <c r="D73" s="13" t="s">
        <v>14</v>
      </c>
      <c r="E73" s="13" t="s">
        <v>318</v>
      </c>
      <c r="F73" s="13" t="s">
        <v>294</v>
      </c>
      <c r="G73" s="13" t="s">
        <v>275</v>
      </c>
      <c r="H73" s="10"/>
      <c r="I73" s="10"/>
      <c r="J73" s="10"/>
      <c r="K73" s="10"/>
    </row>
    <row r="74" spans="1:11" x14ac:dyDescent="0.25">
      <c r="A74" s="13" t="s">
        <v>1010</v>
      </c>
      <c r="B74" s="13" t="s">
        <v>1001</v>
      </c>
      <c r="C74" s="13" t="s">
        <v>123</v>
      </c>
      <c r="D74" s="13" t="s">
        <v>41</v>
      </c>
      <c r="E74" s="13" t="s">
        <v>318</v>
      </c>
      <c r="F74" s="13" t="s">
        <v>294</v>
      </c>
      <c r="G74" s="13" t="s">
        <v>275</v>
      </c>
      <c r="H74" s="10"/>
      <c r="I74" s="10"/>
      <c r="J74" s="10"/>
      <c r="K74" s="10"/>
    </row>
    <row r="75" spans="1:11" x14ac:dyDescent="0.25">
      <c r="A75" s="13" t="s">
        <v>1011</v>
      </c>
      <c r="B75" s="13" t="s">
        <v>1012</v>
      </c>
      <c r="C75" s="13" t="s">
        <v>123</v>
      </c>
      <c r="D75" s="13" t="s">
        <v>98</v>
      </c>
      <c r="E75" s="13" t="s">
        <v>122</v>
      </c>
      <c r="F75" s="13" t="s">
        <v>294</v>
      </c>
      <c r="G75" s="13" t="s">
        <v>275</v>
      </c>
      <c r="H75" s="10"/>
      <c r="I75" s="10"/>
      <c r="J75" s="10"/>
      <c r="K75" s="10"/>
    </row>
    <row r="76" spans="1:11" x14ac:dyDescent="0.25">
      <c r="A76" s="13" t="s">
        <v>1013</v>
      </c>
      <c r="B76" s="13" t="s">
        <v>1012</v>
      </c>
      <c r="C76" s="13" t="s">
        <v>123</v>
      </c>
      <c r="D76" s="13" t="s">
        <v>22</v>
      </c>
      <c r="E76" s="13" t="s">
        <v>122</v>
      </c>
      <c r="F76" s="13" t="s">
        <v>294</v>
      </c>
      <c r="G76" s="13" t="s">
        <v>275</v>
      </c>
      <c r="H76" s="10"/>
      <c r="I76" s="10"/>
      <c r="J76" s="10"/>
      <c r="K76" s="10"/>
    </row>
    <row r="77" spans="1:11" x14ac:dyDescent="0.25">
      <c r="A77" s="13" t="s">
        <v>1014</v>
      </c>
      <c r="B77" s="13" t="s">
        <v>1012</v>
      </c>
      <c r="C77" s="13" t="s">
        <v>123</v>
      </c>
      <c r="D77" s="13" t="s">
        <v>72</v>
      </c>
      <c r="E77" s="13" t="s">
        <v>122</v>
      </c>
      <c r="F77" s="13" t="s">
        <v>294</v>
      </c>
      <c r="G77" s="13" t="s">
        <v>275</v>
      </c>
      <c r="H77" s="10"/>
      <c r="I77" s="10"/>
      <c r="J77" s="10"/>
      <c r="K77" s="10"/>
    </row>
    <row r="78" spans="1:11" x14ac:dyDescent="0.25">
      <c r="A78" s="13" t="s">
        <v>1015</v>
      </c>
      <c r="B78" s="13" t="s">
        <v>1012</v>
      </c>
      <c r="C78" s="13" t="s">
        <v>123</v>
      </c>
      <c r="D78" s="13" t="s">
        <v>14</v>
      </c>
      <c r="E78" s="13" t="s">
        <v>122</v>
      </c>
      <c r="F78" s="13" t="s">
        <v>294</v>
      </c>
      <c r="G78" s="13" t="s">
        <v>275</v>
      </c>
      <c r="H78" s="10"/>
      <c r="I78" s="10"/>
      <c r="J78" s="10"/>
      <c r="K78" s="10"/>
    </row>
    <row r="79" spans="1:11" x14ac:dyDescent="0.25">
      <c r="A79" s="13" t="s">
        <v>1016</v>
      </c>
      <c r="B79" s="13" t="s">
        <v>1012</v>
      </c>
      <c r="C79" s="13" t="s">
        <v>123</v>
      </c>
      <c r="D79" s="13" t="s">
        <v>41</v>
      </c>
      <c r="E79" s="13" t="s">
        <v>122</v>
      </c>
      <c r="F79" s="13" t="s">
        <v>294</v>
      </c>
      <c r="G79" s="13" t="s">
        <v>275</v>
      </c>
      <c r="H79" s="10"/>
      <c r="I79" s="10"/>
      <c r="J79" s="10"/>
      <c r="K79" s="10"/>
    </row>
    <row r="80" spans="1:11" x14ac:dyDescent="0.25">
      <c r="A80" s="13" t="s">
        <v>1017</v>
      </c>
      <c r="B80" s="13" t="s">
        <v>1012</v>
      </c>
      <c r="C80" s="13" t="s">
        <v>123</v>
      </c>
      <c r="D80" s="13" t="s">
        <v>98</v>
      </c>
      <c r="E80" s="13" t="s">
        <v>318</v>
      </c>
      <c r="F80" s="13" t="s">
        <v>16</v>
      </c>
      <c r="G80" s="13" t="s">
        <v>275</v>
      </c>
      <c r="H80" s="10"/>
      <c r="I80" s="10"/>
      <c r="J80" s="10"/>
      <c r="K80" s="10"/>
    </row>
    <row r="81" spans="1:11" x14ac:dyDescent="0.25">
      <c r="A81" s="13" t="s">
        <v>1018</v>
      </c>
      <c r="B81" s="13" t="s">
        <v>1012</v>
      </c>
      <c r="C81" s="13" t="s">
        <v>123</v>
      </c>
      <c r="D81" s="13" t="s">
        <v>22</v>
      </c>
      <c r="E81" s="13" t="s">
        <v>318</v>
      </c>
      <c r="F81" s="13" t="s">
        <v>16</v>
      </c>
      <c r="G81" s="13" t="s">
        <v>275</v>
      </c>
      <c r="H81" s="10"/>
      <c r="I81" s="10"/>
      <c r="J81" s="10"/>
      <c r="K81" s="10"/>
    </row>
    <row r="82" spans="1:11" x14ac:dyDescent="0.25">
      <c r="A82" s="13" t="s">
        <v>1019</v>
      </c>
      <c r="B82" s="13" t="s">
        <v>1012</v>
      </c>
      <c r="C82" s="13" t="s">
        <v>123</v>
      </c>
      <c r="D82" s="13" t="s">
        <v>72</v>
      </c>
      <c r="E82" s="13" t="s">
        <v>318</v>
      </c>
      <c r="F82" s="13" t="s">
        <v>294</v>
      </c>
      <c r="G82" s="13" t="s">
        <v>275</v>
      </c>
      <c r="H82" s="10"/>
      <c r="I82" s="10"/>
      <c r="J82" s="10"/>
      <c r="K82" s="10"/>
    </row>
    <row r="83" spans="1:11" x14ac:dyDescent="0.25">
      <c r="A83" s="13" t="s">
        <v>1020</v>
      </c>
      <c r="B83" s="13" t="s">
        <v>1012</v>
      </c>
      <c r="C83" s="13" t="s">
        <v>123</v>
      </c>
      <c r="D83" s="13" t="s">
        <v>14</v>
      </c>
      <c r="E83" s="13" t="s">
        <v>318</v>
      </c>
      <c r="F83" s="13" t="s">
        <v>294</v>
      </c>
      <c r="G83" s="13" t="s">
        <v>275</v>
      </c>
      <c r="H83" s="10"/>
      <c r="I83" s="10"/>
      <c r="J83" s="10"/>
      <c r="K83" s="10"/>
    </row>
    <row r="84" spans="1:11" x14ac:dyDescent="0.25">
      <c r="A84" s="13" t="s">
        <v>1021</v>
      </c>
      <c r="B84" s="13" t="s">
        <v>1012</v>
      </c>
      <c r="C84" s="13" t="s">
        <v>123</v>
      </c>
      <c r="D84" s="13" t="s">
        <v>41</v>
      </c>
      <c r="E84" s="13" t="s">
        <v>318</v>
      </c>
      <c r="F84" s="13" t="s">
        <v>16</v>
      </c>
      <c r="G84" s="13" t="s">
        <v>275</v>
      </c>
      <c r="H84" s="10"/>
      <c r="I84" s="10"/>
      <c r="J84" s="10"/>
      <c r="K84" s="10"/>
    </row>
    <row r="85" spans="1:11" x14ac:dyDescent="0.25">
      <c r="A85" s="13" t="s">
        <v>1022</v>
      </c>
      <c r="B85" s="13" t="s">
        <v>1023</v>
      </c>
      <c r="C85" s="13" t="s">
        <v>123</v>
      </c>
      <c r="D85" s="13" t="s">
        <v>98</v>
      </c>
      <c r="E85" s="13" t="s">
        <v>122</v>
      </c>
      <c r="F85" s="13" t="s">
        <v>294</v>
      </c>
      <c r="G85" s="13" t="s">
        <v>275</v>
      </c>
      <c r="H85" s="10"/>
      <c r="I85" s="10"/>
      <c r="J85" s="10"/>
      <c r="K85" s="10"/>
    </row>
    <row r="86" spans="1:11" x14ac:dyDescent="0.25">
      <c r="A86" s="13" t="s">
        <v>1024</v>
      </c>
      <c r="B86" s="13" t="s">
        <v>1023</v>
      </c>
      <c r="C86" s="13" t="s">
        <v>123</v>
      </c>
      <c r="D86" s="13" t="s">
        <v>22</v>
      </c>
      <c r="E86" s="13" t="s">
        <v>122</v>
      </c>
      <c r="F86" s="13" t="s">
        <v>294</v>
      </c>
      <c r="G86" s="13" t="s">
        <v>275</v>
      </c>
      <c r="H86" s="10"/>
      <c r="I86" s="10"/>
      <c r="J86" s="10"/>
      <c r="K86" s="10"/>
    </row>
    <row r="87" spans="1:11" x14ac:dyDescent="0.25">
      <c r="A87" s="13" t="s">
        <v>1025</v>
      </c>
      <c r="B87" s="13" t="s">
        <v>1023</v>
      </c>
      <c r="C87" s="13" t="s">
        <v>123</v>
      </c>
      <c r="D87" s="13" t="s">
        <v>72</v>
      </c>
      <c r="E87" s="13" t="s">
        <v>122</v>
      </c>
      <c r="F87" s="13" t="s">
        <v>294</v>
      </c>
      <c r="G87" s="13" t="s">
        <v>275</v>
      </c>
      <c r="H87" s="10"/>
      <c r="I87" s="10"/>
      <c r="J87" s="10"/>
      <c r="K87" s="10"/>
    </row>
    <row r="88" spans="1:11" x14ac:dyDescent="0.25">
      <c r="A88" s="13" t="s">
        <v>1026</v>
      </c>
      <c r="B88" s="13" t="s">
        <v>1023</v>
      </c>
      <c r="C88" s="13" t="s">
        <v>123</v>
      </c>
      <c r="D88" s="13" t="s">
        <v>14</v>
      </c>
      <c r="E88" s="13" t="s">
        <v>122</v>
      </c>
      <c r="F88" s="13" t="s">
        <v>294</v>
      </c>
      <c r="G88" s="13" t="s">
        <v>275</v>
      </c>
      <c r="H88" s="10"/>
      <c r="I88" s="10"/>
      <c r="J88" s="10"/>
      <c r="K88" s="10"/>
    </row>
    <row r="89" spans="1:11" x14ac:dyDescent="0.25">
      <c r="A89" s="13" t="s">
        <v>1027</v>
      </c>
      <c r="B89" s="13" t="s">
        <v>1023</v>
      </c>
      <c r="C89" s="13" t="s">
        <v>123</v>
      </c>
      <c r="D89" s="13" t="s">
        <v>41</v>
      </c>
      <c r="E89" s="13" t="s">
        <v>122</v>
      </c>
      <c r="F89" s="13" t="s">
        <v>294</v>
      </c>
      <c r="G89" s="13" t="s">
        <v>275</v>
      </c>
      <c r="H89" s="10"/>
      <c r="I89" s="10"/>
      <c r="J89" s="10"/>
      <c r="K89" s="10"/>
    </row>
    <row r="90" spans="1:11" x14ac:dyDescent="0.25">
      <c r="A90" s="13" t="s">
        <v>1028</v>
      </c>
      <c r="B90" s="13" t="s">
        <v>1023</v>
      </c>
      <c r="C90" s="13" t="s">
        <v>123</v>
      </c>
      <c r="D90" s="13" t="s">
        <v>98</v>
      </c>
      <c r="E90" s="13" t="s">
        <v>318</v>
      </c>
      <c r="F90" s="13" t="s">
        <v>294</v>
      </c>
      <c r="G90" s="13" t="s">
        <v>275</v>
      </c>
      <c r="H90" s="10"/>
      <c r="I90" s="10"/>
      <c r="J90" s="10"/>
      <c r="K90" s="10"/>
    </row>
    <row r="91" spans="1:11" x14ac:dyDescent="0.25">
      <c r="A91" s="13" t="s">
        <v>1029</v>
      </c>
      <c r="B91" s="13" t="s">
        <v>1023</v>
      </c>
      <c r="C91" s="13" t="s">
        <v>123</v>
      </c>
      <c r="D91" s="13" t="s">
        <v>22</v>
      </c>
      <c r="E91" s="13" t="s">
        <v>318</v>
      </c>
      <c r="F91" s="13" t="s">
        <v>294</v>
      </c>
      <c r="G91" s="13" t="s">
        <v>275</v>
      </c>
      <c r="H91" s="10"/>
      <c r="I91" s="10"/>
      <c r="J91" s="10"/>
      <c r="K91" s="10"/>
    </row>
    <row r="92" spans="1:11" x14ac:dyDescent="0.25">
      <c r="A92" s="13" t="s">
        <v>1030</v>
      </c>
      <c r="B92" s="13" t="s">
        <v>1023</v>
      </c>
      <c r="C92" s="13" t="s">
        <v>123</v>
      </c>
      <c r="D92" s="13" t="s">
        <v>72</v>
      </c>
      <c r="E92" s="13" t="s">
        <v>318</v>
      </c>
      <c r="F92" s="13" t="s">
        <v>294</v>
      </c>
      <c r="G92" s="13" t="s">
        <v>275</v>
      </c>
      <c r="H92" s="10"/>
      <c r="I92" s="10"/>
      <c r="J92" s="10"/>
      <c r="K92" s="10"/>
    </row>
    <row r="93" spans="1:11" x14ac:dyDescent="0.25">
      <c r="A93" s="13" t="s">
        <v>1031</v>
      </c>
      <c r="B93" s="13" t="s">
        <v>1023</v>
      </c>
      <c r="C93" s="13" t="s">
        <v>123</v>
      </c>
      <c r="D93" s="13" t="s">
        <v>14</v>
      </c>
      <c r="E93" s="13" t="s">
        <v>318</v>
      </c>
      <c r="F93" s="13" t="s">
        <v>294</v>
      </c>
      <c r="G93" s="13" t="s">
        <v>275</v>
      </c>
      <c r="H93" s="10"/>
      <c r="I93" s="10"/>
      <c r="J93" s="10"/>
      <c r="K93" s="10"/>
    </row>
    <row r="94" spans="1:11" x14ac:dyDescent="0.25">
      <c r="A94" s="13" t="s">
        <v>1032</v>
      </c>
      <c r="B94" s="13" t="s">
        <v>1023</v>
      </c>
      <c r="C94" s="13" t="s">
        <v>123</v>
      </c>
      <c r="D94" s="13" t="s">
        <v>41</v>
      </c>
      <c r="E94" s="13" t="s">
        <v>318</v>
      </c>
      <c r="F94" s="13" t="s">
        <v>294</v>
      </c>
      <c r="G94" s="13" t="s">
        <v>275</v>
      </c>
      <c r="H94" s="10"/>
      <c r="I94" s="10"/>
      <c r="J94" s="10"/>
      <c r="K94" s="10"/>
    </row>
    <row r="95" spans="1:11" x14ac:dyDescent="0.25">
      <c r="A95" s="13" t="s">
        <v>1033</v>
      </c>
      <c r="B95" s="13" t="s">
        <v>1034</v>
      </c>
      <c r="C95" s="13" t="s">
        <v>123</v>
      </c>
      <c r="D95" s="13" t="s">
        <v>98</v>
      </c>
      <c r="E95" s="13" t="s">
        <v>122</v>
      </c>
      <c r="F95" s="13" t="s">
        <v>294</v>
      </c>
      <c r="G95" s="13" t="s">
        <v>275</v>
      </c>
      <c r="H95" s="10"/>
      <c r="I95" s="10"/>
      <c r="J95" s="10"/>
      <c r="K95" s="10"/>
    </row>
    <row r="96" spans="1:11" x14ac:dyDescent="0.25">
      <c r="A96" s="13" t="s">
        <v>1035</v>
      </c>
      <c r="B96" s="13" t="s">
        <v>1034</v>
      </c>
      <c r="C96" s="13" t="s">
        <v>123</v>
      </c>
      <c r="D96" s="13" t="s">
        <v>22</v>
      </c>
      <c r="E96" s="13" t="s">
        <v>122</v>
      </c>
      <c r="F96" s="13" t="s">
        <v>294</v>
      </c>
      <c r="G96" s="13" t="s">
        <v>275</v>
      </c>
      <c r="H96" s="10"/>
      <c r="I96" s="10"/>
      <c r="J96" s="10"/>
      <c r="K96" s="10"/>
    </row>
    <row r="97" spans="1:11" x14ac:dyDescent="0.25">
      <c r="A97" s="13" t="s">
        <v>1036</v>
      </c>
      <c r="B97" s="13" t="s">
        <v>1034</v>
      </c>
      <c r="C97" s="13" t="s">
        <v>123</v>
      </c>
      <c r="D97" s="13" t="s">
        <v>72</v>
      </c>
      <c r="E97" s="13" t="s">
        <v>122</v>
      </c>
      <c r="F97" s="13" t="s">
        <v>294</v>
      </c>
      <c r="G97" s="13" t="s">
        <v>275</v>
      </c>
      <c r="H97" s="10"/>
      <c r="I97" s="10"/>
      <c r="J97" s="10"/>
      <c r="K97" s="10"/>
    </row>
    <row r="98" spans="1:11" x14ac:dyDescent="0.25">
      <c r="A98" s="13" t="s">
        <v>1037</v>
      </c>
      <c r="B98" s="13" t="s">
        <v>1034</v>
      </c>
      <c r="C98" s="13" t="s">
        <v>123</v>
      </c>
      <c r="D98" s="13" t="s">
        <v>14</v>
      </c>
      <c r="E98" s="13" t="s">
        <v>122</v>
      </c>
      <c r="F98" s="13" t="s">
        <v>294</v>
      </c>
      <c r="G98" s="13" t="s">
        <v>275</v>
      </c>
      <c r="H98" s="10"/>
      <c r="I98" s="10"/>
      <c r="J98" s="10"/>
      <c r="K98" s="10"/>
    </row>
    <row r="99" spans="1:11" x14ac:dyDescent="0.25">
      <c r="A99" s="13" t="s">
        <v>1038</v>
      </c>
      <c r="B99" s="13" t="s">
        <v>1034</v>
      </c>
      <c r="C99" s="13" t="s">
        <v>123</v>
      </c>
      <c r="D99" s="13" t="s">
        <v>41</v>
      </c>
      <c r="E99" s="13" t="s">
        <v>122</v>
      </c>
      <c r="F99" s="13" t="s">
        <v>294</v>
      </c>
      <c r="G99" s="13" t="s">
        <v>275</v>
      </c>
      <c r="H99" s="10"/>
      <c r="I99" s="10"/>
      <c r="J99" s="10"/>
      <c r="K99" s="10"/>
    </row>
    <row r="100" spans="1:11" x14ac:dyDescent="0.25">
      <c r="A100" s="13" t="s">
        <v>1039</v>
      </c>
      <c r="B100" s="13" t="s">
        <v>1034</v>
      </c>
      <c r="C100" s="13" t="s">
        <v>123</v>
      </c>
      <c r="D100" s="13" t="s">
        <v>98</v>
      </c>
      <c r="E100" s="13" t="s">
        <v>318</v>
      </c>
      <c r="F100" s="13" t="s">
        <v>16</v>
      </c>
      <c r="G100" s="13" t="s">
        <v>275</v>
      </c>
      <c r="H100" s="10"/>
      <c r="I100" s="10"/>
      <c r="J100" s="10"/>
      <c r="K100" s="10"/>
    </row>
    <row r="101" spans="1:11" x14ac:dyDescent="0.25">
      <c r="A101" s="13" t="s">
        <v>1040</v>
      </c>
      <c r="B101" s="13" t="s">
        <v>1034</v>
      </c>
      <c r="C101" s="13" t="s">
        <v>123</v>
      </c>
      <c r="D101" s="13" t="s">
        <v>22</v>
      </c>
      <c r="E101" s="13" t="s">
        <v>318</v>
      </c>
      <c r="F101" s="13" t="s">
        <v>16</v>
      </c>
      <c r="G101" s="13" t="s">
        <v>275</v>
      </c>
      <c r="H101" s="10"/>
      <c r="I101" s="10"/>
      <c r="J101" s="10"/>
      <c r="K101" s="10"/>
    </row>
    <row r="102" spans="1:11" x14ac:dyDescent="0.25">
      <c r="A102" s="13" t="s">
        <v>1041</v>
      </c>
      <c r="B102" s="13" t="s">
        <v>1034</v>
      </c>
      <c r="C102" s="13" t="s">
        <v>123</v>
      </c>
      <c r="D102" s="13" t="s">
        <v>72</v>
      </c>
      <c r="E102" s="13" t="s">
        <v>318</v>
      </c>
      <c r="F102" s="13" t="s">
        <v>16</v>
      </c>
      <c r="G102" s="13" t="s">
        <v>275</v>
      </c>
      <c r="H102" s="10"/>
      <c r="I102" s="10"/>
      <c r="J102" s="10"/>
      <c r="K102" s="10"/>
    </row>
    <row r="103" spans="1:11" x14ac:dyDescent="0.25">
      <c r="A103" s="13" t="s">
        <v>1042</v>
      </c>
      <c r="B103" s="13" t="s">
        <v>1034</v>
      </c>
      <c r="C103" s="13" t="s">
        <v>123</v>
      </c>
      <c r="D103" s="13" t="s">
        <v>14</v>
      </c>
      <c r="E103" s="13" t="s">
        <v>318</v>
      </c>
      <c r="F103" s="13" t="s">
        <v>294</v>
      </c>
      <c r="G103" s="13" t="s">
        <v>275</v>
      </c>
      <c r="H103" s="10"/>
      <c r="I103" s="10"/>
      <c r="J103" s="10"/>
      <c r="K103" s="10"/>
    </row>
    <row r="104" spans="1:11" x14ac:dyDescent="0.25">
      <c r="A104" s="13" t="s">
        <v>1043</v>
      </c>
      <c r="B104" s="13" t="s">
        <v>1034</v>
      </c>
      <c r="C104" s="13" t="s">
        <v>123</v>
      </c>
      <c r="D104" s="13" t="s">
        <v>41</v>
      </c>
      <c r="E104" s="13" t="s">
        <v>318</v>
      </c>
      <c r="F104" s="13" t="s">
        <v>16</v>
      </c>
      <c r="G104" s="13" t="s">
        <v>275</v>
      </c>
      <c r="H104" s="10"/>
      <c r="I104" s="10"/>
      <c r="J104" s="10"/>
      <c r="K104" s="10"/>
    </row>
    <row r="105" spans="1:11" x14ac:dyDescent="0.25">
      <c r="A105" s="13" t="s">
        <v>1044</v>
      </c>
      <c r="B105" s="13" t="s">
        <v>1045</v>
      </c>
      <c r="C105" s="13" t="s">
        <v>123</v>
      </c>
      <c r="D105" s="13" t="s">
        <v>98</v>
      </c>
      <c r="E105" s="13" t="s">
        <v>122</v>
      </c>
      <c r="F105" s="13" t="s">
        <v>294</v>
      </c>
      <c r="G105" s="13" t="s">
        <v>275</v>
      </c>
      <c r="H105" s="10"/>
      <c r="I105" s="10"/>
      <c r="J105" s="10"/>
      <c r="K105" s="10"/>
    </row>
    <row r="106" spans="1:11" x14ac:dyDescent="0.25">
      <c r="A106" s="13" t="s">
        <v>1046</v>
      </c>
      <c r="B106" s="13" t="s">
        <v>1045</v>
      </c>
      <c r="C106" s="13" t="s">
        <v>123</v>
      </c>
      <c r="D106" s="13" t="s">
        <v>22</v>
      </c>
      <c r="E106" s="13" t="s">
        <v>122</v>
      </c>
      <c r="F106" s="13" t="s">
        <v>294</v>
      </c>
      <c r="G106" s="13" t="s">
        <v>275</v>
      </c>
      <c r="H106" s="10"/>
      <c r="I106" s="10"/>
      <c r="J106" s="10"/>
      <c r="K106" s="10"/>
    </row>
    <row r="107" spans="1:11" x14ac:dyDescent="0.25">
      <c r="A107" s="13" t="s">
        <v>1047</v>
      </c>
      <c r="B107" s="13" t="s">
        <v>1045</v>
      </c>
      <c r="C107" s="13" t="s">
        <v>123</v>
      </c>
      <c r="D107" s="13" t="s">
        <v>72</v>
      </c>
      <c r="E107" s="13" t="s">
        <v>122</v>
      </c>
      <c r="F107" s="13" t="s">
        <v>294</v>
      </c>
      <c r="G107" s="13" t="s">
        <v>275</v>
      </c>
      <c r="H107" s="10"/>
      <c r="I107" s="10"/>
      <c r="J107" s="10"/>
      <c r="K107" s="10"/>
    </row>
    <row r="108" spans="1:11" x14ac:dyDescent="0.25">
      <c r="A108" s="13" t="s">
        <v>1048</v>
      </c>
      <c r="B108" s="13" t="s">
        <v>1045</v>
      </c>
      <c r="C108" s="13" t="s">
        <v>123</v>
      </c>
      <c r="D108" s="13" t="s">
        <v>14</v>
      </c>
      <c r="E108" s="13" t="s">
        <v>122</v>
      </c>
      <c r="F108" s="13" t="s">
        <v>294</v>
      </c>
      <c r="G108" s="13" t="s">
        <v>275</v>
      </c>
      <c r="H108" s="10"/>
      <c r="I108" s="10"/>
      <c r="J108" s="10"/>
      <c r="K108" s="10"/>
    </row>
    <row r="109" spans="1:11" x14ac:dyDescent="0.25">
      <c r="A109" s="13" t="s">
        <v>1049</v>
      </c>
      <c r="B109" s="13" t="s">
        <v>1045</v>
      </c>
      <c r="C109" s="13" t="s">
        <v>123</v>
      </c>
      <c r="D109" s="13" t="s">
        <v>41</v>
      </c>
      <c r="E109" s="13" t="s">
        <v>122</v>
      </c>
      <c r="F109" s="13" t="s">
        <v>294</v>
      </c>
      <c r="G109" s="13" t="s">
        <v>275</v>
      </c>
      <c r="H109" s="10"/>
      <c r="I109" s="10"/>
      <c r="J109" s="10"/>
      <c r="K109" s="10"/>
    </row>
    <row r="110" spans="1:11" x14ac:dyDescent="0.25">
      <c r="A110" s="13" t="s">
        <v>1050</v>
      </c>
      <c r="B110" s="13" t="s">
        <v>1045</v>
      </c>
      <c r="C110" s="13" t="s">
        <v>123</v>
      </c>
      <c r="D110" s="13" t="s">
        <v>98</v>
      </c>
      <c r="E110" s="13" t="s">
        <v>318</v>
      </c>
      <c r="F110" s="13" t="s">
        <v>16</v>
      </c>
      <c r="G110" s="13" t="s">
        <v>275</v>
      </c>
      <c r="H110" s="10"/>
      <c r="I110" s="10"/>
      <c r="J110" s="10"/>
      <c r="K110" s="10"/>
    </row>
    <row r="111" spans="1:11" x14ac:dyDescent="0.25">
      <c r="A111" s="13" t="s">
        <v>1051</v>
      </c>
      <c r="B111" s="13" t="s">
        <v>1045</v>
      </c>
      <c r="C111" s="13" t="s">
        <v>123</v>
      </c>
      <c r="D111" s="13" t="s">
        <v>22</v>
      </c>
      <c r="E111" s="13" t="s">
        <v>318</v>
      </c>
      <c r="F111" s="13" t="s">
        <v>16</v>
      </c>
      <c r="G111" s="13" t="s">
        <v>275</v>
      </c>
      <c r="H111" s="10"/>
      <c r="I111" s="10"/>
      <c r="J111" s="10"/>
      <c r="K111" s="10"/>
    </row>
    <row r="112" spans="1:11" x14ac:dyDescent="0.25">
      <c r="A112" s="13" t="s">
        <v>1052</v>
      </c>
      <c r="B112" s="13" t="s">
        <v>1045</v>
      </c>
      <c r="C112" s="13" t="s">
        <v>123</v>
      </c>
      <c r="D112" s="13" t="s">
        <v>72</v>
      </c>
      <c r="E112" s="13" t="s">
        <v>318</v>
      </c>
      <c r="F112" s="13" t="s">
        <v>16</v>
      </c>
      <c r="G112" s="13" t="s">
        <v>275</v>
      </c>
      <c r="H112" s="10"/>
      <c r="I112" s="10"/>
      <c r="J112" s="10"/>
      <c r="K112" s="10"/>
    </row>
    <row r="113" spans="1:11" x14ac:dyDescent="0.25">
      <c r="A113" s="13" t="s">
        <v>1053</v>
      </c>
      <c r="B113" s="13" t="s">
        <v>1045</v>
      </c>
      <c r="C113" s="13" t="s">
        <v>123</v>
      </c>
      <c r="D113" s="13" t="s">
        <v>14</v>
      </c>
      <c r="E113" s="13" t="s">
        <v>318</v>
      </c>
      <c r="F113" s="13" t="s">
        <v>294</v>
      </c>
      <c r="G113" s="13" t="s">
        <v>275</v>
      </c>
      <c r="H113" s="10"/>
      <c r="I113" s="10"/>
      <c r="J113" s="10"/>
      <c r="K113" s="10"/>
    </row>
    <row r="114" spans="1:11" x14ac:dyDescent="0.25">
      <c r="A114" s="13" t="s">
        <v>1054</v>
      </c>
      <c r="B114" s="13" t="s">
        <v>1045</v>
      </c>
      <c r="C114" s="13" t="s">
        <v>123</v>
      </c>
      <c r="D114" s="13" t="s">
        <v>41</v>
      </c>
      <c r="E114" s="13" t="s">
        <v>318</v>
      </c>
      <c r="F114" s="13" t="s">
        <v>16</v>
      </c>
      <c r="G114" s="13" t="s">
        <v>275</v>
      </c>
      <c r="H114" s="10"/>
      <c r="I114" s="10"/>
      <c r="J114" s="10"/>
      <c r="K114" s="10"/>
    </row>
    <row r="115" spans="1:11" x14ac:dyDescent="0.25">
      <c r="A115" s="13" t="s">
        <v>1055</v>
      </c>
      <c r="B115" s="13" t="s">
        <v>1056</v>
      </c>
      <c r="C115" s="13" t="s">
        <v>123</v>
      </c>
      <c r="D115" s="13" t="s">
        <v>290</v>
      </c>
      <c r="E115" s="13" t="s">
        <v>122</v>
      </c>
      <c r="F115" s="13" t="s">
        <v>294</v>
      </c>
      <c r="G115" s="13" t="s">
        <v>275</v>
      </c>
      <c r="H115" s="10"/>
      <c r="I115" s="10"/>
      <c r="J115" s="10"/>
      <c r="K115" s="10"/>
    </row>
    <row r="116" spans="1:11" x14ac:dyDescent="0.25">
      <c r="A116" s="13" t="s">
        <v>1057</v>
      </c>
      <c r="B116" s="13" t="s">
        <v>1056</v>
      </c>
      <c r="C116" s="13" t="s">
        <v>123</v>
      </c>
      <c r="D116" s="13" t="s">
        <v>290</v>
      </c>
      <c r="E116" s="13" t="s">
        <v>318</v>
      </c>
      <c r="F116" s="13" t="s">
        <v>294</v>
      </c>
      <c r="G116" s="13" t="s">
        <v>275</v>
      </c>
      <c r="H116" s="10"/>
      <c r="I116" s="10"/>
      <c r="J116" s="10"/>
      <c r="K116" s="10"/>
    </row>
    <row r="117" spans="1:11" x14ac:dyDescent="0.25">
      <c r="A117" s="13" t="s">
        <v>1058</v>
      </c>
      <c r="B117" s="13" t="s">
        <v>1059</v>
      </c>
      <c r="C117" s="13" t="s">
        <v>123</v>
      </c>
      <c r="D117" s="13" t="s">
        <v>41</v>
      </c>
      <c r="E117" s="13" t="s">
        <v>122</v>
      </c>
      <c r="F117" s="13" t="s">
        <v>294</v>
      </c>
      <c r="G117" s="13" t="s">
        <v>275</v>
      </c>
      <c r="H117" s="10"/>
      <c r="I117" s="10"/>
      <c r="J117" s="10"/>
      <c r="K117" s="10"/>
    </row>
    <row r="118" spans="1:11" x14ac:dyDescent="0.25">
      <c r="A118" s="13" t="s">
        <v>1060</v>
      </c>
      <c r="B118" s="13" t="s">
        <v>1059</v>
      </c>
      <c r="C118" s="13" t="s">
        <v>123</v>
      </c>
      <c r="D118" s="13" t="s">
        <v>41</v>
      </c>
      <c r="E118" s="13" t="s">
        <v>318</v>
      </c>
      <c r="F118" s="13" t="s">
        <v>294</v>
      </c>
      <c r="G118" s="13" t="s">
        <v>275</v>
      </c>
      <c r="H118" s="10"/>
      <c r="I118" s="10"/>
      <c r="J118" s="10"/>
      <c r="K118" s="10"/>
    </row>
    <row r="119" spans="1:11" x14ac:dyDescent="0.25">
      <c r="A119" s="13" t="s">
        <v>1061</v>
      </c>
      <c r="B119" s="13" t="s">
        <v>1062</v>
      </c>
      <c r="C119" s="13" t="s">
        <v>123</v>
      </c>
      <c r="D119" s="13" t="s">
        <v>22</v>
      </c>
      <c r="E119" s="13" t="s">
        <v>122</v>
      </c>
      <c r="F119" s="13" t="s">
        <v>294</v>
      </c>
      <c r="G119" s="13" t="s">
        <v>275</v>
      </c>
      <c r="H119" s="10"/>
      <c r="I119" s="10"/>
      <c r="J119" s="10"/>
      <c r="K119" s="10"/>
    </row>
    <row r="120" spans="1:11" x14ac:dyDescent="0.25">
      <c r="A120" s="13" t="s">
        <v>1063</v>
      </c>
      <c r="B120" s="13" t="s">
        <v>1062</v>
      </c>
      <c r="C120" s="13" t="s">
        <v>123</v>
      </c>
      <c r="D120" s="13" t="s">
        <v>22</v>
      </c>
      <c r="E120" s="13" t="s">
        <v>318</v>
      </c>
      <c r="F120" s="13" t="s">
        <v>294</v>
      </c>
      <c r="G120" s="13" t="s">
        <v>275</v>
      </c>
      <c r="H120" s="10"/>
      <c r="I120" s="10"/>
      <c r="J120" s="10"/>
      <c r="K120" s="10"/>
    </row>
    <row r="121" spans="1:11" x14ac:dyDescent="0.25">
      <c r="A121" s="13" t="s">
        <v>1064</v>
      </c>
      <c r="B121" s="13" t="s">
        <v>1065</v>
      </c>
      <c r="C121" s="13" t="s">
        <v>123</v>
      </c>
      <c r="D121" s="13" t="s">
        <v>290</v>
      </c>
      <c r="E121" s="13" t="s">
        <v>122</v>
      </c>
      <c r="F121" s="13" t="s">
        <v>294</v>
      </c>
      <c r="G121" s="13" t="s">
        <v>275</v>
      </c>
      <c r="H121" s="10"/>
      <c r="I121" s="10"/>
      <c r="J121" s="10"/>
      <c r="K121" s="10"/>
    </row>
    <row r="122" spans="1:11" x14ac:dyDescent="0.25">
      <c r="A122" s="13" t="s">
        <v>1066</v>
      </c>
      <c r="B122" s="13" t="s">
        <v>1065</v>
      </c>
      <c r="C122" s="13" t="s">
        <v>123</v>
      </c>
      <c r="D122" s="13" t="s">
        <v>290</v>
      </c>
      <c r="E122" s="13" t="s">
        <v>318</v>
      </c>
      <c r="F122" s="13" t="s">
        <v>294</v>
      </c>
      <c r="G122" s="13" t="s">
        <v>275</v>
      </c>
      <c r="H122" s="10"/>
      <c r="I122" s="10"/>
      <c r="J122" s="10"/>
      <c r="K122" s="10"/>
    </row>
    <row r="123" spans="1:11" x14ac:dyDescent="0.25">
      <c r="A123" s="13" t="s">
        <v>1067</v>
      </c>
      <c r="B123" s="13" t="s">
        <v>1065</v>
      </c>
      <c r="C123" s="13" t="s">
        <v>123</v>
      </c>
      <c r="D123" s="13" t="s">
        <v>290</v>
      </c>
      <c r="E123" s="13" t="s">
        <v>320</v>
      </c>
      <c r="F123" s="13" t="s">
        <v>294</v>
      </c>
      <c r="G123" s="13" t="s">
        <v>275</v>
      </c>
      <c r="H123" s="10"/>
      <c r="I123" s="10"/>
      <c r="J123" s="10"/>
      <c r="K123" s="10"/>
    </row>
    <row r="124" spans="1:11" x14ac:dyDescent="0.25">
      <c r="A124" s="13" t="s">
        <v>1068</v>
      </c>
      <c r="B124" s="13" t="s">
        <v>1069</v>
      </c>
      <c r="C124" s="13" t="s">
        <v>123</v>
      </c>
      <c r="D124" s="13" t="s">
        <v>290</v>
      </c>
      <c r="E124" s="13" t="s">
        <v>122</v>
      </c>
      <c r="F124" s="13" t="s">
        <v>294</v>
      </c>
      <c r="G124" s="13" t="s">
        <v>275</v>
      </c>
      <c r="H124" s="10"/>
      <c r="I124" s="10"/>
      <c r="J124" s="10"/>
      <c r="K124" s="10"/>
    </row>
    <row r="125" spans="1:11" x14ac:dyDescent="0.25">
      <c r="A125" s="13" t="s">
        <v>1070</v>
      </c>
      <c r="B125" s="13" t="s">
        <v>1069</v>
      </c>
      <c r="C125" s="13" t="s">
        <v>123</v>
      </c>
      <c r="D125" s="13" t="s">
        <v>290</v>
      </c>
      <c r="E125" s="13" t="s">
        <v>318</v>
      </c>
      <c r="F125" s="13" t="s">
        <v>294</v>
      </c>
      <c r="G125" s="13" t="s">
        <v>275</v>
      </c>
      <c r="H125" s="10"/>
      <c r="I125" s="10"/>
      <c r="J125" s="10"/>
      <c r="K125" s="10"/>
    </row>
    <row r="126" spans="1:11" x14ac:dyDescent="0.25">
      <c r="A126" s="13" t="s">
        <v>1071</v>
      </c>
      <c r="B126" s="13" t="s">
        <v>1072</v>
      </c>
      <c r="C126" s="13" t="s">
        <v>123</v>
      </c>
      <c r="D126" s="13" t="s">
        <v>22</v>
      </c>
      <c r="E126" s="13" t="s">
        <v>122</v>
      </c>
      <c r="F126" s="13" t="s">
        <v>294</v>
      </c>
      <c r="G126" s="13" t="s">
        <v>275</v>
      </c>
      <c r="H126" s="10"/>
      <c r="I126" s="10"/>
      <c r="J126" s="10"/>
      <c r="K126" s="10"/>
    </row>
    <row r="127" spans="1:11" x14ac:dyDescent="0.25">
      <c r="A127" s="13" t="s">
        <v>1073</v>
      </c>
      <c r="B127" s="13" t="s">
        <v>1072</v>
      </c>
      <c r="C127" s="13" t="s">
        <v>123</v>
      </c>
      <c r="D127" s="13" t="s">
        <v>22</v>
      </c>
      <c r="E127" s="13" t="s">
        <v>318</v>
      </c>
      <c r="F127" s="13" t="s">
        <v>294</v>
      </c>
      <c r="G127" s="13" t="s">
        <v>275</v>
      </c>
      <c r="H127" s="10"/>
      <c r="I127" s="10"/>
      <c r="J127" s="10"/>
      <c r="K127" s="10"/>
    </row>
    <row r="128" spans="1:11" x14ac:dyDescent="0.25">
      <c r="A128" s="13" t="s">
        <v>1074</v>
      </c>
      <c r="B128" s="13" t="s">
        <v>1075</v>
      </c>
      <c r="C128" s="13" t="s">
        <v>123</v>
      </c>
      <c r="D128" s="13" t="s">
        <v>98</v>
      </c>
      <c r="E128" s="13" t="s">
        <v>122</v>
      </c>
      <c r="F128" s="13" t="s">
        <v>294</v>
      </c>
      <c r="G128" s="13" t="s">
        <v>275</v>
      </c>
      <c r="H128" s="10"/>
      <c r="I128" s="10"/>
      <c r="J128" s="10"/>
      <c r="K128" s="10"/>
    </row>
    <row r="129" spans="1:11" x14ac:dyDescent="0.25">
      <c r="A129" s="13" t="s">
        <v>1076</v>
      </c>
      <c r="B129" s="13" t="s">
        <v>1075</v>
      </c>
      <c r="C129" s="13" t="s">
        <v>123</v>
      </c>
      <c r="D129" s="13" t="s">
        <v>22</v>
      </c>
      <c r="E129" s="13" t="s">
        <v>122</v>
      </c>
      <c r="F129" s="13" t="s">
        <v>294</v>
      </c>
      <c r="G129" s="13" t="s">
        <v>275</v>
      </c>
      <c r="H129" s="10"/>
      <c r="I129" s="10"/>
      <c r="J129" s="10"/>
      <c r="K129" s="10"/>
    </row>
    <row r="130" spans="1:11" x14ac:dyDescent="0.25">
      <c r="A130" s="13" t="s">
        <v>1077</v>
      </c>
      <c r="B130" s="13" t="s">
        <v>1075</v>
      </c>
      <c r="C130" s="13" t="s">
        <v>123</v>
      </c>
      <c r="D130" s="13" t="s">
        <v>72</v>
      </c>
      <c r="E130" s="13" t="s">
        <v>122</v>
      </c>
      <c r="F130" s="13" t="s">
        <v>294</v>
      </c>
      <c r="G130" s="13" t="s">
        <v>275</v>
      </c>
      <c r="H130" s="10"/>
      <c r="I130" s="10"/>
      <c r="J130" s="10"/>
      <c r="K130" s="10"/>
    </row>
    <row r="131" spans="1:11" x14ac:dyDescent="0.25">
      <c r="A131" s="13" t="s">
        <v>1078</v>
      </c>
      <c r="B131" s="13" t="s">
        <v>1075</v>
      </c>
      <c r="C131" s="13" t="s">
        <v>123</v>
      </c>
      <c r="D131" s="13" t="s">
        <v>14</v>
      </c>
      <c r="E131" s="13" t="s">
        <v>122</v>
      </c>
      <c r="F131" s="13" t="s">
        <v>294</v>
      </c>
      <c r="G131" s="13" t="s">
        <v>275</v>
      </c>
      <c r="H131" s="10"/>
      <c r="I131" s="10"/>
      <c r="J131" s="10"/>
      <c r="K131" s="10"/>
    </row>
    <row r="132" spans="1:11" x14ac:dyDescent="0.25">
      <c r="A132" s="13" t="s">
        <v>1079</v>
      </c>
      <c r="B132" s="13" t="s">
        <v>1075</v>
      </c>
      <c r="C132" s="13" t="s">
        <v>123</v>
      </c>
      <c r="D132" s="13" t="s">
        <v>41</v>
      </c>
      <c r="E132" s="13" t="s">
        <v>122</v>
      </c>
      <c r="F132" s="13" t="s">
        <v>294</v>
      </c>
      <c r="G132" s="13" t="s">
        <v>275</v>
      </c>
      <c r="H132" s="10"/>
      <c r="I132" s="10"/>
      <c r="J132" s="10"/>
      <c r="K132" s="10"/>
    </row>
    <row r="133" spans="1:11" x14ac:dyDescent="0.25">
      <c r="A133" s="13" t="s">
        <v>1080</v>
      </c>
      <c r="B133" s="13" t="s">
        <v>1075</v>
      </c>
      <c r="C133" s="13" t="s">
        <v>123</v>
      </c>
      <c r="D133" s="13" t="s">
        <v>98</v>
      </c>
      <c r="E133" s="13" t="s">
        <v>318</v>
      </c>
      <c r="F133" s="13" t="s">
        <v>16</v>
      </c>
      <c r="G133" s="13" t="s">
        <v>275</v>
      </c>
      <c r="H133" s="10"/>
      <c r="I133" s="10"/>
      <c r="J133" s="10"/>
      <c r="K133" s="10"/>
    </row>
    <row r="134" spans="1:11" x14ac:dyDescent="0.25">
      <c r="A134" s="13" t="s">
        <v>1081</v>
      </c>
      <c r="B134" s="13" t="s">
        <v>1075</v>
      </c>
      <c r="C134" s="13" t="s">
        <v>123</v>
      </c>
      <c r="D134" s="13" t="s">
        <v>22</v>
      </c>
      <c r="E134" s="13" t="s">
        <v>318</v>
      </c>
      <c r="F134" s="13" t="s">
        <v>16</v>
      </c>
      <c r="G134" s="13" t="s">
        <v>275</v>
      </c>
      <c r="H134" s="10"/>
      <c r="I134" s="10"/>
      <c r="J134" s="10"/>
      <c r="K134" s="10"/>
    </row>
    <row r="135" spans="1:11" x14ac:dyDescent="0.25">
      <c r="A135" s="13" t="s">
        <v>1082</v>
      </c>
      <c r="B135" s="13" t="s">
        <v>1075</v>
      </c>
      <c r="C135" s="13" t="s">
        <v>123</v>
      </c>
      <c r="D135" s="13" t="s">
        <v>72</v>
      </c>
      <c r="E135" s="13" t="s">
        <v>318</v>
      </c>
      <c r="F135" s="13" t="s">
        <v>16</v>
      </c>
      <c r="G135" s="13" t="s">
        <v>275</v>
      </c>
      <c r="H135" s="10"/>
      <c r="I135" s="10"/>
      <c r="J135" s="10"/>
      <c r="K135" s="10"/>
    </row>
    <row r="136" spans="1:11" x14ac:dyDescent="0.25">
      <c r="A136" s="13" t="s">
        <v>1083</v>
      </c>
      <c r="B136" s="13" t="s">
        <v>1075</v>
      </c>
      <c r="C136" s="13" t="s">
        <v>123</v>
      </c>
      <c r="D136" s="13" t="s">
        <v>14</v>
      </c>
      <c r="E136" s="13" t="s">
        <v>318</v>
      </c>
      <c r="F136" s="13" t="s">
        <v>294</v>
      </c>
      <c r="G136" s="13" t="s">
        <v>275</v>
      </c>
      <c r="H136" s="10"/>
      <c r="I136" s="10"/>
      <c r="J136" s="10"/>
      <c r="K136" s="10"/>
    </row>
    <row r="137" spans="1:11" x14ac:dyDescent="0.25">
      <c r="A137" s="13" t="s">
        <v>1084</v>
      </c>
      <c r="B137" s="13" t="s">
        <v>1075</v>
      </c>
      <c r="C137" s="13" t="s">
        <v>123</v>
      </c>
      <c r="D137" s="13" t="s">
        <v>41</v>
      </c>
      <c r="E137" s="13" t="s">
        <v>318</v>
      </c>
      <c r="F137" s="13" t="s">
        <v>16</v>
      </c>
      <c r="G137" s="13" t="s">
        <v>275</v>
      </c>
      <c r="H137" s="10"/>
      <c r="I137" s="10"/>
      <c r="J137" s="10"/>
      <c r="K137" s="10"/>
    </row>
    <row r="138" spans="1:11" x14ac:dyDescent="0.25">
      <c r="A138" s="13" t="s">
        <v>1085</v>
      </c>
      <c r="B138" s="13" t="s">
        <v>1075</v>
      </c>
      <c r="C138" s="13" t="s">
        <v>123</v>
      </c>
      <c r="D138" s="13" t="s">
        <v>98</v>
      </c>
      <c r="E138" s="13" t="s">
        <v>320</v>
      </c>
      <c r="F138" s="13" t="s">
        <v>294</v>
      </c>
      <c r="G138" s="13" t="s">
        <v>275</v>
      </c>
      <c r="H138" s="10"/>
      <c r="I138" s="10"/>
      <c r="J138" s="10"/>
      <c r="K138" s="10"/>
    </row>
    <row r="139" spans="1:11" x14ac:dyDescent="0.25">
      <c r="A139" s="13" t="s">
        <v>1086</v>
      </c>
      <c r="B139" s="13" t="s">
        <v>1075</v>
      </c>
      <c r="C139" s="13" t="s">
        <v>123</v>
      </c>
      <c r="D139" s="13" t="s">
        <v>22</v>
      </c>
      <c r="E139" s="13" t="s">
        <v>320</v>
      </c>
      <c r="F139" s="13" t="s">
        <v>294</v>
      </c>
      <c r="G139" s="13" t="s">
        <v>275</v>
      </c>
      <c r="H139" s="10"/>
      <c r="I139" s="10"/>
      <c r="J139" s="10"/>
      <c r="K139" s="10"/>
    </row>
    <row r="140" spans="1:11" x14ac:dyDescent="0.25">
      <c r="A140" s="13" t="s">
        <v>1087</v>
      </c>
      <c r="B140" s="13" t="s">
        <v>1075</v>
      </c>
      <c r="C140" s="13" t="s">
        <v>123</v>
      </c>
      <c r="D140" s="13" t="s">
        <v>72</v>
      </c>
      <c r="E140" s="13" t="s">
        <v>320</v>
      </c>
      <c r="F140" s="13" t="s">
        <v>294</v>
      </c>
      <c r="G140" s="13" t="s">
        <v>275</v>
      </c>
      <c r="H140" s="10"/>
      <c r="I140" s="10"/>
      <c r="J140" s="10"/>
      <c r="K140" s="10"/>
    </row>
    <row r="141" spans="1:11" x14ac:dyDescent="0.25">
      <c r="A141" s="13" t="s">
        <v>1088</v>
      </c>
      <c r="B141" s="13" t="s">
        <v>1075</v>
      </c>
      <c r="C141" s="13" t="s">
        <v>123</v>
      </c>
      <c r="D141" s="13" t="s">
        <v>14</v>
      </c>
      <c r="E141" s="13" t="s">
        <v>320</v>
      </c>
      <c r="F141" s="13" t="s">
        <v>294</v>
      </c>
      <c r="G141" s="13" t="s">
        <v>275</v>
      </c>
      <c r="H141" s="10"/>
      <c r="I141" s="10"/>
      <c r="J141" s="10"/>
      <c r="K141" s="10"/>
    </row>
    <row r="142" spans="1:11" x14ac:dyDescent="0.25">
      <c r="A142" s="13" t="s">
        <v>1089</v>
      </c>
      <c r="B142" s="13" t="s">
        <v>1075</v>
      </c>
      <c r="C142" s="13" t="s">
        <v>123</v>
      </c>
      <c r="D142" s="13" t="s">
        <v>41</v>
      </c>
      <c r="E142" s="13" t="s">
        <v>320</v>
      </c>
      <c r="F142" s="13" t="s">
        <v>294</v>
      </c>
      <c r="G142" s="13" t="s">
        <v>275</v>
      </c>
      <c r="H142" s="10"/>
      <c r="I142" s="10"/>
      <c r="J142" s="10"/>
      <c r="K142" s="10"/>
    </row>
    <row r="143" spans="1:11" x14ac:dyDescent="0.25">
      <c r="A143" s="13" t="s">
        <v>1090</v>
      </c>
      <c r="B143" s="13" t="s">
        <v>1091</v>
      </c>
      <c r="C143" s="13" t="s">
        <v>123</v>
      </c>
      <c r="D143" s="13" t="s">
        <v>290</v>
      </c>
      <c r="E143" s="13" t="s">
        <v>122</v>
      </c>
      <c r="F143" s="13" t="s">
        <v>294</v>
      </c>
      <c r="G143" s="13" t="s">
        <v>275</v>
      </c>
      <c r="H143" s="10"/>
      <c r="I143" s="10"/>
      <c r="J143" s="10"/>
      <c r="K143" s="10"/>
    </row>
    <row r="144" spans="1:11" x14ac:dyDescent="0.25">
      <c r="A144" s="13" t="s">
        <v>1092</v>
      </c>
      <c r="B144" s="13" t="s">
        <v>1091</v>
      </c>
      <c r="C144" s="13" t="s">
        <v>123</v>
      </c>
      <c r="D144" s="13" t="s">
        <v>290</v>
      </c>
      <c r="E144" s="13" t="s">
        <v>318</v>
      </c>
      <c r="F144" s="13" t="s">
        <v>294</v>
      </c>
      <c r="G144" s="13" t="s">
        <v>275</v>
      </c>
      <c r="H144" s="10"/>
      <c r="I144" s="10"/>
      <c r="J144" s="10"/>
      <c r="K144" s="10"/>
    </row>
    <row r="145" spans="1:11" x14ac:dyDescent="0.25">
      <c r="A145" s="13" t="s">
        <v>1093</v>
      </c>
      <c r="B145" s="13" t="s">
        <v>1094</v>
      </c>
      <c r="C145" s="13" t="s">
        <v>123</v>
      </c>
      <c r="D145" s="13" t="s">
        <v>290</v>
      </c>
      <c r="E145" s="13" t="s">
        <v>122</v>
      </c>
      <c r="F145" s="13" t="s">
        <v>294</v>
      </c>
      <c r="G145" s="13" t="s">
        <v>275</v>
      </c>
      <c r="H145" s="10"/>
      <c r="I145" s="10"/>
      <c r="J145" s="10"/>
      <c r="K145" s="10"/>
    </row>
    <row r="146" spans="1:11" x14ac:dyDescent="0.25">
      <c r="A146" s="13" t="s">
        <v>1095</v>
      </c>
      <c r="B146" s="13" t="s">
        <v>1094</v>
      </c>
      <c r="C146" s="13" t="s">
        <v>123</v>
      </c>
      <c r="D146" s="13" t="s">
        <v>290</v>
      </c>
      <c r="E146" s="13" t="s">
        <v>318</v>
      </c>
      <c r="F146" s="13" t="s">
        <v>294</v>
      </c>
      <c r="G146" s="13" t="s">
        <v>275</v>
      </c>
      <c r="H146" s="10"/>
      <c r="I146" s="10"/>
      <c r="J146" s="10"/>
      <c r="K146" s="10"/>
    </row>
    <row r="147" spans="1:11" x14ac:dyDescent="0.25">
      <c r="A147" s="13" t="s">
        <v>1096</v>
      </c>
      <c r="B147" s="13" t="s">
        <v>1097</v>
      </c>
      <c r="C147" s="13" t="s">
        <v>123</v>
      </c>
      <c r="D147" s="13" t="s">
        <v>14</v>
      </c>
      <c r="E147" s="13" t="s">
        <v>122</v>
      </c>
      <c r="F147" s="13" t="s">
        <v>16</v>
      </c>
      <c r="G147" s="13" t="s">
        <v>275</v>
      </c>
      <c r="H147" s="10"/>
      <c r="I147" s="10"/>
      <c r="J147" s="10"/>
      <c r="K147" s="10"/>
    </row>
    <row r="148" spans="1:11" x14ac:dyDescent="0.25">
      <c r="A148" s="13" t="s">
        <v>1098</v>
      </c>
      <c r="B148" s="13" t="s">
        <v>1097</v>
      </c>
      <c r="C148" s="13" t="s">
        <v>123</v>
      </c>
      <c r="D148" s="13" t="s">
        <v>14</v>
      </c>
      <c r="E148" s="13" t="s">
        <v>318</v>
      </c>
      <c r="F148" s="13" t="s">
        <v>16</v>
      </c>
      <c r="G148" s="13" t="s">
        <v>275</v>
      </c>
      <c r="H148" s="10"/>
      <c r="I148" s="10"/>
      <c r="J148" s="10"/>
      <c r="K148" s="10"/>
    </row>
    <row r="149" spans="1:11" x14ac:dyDescent="0.25">
      <c r="A149" s="13" t="s">
        <v>1099</v>
      </c>
      <c r="B149" s="13" t="s">
        <v>1100</v>
      </c>
      <c r="C149" s="13" t="s">
        <v>123</v>
      </c>
      <c r="D149" s="13" t="s">
        <v>98</v>
      </c>
      <c r="E149" s="13" t="s">
        <v>122</v>
      </c>
      <c r="F149" s="13" t="s">
        <v>294</v>
      </c>
      <c r="G149" s="13" t="s">
        <v>275</v>
      </c>
      <c r="H149" s="10"/>
      <c r="I149" s="10"/>
      <c r="J149" s="10"/>
      <c r="K149" s="10"/>
    </row>
    <row r="150" spans="1:11" x14ac:dyDescent="0.25">
      <c r="A150" s="13" t="s">
        <v>1101</v>
      </c>
      <c r="B150" s="13" t="s">
        <v>1100</v>
      </c>
      <c r="C150" s="13" t="s">
        <v>123</v>
      </c>
      <c r="D150" s="13" t="s">
        <v>22</v>
      </c>
      <c r="E150" s="13" t="s">
        <v>122</v>
      </c>
      <c r="F150" s="13" t="s">
        <v>294</v>
      </c>
      <c r="G150" s="13" t="s">
        <v>275</v>
      </c>
      <c r="H150" s="10"/>
      <c r="I150" s="10"/>
      <c r="J150" s="10"/>
      <c r="K150" s="10"/>
    </row>
    <row r="151" spans="1:11" x14ac:dyDescent="0.25">
      <c r="A151" s="13" t="s">
        <v>1102</v>
      </c>
      <c r="B151" s="13" t="s">
        <v>1100</v>
      </c>
      <c r="C151" s="13" t="s">
        <v>123</v>
      </c>
      <c r="D151" s="13" t="s">
        <v>72</v>
      </c>
      <c r="E151" s="13" t="s">
        <v>122</v>
      </c>
      <c r="F151" s="13" t="s">
        <v>294</v>
      </c>
      <c r="G151" s="13" t="s">
        <v>275</v>
      </c>
      <c r="H151" s="10"/>
      <c r="I151" s="10"/>
      <c r="J151" s="10"/>
      <c r="K151" s="10"/>
    </row>
    <row r="152" spans="1:11" x14ac:dyDescent="0.25">
      <c r="A152" s="13" t="s">
        <v>1103</v>
      </c>
      <c r="B152" s="13" t="s">
        <v>1100</v>
      </c>
      <c r="C152" s="13" t="s">
        <v>123</v>
      </c>
      <c r="D152" s="13" t="s">
        <v>14</v>
      </c>
      <c r="E152" s="13" t="s">
        <v>122</v>
      </c>
      <c r="F152" s="13" t="s">
        <v>294</v>
      </c>
      <c r="G152" s="13" t="s">
        <v>275</v>
      </c>
      <c r="H152" s="10"/>
      <c r="I152" s="10"/>
      <c r="J152" s="10"/>
      <c r="K152" s="10"/>
    </row>
    <row r="153" spans="1:11" x14ac:dyDescent="0.25">
      <c r="A153" s="13" t="s">
        <v>1104</v>
      </c>
      <c r="B153" s="13" t="s">
        <v>1100</v>
      </c>
      <c r="C153" s="13" t="s">
        <v>123</v>
      </c>
      <c r="D153" s="13" t="s">
        <v>98</v>
      </c>
      <c r="E153" s="13" t="s">
        <v>318</v>
      </c>
      <c r="F153" s="13" t="s">
        <v>16</v>
      </c>
      <c r="G153" s="13" t="s">
        <v>275</v>
      </c>
      <c r="H153" s="10"/>
      <c r="I153" s="10"/>
      <c r="J153" s="10"/>
      <c r="K153" s="10"/>
    </row>
    <row r="154" spans="1:11" x14ac:dyDescent="0.25">
      <c r="A154" s="13" t="s">
        <v>1105</v>
      </c>
      <c r="B154" s="13" t="s">
        <v>1100</v>
      </c>
      <c r="C154" s="13" t="s">
        <v>123</v>
      </c>
      <c r="D154" s="13" t="s">
        <v>22</v>
      </c>
      <c r="E154" s="13" t="s">
        <v>318</v>
      </c>
      <c r="F154" s="13" t="s">
        <v>294</v>
      </c>
      <c r="G154" s="13" t="s">
        <v>275</v>
      </c>
      <c r="H154" s="10"/>
      <c r="I154" s="10"/>
      <c r="J154" s="10"/>
      <c r="K154" s="10"/>
    </row>
    <row r="155" spans="1:11" x14ac:dyDescent="0.25">
      <c r="A155" s="13" t="s">
        <v>1106</v>
      </c>
      <c r="B155" s="13" t="s">
        <v>1100</v>
      </c>
      <c r="C155" s="13" t="s">
        <v>123</v>
      </c>
      <c r="D155" s="13" t="s">
        <v>72</v>
      </c>
      <c r="E155" s="13" t="s">
        <v>318</v>
      </c>
      <c r="F155" s="13" t="s">
        <v>294</v>
      </c>
      <c r="G155" s="13" t="s">
        <v>275</v>
      </c>
      <c r="H155" s="10"/>
      <c r="I155" s="10"/>
      <c r="J155" s="10"/>
      <c r="K155" s="10"/>
    </row>
    <row r="156" spans="1:11" x14ac:dyDescent="0.25">
      <c r="A156" s="13" t="s">
        <v>1107</v>
      </c>
      <c r="B156" s="13" t="s">
        <v>1100</v>
      </c>
      <c r="C156" s="13" t="s">
        <v>123</v>
      </c>
      <c r="D156" s="13" t="s">
        <v>14</v>
      </c>
      <c r="E156" s="13" t="s">
        <v>318</v>
      </c>
      <c r="F156" s="13" t="s">
        <v>16</v>
      </c>
      <c r="G156" s="13" t="s">
        <v>275</v>
      </c>
      <c r="H156" s="10"/>
      <c r="I156" s="10"/>
      <c r="J156" s="10"/>
      <c r="K156" s="10"/>
    </row>
    <row r="157" spans="1:11" x14ac:dyDescent="0.25">
      <c r="A157" s="13" t="s">
        <v>1108</v>
      </c>
      <c r="B157" s="13" t="s">
        <v>1100</v>
      </c>
      <c r="C157" s="13" t="s">
        <v>123</v>
      </c>
      <c r="D157" s="13" t="s">
        <v>98</v>
      </c>
      <c r="E157" s="13" t="s">
        <v>320</v>
      </c>
      <c r="F157" s="13" t="s">
        <v>294</v>
      </c>
      <c r="G157" s="13" t="s">
        <v>275</v>
      </c>
      <c r="H157" s="10"/>
      <c r="I157" s="10"/>
      <c r="J157" s="10"/>
      <c r="K157" s="10"/>
    </row>
    <row r="158" spans="1:11" x14ac:dyDescent="0.25">
      <c r="A158" s="13" t="s">
        <v>1109</v>
      </c>
      <c r="B158" s="13" t="s">
        <v>1100</v>
      </c>
      <c r="C158" s="13" t="s">
        <v>123</v>
      </c>
      <c r="D158" s="13" t="s">
        <v>22</v>
      </c>
      <c r="E158" s="13" t="s">
        <v>320</v>
      </c>
      <c r="F158" s="13" t="s">
        <v>294</v>
      </c>
      <c r="G158" s="13" t="s">
        <v>275</v>
      </c>
      <c r="H158" s="10"/>
      <c r="I158" s="10"/>
      <c r="J158" s="10"/>
      <c r="K158" s="10"/>
    </row>
    <row r="159" spans="1:11" x14ac:dyDescent="0.25">
      <c r="A159" s="13" t="s">
        <v>1110</v>
      </c>
      <c r="B159" s="13" t="s">
        <v>1100</v>
      </c>
      <c r="C159" s="13" t="s">
        <v>123</v>
      </c>
      <c r="D159" s="13" t="s">
        <v>72</v>
      </c>
      <c r="E159" s="13" t="s">
        <v>320</v>
      </c>
      <c r="F159" s="13" t="s">
        <v>294</v>
      </c>
      <c r="G159" s="13" t="s">
        <v>275</v>
      </c>
      <c r="H159" s="10"/>
      <c r="I159" s="10"/>
      <c r="J159" s="10"/>
      <c r="K159" s="10"/>
    </row>
    <row r="160" spans="1:11" x14ac:dyDescent="0.25">
      <c r="A160" s="13" t="s">
        <v>1111</v>
      </c>
      <c r="B160" s="13" t="s">
        <v>1100</v>
      </c>
      <c r="C160" s="13" t="s">
        <v>123</v>
      </c>
      <c r="D160" s="13" t="s">
        <v>14</v>
      </c>
      <c r="E160" s="13" t="s">
        <v>320</v>
      </c>
      <c r="F160" s="13" t="s">
        <v>294</v>
      </c>
      <c r="G160" s="13" t="s">
        <v>275</v>
      </c>
      <c r="H160" s="10"/>
      <c r="I160" s="10"/>
      <c r="J160" s="10"/>
      <c r="K160" s="10"/>
    </row>
    <row r="161" spans="1:11" x14ac:dyDescent="0.25">
      <c r="A161" s="13" t="s">
        <v>1112</v>
      </c>
      <c r="B161" s="13" t="s">
        <v>1113</v>
      </c>
      <c r="C161" s="13" t="s">
        <v>123</v>
      </c>
      <c r="D161" s="13" t="s">
        <v>290</v>
      </c>
      <c r="E161" s="13" t="s">
        <v>122</v>
      </c>
      <c r="F161" s="13" t="s">
        <v>294</v>
      </c>
      <c r="G161" s="13" t="s">
        <v>275</v>
      </c>
      <c r="H161" s="10"/>
      <c r="I161" s="10"/>
      <c r="J161" s="10"/>
      <c r="K161" s="10"/>
    </row>
    <row r="162" spans="1:11" x14ac:dyDescent="0.25">
      <c r="A162" s="13" t="s">
        <v>1114</v>
      </c>
      <c r="B162" s="13" t="s">
        <v>1113</v>
      </c>
      <c r="C162" s="13" t="s">
        <v>123</v>
      </c>
      <c r="D162" s="13" t="s">
        <v>290</v>
      </c>
      <c r="E162" s="13" t="s">
        <v>318</v>
      </c>
      <c r="F162" s="13" t="s">
        <v>294</v>
      </c>
      <c r="G162" s="13" t="s">
        <v>275</v>
      </c>
      <c r="H162" s="10"/>
      <c r="I162" s="10"/>
      <c r="J162" s="10"/>
      <c r="K162" s="10"/>
    </row>
    <row r="163" spans="1:11" x14ac:dyDescent="0.25">
      <c r="A163" s="13" t="s">
        <v>1115</v>
      </c>
      <c r="B163" s="13" t="s">
        <v>1116</v>
      </c>
      <c r="C163" s="13" t="s">
        <v>123</v>
      </c>
      <c r="D163" s="13" t="s">
        <v>98</v>
      </c>
      <c r="E163" s="13" t="s">
        <v>122</v>
      </c>
      <c r="F163" s="13" t="s">
        <v>294</v>
      </c>
      <c r="G163" s="13" t="s">
        <v>275</v>
      </c>
      <c r="H163" s="10"/>
      <c r="I163" s="10"/>
      <c r="J163" s="10"/>
      <c r="K163" s="10"/>
    </row>
    <row r="164" spans="1:11" x14ac:dyDescent="0.25">
      <c r="A164" s="13" t="s">
        <v>1117</v>
      </c>
      <c r="B164" s="13" t="s">
        <v>1065</v>
      </c>
      <c r="C164" s="13" t="s">
        <v>123</v>
      </c>
      <c r="D164" s="13" t="s">
        <v>14</v>
      </c>
      <c r="E164" s="13" t="s">
        <v>592</v>
      </c>
      <c r="F164" s="13" t="s">
        <v>294</v>
      </c>
      <c r="G164" s="13" t="s">
        <v>275</v>
      </c>
      <c r="H164" s="10"/>
      <c r="I164" s="10"/>
      <c r="J164" s="10"/>
      <c r="K164" s="10"/>
    </row>
    <row r="165" spans="1:11" x14ac:dyDescent="0.25">
      <c r="A165" s="13" t="s">
        <v>1118</v>
      </c>
      <c r="B165" s="13" t="s">
        <v>1119</v>
      </c>
      <c r="C165" s="13" t="s">
        <v>123</v>
      </c>
      <c r="D165" s="13" t="s">
        <v>98</v>
      </c>
      <c r="E165" s="13" t="s">
        <v>122</v>
      </c>
      <c r="F165" s="13" t="s">
        <v>294</v>
      </c>
      <c r="G165" s="13" t="s">
        <v>275</v>
      </c>
      <c r="H165" s="10"/>
      <c r="I165" s="10"/>
      <c r="J165" s="10"/>
      <c r="K165" s="10"/>
    </row>
    <row r="166" spans="1:11" x14ac:dyDescent="0.25">
      <c r="A166" s="13" t="s">
        <v>1120</v>
      </c>
      <c r="B166" s="13" t="s">
        <v>1119</v>
      </c>
      <c r="C166" s="13" t="s">
        <v>123</v>
      </c>
      <c r="D166" s="13" t="s">
        <v>98</v>
      </c>
      <c r="E166" s="13" t="s">
        <v>318</v>
      </c>
      <c r="F166" s="13" t="s">
        <v>294</v>
      </c>
      <c r="G166" s="13" t="s">
        <v>275</v>
      </c>
      <c r="H166" s="10"/>
      <c r="I166" s="10"/>
      <c r="J166" s="10"/>
      <c r="K166" s="10"/>
    </row>
    <row r="167" spans="1:11" x14ac:dyDescent="0.25">
      <c r="A167" s="13" t="s">
        <v>1121</v>
      </c>
      <c r="B167" s="13" t="s">
        <v>1122</v>
      </c>
      <c r="C167" s="13" t="s">
        <v>123</v>
      </c>
      <c r="D167" s="13" t="s">
        <v>72</v>
      </c>
      <c r="E167" s="13" t="s">
        <v>122</v>
      </c>
      <c r="F167" s="13" t="s">
        <v>294</v>
      </c>
      <c r="G167" s="13" t="s">
        <v>275</v>
      </c>
      <c r="H167" s="10"/>
      <c r="I167" s="10"/>
      <c r="J167" s="10"/>
      <c r="K167" s="10"/>
    </row>
    <row r="168" spans="1:11" x14ac:dyDescent="0.25">
      <c r="A168" s="13" t="s">
        <v>1123</v>
      </c>
      <c r="B168" s="13" t="s">
        <v>1122</v>
      </c>
      <c r="C168" s="13" t="s">
        <v>123</v>
      </c>
      <c r="D168" s="13" t="s">
        <v>72</v>
      </c>
      <c r="E168" s="13" t="s">
        <v>318</v>
      </c>
      <c r="F168" s="13" t="s">
        <v>294</v>
      </c>
      <c r="G168" s="13" t="s">
        <v>275</v>
      </c>
      <c r="H168" s="10"/>
      <c r="I168" s="10"/>
      <c r="J168" s="10"/>
      <c r="K168" s="10"/>
    </row>
    <row r="169" spans="1:11" x14ac:dyDescent="0.25">
      <c r="A169" s="13" t="s">
        <v>1124</v>
      </c>
      <c r="B169" s="13" t="s">
        <v>1125</v>
      </c>
      <c r="C169" s="13" t="s">
        <v>123</v>
      </c>
      <c r="D169" s="13" t="s">
        <v>290</v>
      </c>
      <c r="E169" s="13" t="s">
        <v>122</v>
      </c>
      <c r="F169" s="13" t="s">
        <v>294</v>
      </c>
      <c r="G169" s="13" t="s">
        <v>275</v>
      </c>
      <c r="H169" s="10"/>
      <c r="I169" s="10"/>
      <c r="J169" s="10"/>
      <c r="K169" s="10"/>
    </row>
    <row r="170" spans="1:11" x14ac:dyDescent="0.25">
      <c r="A170" s="13" t="s">
        <v>1126</v>
      </c>
      <c r="B170" s="13" t="s">
        <v>1125</v>
      </c>
      <c r="C170" s="13" t="s">
        <v>123</v>
      </c>
      <c r="D170" s="13" t="s">
        <v>290</v>
      </c>
      <c r="E170" s="13" t="s">
        <v>318</v>
      </c>
      <c r="F170" s="13" t="s">
        <v>294</v>
      </c>
      <c r="G170" s="13" t="s">
        <v>275</v>
      </c>
      <c r="H170" s="10"/>
      <c r="I170" s="10"/>
      <c r="J170" s="10"/>
      <c r="K170" s="10"/>
    </row>
    <row r="171" spans="1:11" x14ac:dyDescent="0.25">
      <c r="A171" s="13" t="s">
        <v>1127</v>
      </c>
      <c r="B171" s="13" t="s">
        <v>1128</v>
      </c>
      <c r="C171" s="13" t="s">
        <v>123</v>
      </c>
      <c r="D171" s="13" t="s">
        <v>98</v>
      </c>
      <c r="E171" s="13" t="s">
        <v>122</v>
      </c>
      <c r="F171" s="13" t="s">
        <v>294</v>
      </c>
      <c r="G171" s="13" t="s">
        <v>275</v>
      </c>
      <c r="H171" s="10"/>
      <c r="I171" s="10"/>
      <c r="J171" s="10"/>
      <c r="K171" s="10"/>
    </row>
    <row r="172" spans="1:11" x14ac:dyDescent="0.25">
      <c r="A172" s="13" t="s">
        <v>1129</v>
      </c>
      <c r="B172" s="13" t="s">
        <v>1128</v>
      </c>
      <c r="C172" s="13" t="s">
        <v>123</v>
      </c>
      <c r="D172" s="13" t="s">
        <v>22</v>
      </c>
      <c r="E172" s="13" t="s">
        <v>122</v>
      </c>
      <c r="F172" s="13" t="s">
        <v>294</v>
      </c>
      <c r="G172" s="13" t="s">
        <v>275</v>
      </c>
      <c r="H172" s="10"/>
      <c r="I172" s="10"/>
      <c r="J172" s="10"/>
      <c r="K172" s="10"/>
    </row>
    <row r="173" spans="1:11" x14ac:dyDescent="0.25">
      <c r="A173" s="13" t="s">
        <v>1130</v>
      </c>
      <c r="B173" s="13" t="s">
        <v>1128</v>
      </c>
      <c r="C173" s="13" t="s">
        <v>123</v>
      </c>
      <c r="D173" s="13" t="s">
        <v>72</v>
      </c>
      <c r="E173" s="13" t="s">
        <v>122</v>
      </c>
      <c r="F173" s="13" t="s">
        <v>294</v>
      </c>
      <c r="G173" s="13" t="s">
        <v>275</v>
      </c>
      <c r="H173" s="10"/>
      <c r="I173" s="10"/>
      <c r="J173" s="10"/>
      <c r="K173" s="10"/>
    </row>
    <row r="174" spans="1:11" x14ac:dyDescent="0.25">
      <c r="A174" s="13" t="s">
        <v>1131</v>
      </c>
      <c r="B174" s="13" t="s">
        <v>1128</v>
      </c>
      <c r="C174" s="13" t="s">
        <v>123</v>
      </c>
      <c r="D174" s="13" t="s">
        <v>14</v>
      </c>
      <c r="E174" s="13" t="s">
        <v>122</v>
      </c>
      <c r="F174" s="13" t="s">
        <v>294</v>
      </c>
      <c r="G174" s="13" t="s">
        <v>275</v>
      </c>
      <c r="H174" s="10"/>
      <c r="I174" s="10"/>
      <c r="J174" s="10"/>
      <c r="K174" s="10"/>
    </row>
    <row r="175" spans="1:11" x14ac:dyDescent="0.25">
      <c r="A175" s="13" t="s">
        <v>1132</v>
      </c>
      <c r="B175" s="13" t="s">
        <v>1128</v>
      </c>
      <c r="C175" s="13" t="s">
        <v>123</v>
      </c>
      <c r="D175" s="13" t="s">
        <v>41</v>
      </c>
      <c r="E175" s="13" t="s">
        <v>122</v>
      </c>
      <c r="F175" s="13" t="s">
        <v>294</v>
      </c>
      <c r="G175" s="13" t="s">
        <v>275</v>
      </c>
      <c r="H175" s="10"/>
      <c r="I175" s="10"/>
      <c r="J175" s="10"/>
      <c r="K175" s="10"/>
    </row>
    <row r="176" spans="1:11" x14ac:dyDescent="0.25">
      <c r="A176" s="13" t="s">
        <v>1133</v>
      </c>
      <c r="B176" s="13" t="s">
        <v>1128</v>
      </c>
      <c r="C176" s="13" t="s">
        <v>123</v>
      </c>
      <c r="D176" s="13" t="s">
        <v>98</v>
      </c>
      <c r="E176" s="13" t="s">
        <v>318</v>
      </c>
      <c r="F176" s="13" t="s">
        <v>16</v>
      </c>
      <c r="G176" s="13" t="s">
        <v>275</v>
      </c>
      <c r="H176" s="10"/>
      <c r="I176" s="10"/>
      <c r="J176" s="10"/>
      <c r="K176" s="10"/>
    </row>
    <row r="177" spans="1:11" x14ac:dyDescent="0.25">
      <c r="A177" s="13" t="s">
        <v>1134</v>
      </c>
      <c r="B177" s="13" t="s">
        <v>1128</v>
      </c>
      <c r="C177" s="13" t="s">
        <v>123</v>
      </c>
      <c r="D177" s="13" t="s">
        <v>22</v>
      </c>
      <c r="E177" s="13" t="s">
        <v>318</v>
      </c>
      <c r="F177" s="13" t="s">
        <v>16</v>
      </c>
      <c r="G177" s="13" t="s">
        <v>275</v>
      </c>
      <c r="H177" s="10"/>
      <c r="I177" s="10"/>
      <c r="J177" s="10"/>
      <c r="K177" s="10"/>
    </row>
    <row r="178" spans="1:11" x14ac:dyDescent="0.25">
      <c r="A178" s="13" t="s">
        <v>1135</v>
      </c>
      <c r="B178" s="13" t="s">
        <v>1128</v>
      </c>
      <c r="C178" s="13" t="s">
        <v>123</v>
      </c>
      <c r="D178" s="13" t="s">
        <v>72</v>
      </c>
      <c r="E178" s="13" t="s">
        <v>318</v>
      </c>
      <c r="F178" s="13" t="s">
        <v>16</v>
      </c>
      <c r="G178" s="13" t="s">
        <v>275</v>
      </c>
      <c r="H178" s="10"/>
      <c r="I178" s="10"/>
      <c r="J178" s="10"/>
      <c r="K178" s="10"/>
    </row>
    <row r="179" spans="1:11" x14ac:dyDescent="0.25">
      <c r="A179" s="13" t="s">
        <v>1136</v>
      </c>
      <c r="B179" s="13" t="s">
        <v>1128</v>
      </c>
      <c r="C179" s="13" t="s">
        <v>123</v>
      </c>
      <c r="D179" s="13" t="s">
        <v>14</v>
      </c>
      <c r="E179" s="13" t="s">
        <v>318</v>
      </c>
      <c r="F179" s="13" t="s">
        <v>294</v>
      </c>
      <c r="G179" s="13" t="s">
        <v>275</v>
      </c>
      <c r="H179" s="10"/>
      <c r="I179" s="10"/>
      <c r="J179" s="10"/>
      <c r="K179" s="10"/>
    </row>
    <row r="180" spans="1:11" x14ac:dyDescent="0.25">
      <c r="A180" s="13" t="s">
        <v>1137</v>
      </c>
      <c r="B180" s="13" t="s">
        <v>1128</v>
      </c>
      <c r="C180" s="13" t="s">
        <v>123</v>
      </c>
      <c r="D180" s="13" t="s">
        <v>41</v>
      </c>
      <c r="E180" s="13" t="s">
        <v>318</v>
      </c>
      <c r="F180" s="13" t="s">
        <v>16</v>
      </c>
      <c r="G180" s="13" t="s">
        <v>275</v>
      </c>
      <c r="H180" s="10"/>
      <c r="I180" s="10"/>
      <c r="J180" s="10"/>
      <c r="K180" s="10"/>
    </row>
    <row r="181" spans="1:11" x14ac:dyDescent="0.25">
      <c r="A181" s="13" t="s">
        <v>1138</v>
      </c>
      <c r="B181" s="13" t="s">
        <v>1128</v>
      </c>
      <c r="C181" s="13" t="s">
        <v>123</v>
      </c>
      <c r="D181" s="13" t="s">
        <v>98</v>
      </c>
      <c r="E181" s="13" t="s">
        <v>433</v>
      </c>
      <c r="F181" s="13" t="s">
        <v>294</v>
      </c>
      <c r="G181" s="13" t="s">
        <v>275</v>
      </c>
      <c r="H181" s="10"/>
      <c r="I181" s="10"/>
      <c r="J181" s="10"/>
      <c r="K181" s="10"/>
    </row>
    <row r="182" spans="1:11" x14ac:dyDescent="0.25">
      <c r="A182" s="13" t="s">
        <v>1139</v>
      </c>
      <c r="B182" s="13" t="s">
        <v>1128</v>
      </c>
      <c r="C182" s="13" t="s">
        <v>123</v>
      </c>
      <c r="D182" s="13" t="s">
        <v>22</v>
      </c>
      <c r="E182" s="13" t="s">
        <v>433</v>
      </c>
      <c r="F182" s="13" t="s">
        <v>294</v>
      </c>
      <c r="G182" s="13" t="s">
        <v>275</v>
      </c>
      <c r="H182" s="10"/>
      <c r="I182" s="10"/>
      <c r="J182" s="10"/>
      <c r="K182" s="10"/>
    </row>
    <row r="183" spans="1:11" x14ac:dyDescent="0.25">
      <c r="A183" s="13" t="s">
        <v>1140</v>
      </c>
      <c r="B183" s="13" t="s">
        <v>1128</v>
      </c>
      <c r="C183" s="13" t="s">
        <v>123</v>
      </c>
      <c r="D183" s="13" t="s">
        <v>72</v>
      </c>
      <c r="E183" s="13" t="s">
        <v>433</v>
      </c>
      <c r="F183" s="13" t="s">
        <v>294</v>
      </c>
      <c r="G183" s="13" t="s">
        <v>275</v>
      </c>
      <c r="H183" s="10"/>
      <c r="I183" s="10"/>
      <c r="J183" s="10"/>
      <c r="K183" s="10"/>
    </row>
    <row r="184" spans="1:11" x14ac:dyDescent="0.25">
      <c r="A184" s="13" t="s">
        <v>1141</v>
      </c>
      <c r="B184" s="13" t="s">
        <v>1128</v>
      </c>
      <c r="C184" s="13" t="s">
        <v>123</v>
      </c>
      <c r="D184" s="13" t="s">
        <v>14</v>
      </c>
      <c r="E184" s="13" t="s">
        <v>433</v>
      </c>
      <c r="F184" s="13" t="s">
        <v>294</v>
      </c>
      <c r="G184" s="13" t="s">
        <v>275</v>
      </c>
      <c r="H184" s="10"/>
      <c r="I184" s="10"/>
      <c r="J184" s="10"/>
      <c r="K184" s="10"/>
    </row>
    <row r="185" spans="1:11" x14ac:dyDescent="0.25">
      <c r="A185" s="13" t="s">
        <v>1142</v>
      </c>
      <c r="B185" s="13" t="s">
        <v>1128</v>
      </c>
      <c r="C185" s="13" t="s">
        <v>123</v>
      </c>
      <c r="D185" s="13" t="s">
        <v>41</v>
      </c>
      <c r="E185" s="13" t="s">
        <v>433</v>
      </c>
      <c r="F185" s="13" t="s">
        <v>294</v>
      </c>
      <c r="G185" s="13" t="s">
        <v>275</v>
      </c>
      <c r="H185" s="10"/>
      <c r="I185" s="10"/>
      <c r="J185" s="10"/>
      <c r="K185" s="10"/>
    </row>
    <row r="186" spans="1:11" x14ac:dyDescent="0.25">
      <c r="A186" s="13" t="s">
        <v>1143</v>
      </c>
      <c r="B186" s="13" t="s">
        <v>1128</v>
      </c>
      <c r="C186" s="13" t="s">
        <v>123</v>
      </c>
      <c r="D186" s="13" t="s">
        <v>98</v>
      </c>
      <c r="E186" s="13" t="s">
        <v>320</v>
      </c>
      <c r="F186" s="13" t="s">
        <v>294</v>
      </c>
      <c r="G186" s="13" t="s">
        <v>275</v>
      </c>
      <c r="H186" s="10"/>
      <c r="I186" s="10"/>
      <c r="J186" s="10"/>
      <c r="K186" s="10"/>
    </row>
    <row r="187" spans="1:11" x14ac:dyDescent="0.25">
      <c r="A187" s="13" t="s">
        <v>1144</v>
      </c>
      <c r="B187" s="13" t="s">
        <v>1128</v>
      </c>
      <c r="C187" s="13" t="s">
        <v>123</v>
      </c>
      <c r="D187" s="13" t="s">
        <v>22</v>
      </c>
      <c r="E187" s="13" t="s">
        <v>320</v>
      </c>
      <c r="F187" s="13" t="s">
        <v>294</v>
      </c>
      <c r="G187" s="13" t="s">
        <v>275</v>
      </c>
      <c r="H187" s="10"/>
      <c r="I187" s="10"/>
      <c r="J187" s="10"/>
      <c r="K187" s="10"/>
    </row>
    <row r="188" spans="1:11" x14ac:dyDescent="0.25">
      <c r="A188" s="13" t="s">
        <v>1145</v>
      </c>
      <c r="B188" s="13" t="s">
        <v>1128</v>
      </c>
      <c r="C188" s="13" t="s">
        <v>123</v>
      </c>
      <c r="D188" s="13" t="s">
        <v>72</v>
      </c>
      <c r="E188" s="13" t="s">
        <v>320</v>
      </c>
      <c r="F188" s="13" t="s">
        <v>294</v>
      </c>
      <c r="G188" s="13" t="s">
        <v>275</v>
      </c>
      <c r="H188" s="10"/>
      <c r="I188" s="10"/>
      <c r="J188" s="10"/>
      <c r="K188" s="10"/>
    </row>
    <row r="189" spans="1:11" x14ac:dyDescent="0.25">
      <c r="A189" s="13" t="s">
        <v>1146</v>
      </c>
      <c r="B189" s="13" t="s">
        <v>1128</v>
      </c>
      <c r="C189" s="13" t="s">
        <v>123</v>
      </c>
      <c r="D189" s="13" t="s">
        <v>14</v>
      </c>
      <c r="E189" s="13" t="s">
        <v>320</v>
      </c>
      <c r="F189" s="13" t="s">
        <v>294</v>
      </c>
      <c r="G189" s="13" t="s">
        <v>275</v>
      </c>
      <c r="H189" s="10"/>
      <c r="I189" s="10"/>
      <c r="J189" s="10"/>
      <c r="K189" s="10"/>
    </row>
    <row r="190" spans="1:11" x14ac:dyDescent="0.25">
      <c r="A190" s="13" t="s">
        <v>1147</v>
      </c>
      <c r="B190" s="13" t="s">
        <v>1128</v>
      </c>
      <c r="C190" s="13" t="s">
        <v>123</v>
      </c>
      <c r="D190" s="13" t="s">
        <v>41</v>
      </c>
      <c r="E190" s="13" t="s">
        <v>320</v>
      </c>
      <c r="F190" s="13" t="s">
        <v>294</v>
      </c>
      <c r="G190" s="13" t="s">
        <v>275</v>
      </c>
      <c r="H190" s="10"/>
      <c r="I190" s="10"/>
      <c r="J190" s="10"/>
      <c r="K190" s="10"/>
    </row>
    <row r="191" spans="1:11" x14ac:dyDescent="0.25">
      <c r="A191" s="13" t="s">
        <v>1148</v>
      </c>
      <c r="B191" s="13" t="s">
        <v>1149</v>
      </c>
      <c r="C191" s="13" t="s">
        <v>123</v>
      </c>
      <c r="D191" s="13" t="s">
        <v>98</v>
      </c>
      <c r="E191" s="13" t="s">
        <v>122</v>
      </c>
      <c r="F191" s="13" t="s">
        <v>294</v>
      </c>
      <c r="G191" s="13" t="s">
        <v>275</v>
      </c>
      <c r="H191" s="10"/>
      <c r="I191" s="10"/>
      <c r="J191" s="10"/>
      <c r="K191" s="10"/>
    </row>
    <row r="192" spans="1:11" x14ac:dyDescent="0.25">
      <c r="A192" s="13" t="s">
        <v>1150</v>
      </c>
      <c r="B192" s="13" t="s">
        <v>1149</v>
      </c>
      <c r="C192" s="13" t="s">
        <v>123</v>
      </c>
      <c r="D192" s="13" t="s">
        <v>22</v>
      </c>
      <c r="E192" s="13" t="s">
        <v>122</v>
      </c>
      <c r="F192" s="13" t="s">
        <v>294</v>
      </c>
      <c r="G192" s="13" t="s">
        <v>275</v>
      </c>
      <c r="H192" s="10"/>
      <c r="I192" s="10"/>
      <c r="J192" s="10"/>
      <c r="K192" s="10"/>
    </row>
    <row r="193" spans="1:11" x14ac:dyDescent="0.25">
      <c r="A193" s="13" t="s">
        <v>1151</v>
      </c>
      <c r="B193" s="13" t="s">
        <v>1149</v>
      </c>
      <c r="C193" s="13" t="s">
        <v>123</v>
      </c>
      <c r="D193" s="13" t="s">
        <v>72</v>
      </c>
      <c r="E193" s="13" t="s">
        <v>122</v>
      </c>
      <c r="F193" s="13" t="s">
        <v>294</v>
      </c>
      <c r="G193" s="13" t="s">
        <v>275</v>
      </c>
      <c r="H193" s="10"/>
      <c r="I193" s="10"/>
      <c r="J193" s="10"/>
      <c r="K193" s="10"/>
    </row>
    <row r="194" spans="1:11" x14ac:dyDescent="0.25">
      <c r="A194" s="13" t="s">
        <v>1152</v>
      </c>
      <c r="B194" s="13" t="s">
        <v>1149</v>
      </c>
      <c r="C194" s="13" t="s">
        <v>123</v>
      </c>
      <c r="D194" s="13" t="s">
        <v>14</v>
      </c>
      <c r="E194" s="13" t="s">
        <v>122</v>
      </c>
      <c r="F194" s="13" t="s">
        <v>294</v>
      </c>
      <c r="G194" s="13" t="s">
        <v>275</v>
      </c>
      <c r="H194" s="10"/>
      <c r="I194" s="10"/>
      <c r="J194" s="10"/>
      <c r="K194" s="10"/>
    </row>
    <row r="195" spans="1:11" x14ac:dyDescent="0.25">
      <c r="A195" s="13" t="s">
        <v>1153</v>
      </c>
      <c r="B195" s="13" t="s">
        <v>1149</v>
      </c>
      <c r="C195" s="13" t="s">
        <v>123</v>
      </c>
      <c r="D195" s="13" t="s">
        <v>41</v>
      </c>
      <c r="E195" s="13" t="s">
        <v>122</v>
      </c>
      <c r="F195" s="13" t="s">
        <v>294</v>
      </c>
      <c r="G195" s="13" t="s">
        <v>275</v>
      </c>
      <c r="H195" s="10"/>
      <c r="I195" s="10"/>
      <c r="J195" s="10"/>
      <c r="K195" s="10"/>
    </row>
    <row r="196" spans="1:11" x14ac:dyDescent="0.25">
      <c r="A196" s="13" t="s">
        <v>1154</v>
      </c>
      <c r="B196" s="13" t="s">
        <v>1149</v>
      </c>
      <c r="C196" s="13" t="s">
        <v>123</v>
      </c>
      <c r="D196" s="13" t="s">
        <v>98</v>
      </c>
      <c r="E196" s="13" t="s">
        <v>318</v>
      </c>
      <c r="F196" s="13" t="s">
        <v>16</v>
      </c>
      <c r="G196" s="13" t="s">
        <v>275</v>
      </c>
      <c r="H196" s="10"/>
      <c r="I196" s="10"/>
      <c r="J196" s="10"/>
      <c r="K196" s="10"/>
    </row>
    <row r="197" spans="1:11" x14ac:dyDescent="0.25">
      <c r="A197" s="13" t="s">
        <v>1155</v>
      </c>
      <c r="B197" s="13" t="s">
        <v>1149</v>
      </c>
      <c r="C197" s="13" t="s">
        <v>123</v>
      </c>
      <c r="D197" s="13" t="s">
        <v>22</v>
      </c>
      <c r="E197" s="13" t="s">
        <v>318</v>
      </c>
      <c r="F197" s="13" t="s">
        <v>16</v>
      </c>
      <c r="G197" s="13" t="s">
        <v>275</v>
      </c>
      <c r="H197" s="10"/>
      <c r="I197" s="10"/>
      <c r="J197" s="10"/>
      <c r="K197" s="10"/>
    </row>
    <row r="198" spans="1:11" x14ac:dyDescent="0.25">
      <c r="A198" s="13" t="s">
        <v>1156</v>
      </c>
      <c r="B198" s="13" t="s">
        <v>1149</v>
      </c>
      <c r="C198" s="13" t="s">
        <v>123</v>
      </c>
      <c r="D198" s="13" t="s">
        <v>72</v>
      </c>
      <c r="E198" s="13" t="s">
        <v>318</v>
      </c>
      <c r="F198" s="13" t="s">
        <v>16</v>
      </c>
      <c r="G198" s="13" t="s">
        <v>275</v>
      </c>
      <c r="H198" s="10"/>
      <c r="I198" s="10"/>
      <c r="J198" s="10"/>
      <c r="K198" s="10"/>
    </row>
    <row r="199" spans="1:11" x14ac:dyDescent="0.25">
      <c r="A199" s="13" t="s">
        <v>1157</v>
      </c>
      <c r="B199" s="13" t="s">
        <v>1149</v>
      </c>
      <c r="C199" s="13" t="s">
        <v>123</v>
      </c>
      <c r="D199" s="13" t="s">
        <v>14</v>
      </c>
      <c r="E199" s="13" t="s">
        <v>318</v>
      </c>
      <c r="F199" s="13" t="s">
        <v>294</v>
      </c>
      <c r="G199" s="13" t="s">
        <v>275</v>
      </c>
      <c r="H199" s="10"/>
      <c r="I199" s="10"/>
      <c r="J199" s="10"/>
      <c r="K199" s="10"/>
    </row>
    <row r="200" spans="1:11" x14ac:dyDescent="0.25">
      <c r="A200" s="13" t="s">
        <v>1158</v>
      </c>
      <c r="B200" s="13" t="s">
        <v>1149</v>
      </c>
      <c r="C200" s="13" t="s">
        <v>123</v>
      </c>
      <c r="D200" s="13" t="s">
        <v>41</v>
      </c>
      <c r="E200" s="13" t="s">
        <v>318</v>
      </c>
      <c r="F200" s="13" t="s">
        <v>16</v>
      </c>
      <c r="G200" s="13" t="s">
        <v>275</v>
      </c>
      <c r="H200" s="10"/>
      <c r="I200" s="10"/>
      <c r="J200" s="10"/>
      <c r="K200" s="10"/>
    </row>
    <row r="201" spans="1:11" x14ac:dyDescent="0.25">
      <c r="A201" s="13" t="s">
        <v>1159</v>
      </c>
      <c r="B201" s="13" t="s">
        <v>1160</v>
      </c>
      <c r="C201" s="13" t="s">
        <v>123</v>
      </c>
      <c r="D201" s="13" t="s">
        <v>290</v>
      </c>
      <c r="E201" s="13" t="s">
        <v>122</v>
      </c>
      <c r="F201" s="13" t="s">
        <v>294</v>
      </c>
      <c r="G201" s="13" t="s">
        <v>275</v>
      </c>
      <c r="H201" s="10"/>
      <c r="I201" s="10"/>
      <c r="J201" s="10"/>
      <c r="K201" s="10"/>
    </row>
    <row r="202" spans="1:11" x14ac:dyDescent="0.25">
      <c r="A202" s="13" t="s">
        <v>1161</v>
      </c>
      <c r="B202" s="13" t="s">
        <v>1160</v>
      </c>
      <c r="C202" s="13" t="s">
        <v>123</v>
      </c>
      <c r="D202" s="13" t="s">
        <v>290</v>
      </c>
      <c r="E202" s="13" t="s">
        <v>318</v>
      </c>
      <c r="F202" s="13" t="s">
        <v>294</v>
      </c>
      <c r="G202" s="13" t="s">
        <v>275</v>
      </c>
      <c r="H202" s="10"/>
      <c r="I202" s="10"/>
      <c r="J202" s="10"/>
      <c r="K202" s="10"/>
    </row>
    <row r="203" spans="1:11" x14ac:dyDescent="0.25">
      <c r="A203" s="13" t="s">
        <v>1162</v>
      </c>
      <c r="B203" s="13" t="s">
        <v>1163</v>
      </c>
      <c r="C203" s="13" t="s">
        <v>123</v>
      </c>
      <c r="D203" s="13" t="s">
        <v>290</v>
      </c>
      <c r="E203" s="13" t="s">
        <v>122</v>
      </c>
      <c r="F203" s="13" t="s">
        <v>294</v>
      </c>
      <c r="G203" s="13" t="s">
        <v>275</v>
      </c>
      <c r="H203" s="10"/>
      <c r="I203" s="10"/>
      <c r="J203" s="10"/>
      <c r="K203" s="10"/>
    </row>
    <row r="204" spans="1:11" x14ac:dyDescent="0.25">
      <c r="A204" s="13" t="s">
        <v>1164</v>
      </c>
      <c r="B204" s="13" t="s">
        <v>1163</v>
      </c>
      <c r="C204" s="13" t="s">
        <v>123</v>
      </c>
      <c r="D204" s="13" t="s">
        <v>290</v>
      </c>
      <c r="E204" s="13" t="s">
        <v>318</v>
      </c>
      <c r="F204" s="13" t="s">
        <v>294</v>
      </c>
      <c r="G204" s="13" t="s">
        <v>275</v>
      </c>
      <c r="H204" s="10"/>
      <c r="I204" s="10"/>
      <c r="J204" s="10"/>
      <c r="K204" s="10"/>
    </row>
    <row r="205" spans="1:11" x14ac:dyDescent="0.25">
      <c r="A205" s="13" t="s">
        <v>1165</v>
      </c>
      <c r="B205" s="13" t="s">
        <v>1166</v>
      </c>
      <c r="C205" s="13" t="s">
        <v>123</v>
      </c>
      <c r="D205" s="13" t="s">
        <v>290</v>
      </c>
      <c r="E205" s="13" t="s">
        <v>122</v>
      </c>
      <c r="F205" s="13" t="s">
        <v>294</v>
      </c>
      <c r="G205" s="13" t="s">
        <v>275</v>
      </c>
      <c r="H205" s="10"/>
      <c r="I205" s="10"/>
      <c r="J205" s="10"/>
      <c r="K205" s="10"/>
    </row>
    <row r="206" spans="1:11" x14ac:dyDescent="0.25">
      <c r="A206" s="13" t="s">
        <v>1167</v>
      </c>
      <c r="B206" s="13" t="s">
        <v>1166</v>
      </c>
      <c r="C206" s="13" t="s">
        <v>123</v>
      </c>
      <c r="D206" s="13" t="s">
        <v>290</v>
      </c>
      <c r="E206" s="13" t="s">
        <v>318</v>
      </c>
      <c r="F206" s="13" t="s">
        <v>294</v>
      </c>
      <c r="G206" s="13" t="s">
        <v>275</v>
      </c>
      <c r="H206" s="10"/>
      <c r="I206" s="10"/>
      <c r="J206" s="10"/>
      <c r="K206" s="10"/>
    </row>
    <row r="207" spans="1:11" x14ac:dyDescent="0.25">
      <c r="A207" s="13" t="s">
        <v>1168</v>
      </c>
      <c r="B207" s="13" t="s">
        <v>1169</v>
      </c>
      <c r="C207" s="13" t="s">
        <v>123</v>
      </c>
      <c r="D207" s="13" t="s">
        <v>290</v>
      </c>
      <c r="E207" s="13" t="s">
        <v>1170</v>
      </c>
      <c r="F207" s="13" t="s">
        <v>294</v>
      </c>
      <c r="G207" s="13" t="s">
        <v>275</v>
      </c>
      <c r="H207" s="10"/>
      <c r="I207" s="10"/>
      <c r="J207" s="10"/>
      <c r="K207" s="10"/>
    </row>
    <row r="208" spans="1:11" x14ac:dyDescent="0.25">
      <c r="A208" s="13" t="s">
        <v>1171</v>
      </c>
      <c r="B208" s="13" t="s">
        <v>1172</v>
      </c>
      <c r="C208" s="13" t="s">
        <v>123</v>
      </c>
      <c r="D208" s="13" t="s">
        <v>290</v>
      </c>
      <c r="E208" s="13" t="s">
        <v>122</v>
      </c>
      <c r="F208" s="13" t="s">
        <v>294</v>
      </c>
      <c r="G208" s="13" t="s">
        <v>275</v>
      </c>
      <c r="H208" s="10"/>
      <c r="I208" s="10"/>
      <c r="J208" s="10"/>
      <c r="K208" s="10"/>
    </row>
    <row r="209" spans="1:11" x14ac:dyDescent="0.25">
      <c r="A209" s="13" t="s">
        <v>1173</v>
      </c>
      <c r="B209" s="13" t="s">
        <v>1172</v>
      </c>
      <c r="C209" s="13" t="s">
        <v>123</v>
      </c>
      <c r="D209" s="13" t="s">
        <v>290</v>
      </c>
      <c r="E209" s="13" t="s">
        <v>318</v>
      </c>
      <c r="F209" s="13" t="s">
        <v>294</v>
      </c>
      <c r="G209" s="13" t="s">
        <v>275</v>
      </c>
      <c r="H209" s="10"/>
      <c r="I209" s="10"/>
      <c r="J209" s="10"/>
      <c r="K209" s="10"/>
    </row>
    <row r="210" spans="1:11" x14ac:dyDescent="0.25">
      <c r="A210" s="13" t="s">
        <v>1174</v>
      </c>
      <c r="B210" s="13" t="s">
        <v>1175</v>
      </c>
      <c r="C210" s="13" t="s">
        <v>123</v>
      </c>
      <c r="D210" s="13" t="s">
        <v>290</v>
      </c>
      <c r="E210" s="13" t="s">
        <v>122</v>
      </c>
      <c r="F210" s="13" t="s">
        <v>294</v>
      </c>
      <c r="G210" s="13" t="s">
        <v>275</v>
      </c>
      <c r="H210" s="10"/>
      <c r="I210" s="10"/>
      <c r="J210" s="10"/>
      <c r="K210" s="10"/>
    </row>
    <row r="211" spans="1:11" x14ac:dyDescent="0.25">
      <c r="A211" s="13" t="s">
        <v>1176</v>
      </c>
      <c r="B211" s="13" t="s">
        <v>1175</v>
      </c>
      <c r="C211" s="13" t="s">
        <v>123</v>
      </c>
      <c r="D211" s="13" t="s">
        <v>290</v>
      </c>
      <c r="E211" s="13" t="s">
        <v>320</v>
      </c>
      <c r="F211" s="13" t="s">
        <v>294</v>
      </c>
      <c r="G211" s="13" t="s">
        <v>275</v>
      </c>
      <c r="H211" s="10"/>
      <c r="I211" s="10"/>
      <c r="J211" s="10"/>
      <c r="K211" s="10"/>
    </row>
    <row r="212" spans="1:11" x14ac:dyDescent="0.25">
      <c r="A212" s="13" t="s">
        <v>1177</v>
      </c>
      <c r="B212" s="13" t="s">
        <v>12</v>
      </c>
      <c r="C212" s="13" t="s">
        <v>123</v>
      </c>
      <c r="D212" s="13" t="s">
        <v>98</v>
      </c>
      <c r="E212" s="13" t="s">
        <v>122</v>
      </c>
      <c r="F212" s="13" t="s">
        <v>294</v>
      </c>
      <c r="G212" s="13" t="s">
        <v>275</v>
      </c>
      <c r="H212" s="10"/>
      <c r="I212" s="10"/>
      <c r="J212" s="10"/>
      <c r="K212" s="10"/>
    </row>
    <row r="213" spans="1:11" x14ac:dyDescent="0.25">
      <c r="A213" s="13" t="s">
        <v>1178</v>
      </c>
      <c r="B213" s="13" t="s">
        <v>12</v>
      </c>
      <c r="C213" s="13" t="s">
        <v>123</v>
      </c>
      <c r="D213" s="13" t="s">
        <v>98</v>
      </c>
      <c r="E213" s="13" t="s">
        <v>433</v>
      </c>
      <c r="F213" s="13" t="s">
        <v>294</v>
      </c>
      <c r="G213" s="13" t="s">
        <v>275</v>
      </c>
      <c r="H213" s="10"/>
      <c r="I213" s="10"/>
      <c r="J213" s="10"/>
      <c r="K213" s="10"/>
    </row>
    <row r="214" spans="1:11" x14ac:dyDescent="0.25">
      <c r="A214" s="13" t="s">
        <v>1179</v>
      </c>
      <c r="B214" s="13" t="s">
        <v>12</v>
      </c>
      <c r="C214" s="13" t="s">
        <v>123</v>
      </c>
      <c r="D214" s="13" t="s">
        <v>98</v>
      </c>
      <c r="E214" s="13" t="s">
        <v>320</v>
      </c>
      <c r="F214" s="13" t="s">
        <v>294</v>
      </c>
      <c r="G214" s="13" t="s">
        <v>275</v>
      </c>
      <c r="H214" s="10"/>
      <c r="I214" s="10"/>
      <c r="J214" s="10"/>
      <c r="K214" s="10"/>
    </row>
    <row r="215" spans="1:11" x14ac:dyDescent="0.25">
      <c r="A215" s="13" t="s">
        <v>1180</v>
      </c>
      <c r="B215" s="13" t="s">
        <v>930</v>
      </c>
      <c r="C215" s="13" t="s">
        <v>123</v>
      </c>
      <c r="D215" s="13" t="s">
        <v>290</v>
      </c>
      <c r="E215" s="13" t="s">
        <v>1181</v>
      </c>
      <c r="F215" s="13" t="s">
        <v>294</v>
      </c>
      <c r="G215" s="13" t="s">
        <v>275</v>
      </c>
      <c r="H215" s="10"/>
      <c r="I215" s="10"/>
      <c r="J215" s="10"/>
      <c r="K215" s="10"/>
    </row>
    <row r="216" spans="1:11" x14ac:dyDescent="0.25">
      <c r="A216" s="13" t="s">
        <v>1182</v>
      </c>
      <c r="B216" s="13" t="s">
        <v>939</v>
      </c>
      <c r="C216" s="13" t="s">
        <v>123</v>
      </c>
      <c r="D216" s="13" t="s">
        <v>98</v>
      </c>
      <c r="E216" s="13" t="s">
        <v>433</v>
      </c>
      <c r="F216" s="13" t="s">
        <v>294</v>
      </c>
      <c r="G216" s="13" t="s">
        <v>275</v>
      </c>
      <c r="H216" s="10"/>
      <c r="I216" s="10"/>
      <c r="J216" s="10"/>
      <c r="K216" s="10"/>
    </row>
    <row r="217" spans="1:11" x14ac:dyDescent="0.25">
      <c r="A217" s="13" t="s">
        <v>1183</v>
      </c>
      <c r="B217" s="13" t="s">
        <v>939</v>
      </c>
      <c r="C217" s="13" t="s">
        <v>123</v>
      </c>
      <c r="D217" s="13" t="s">
        <v>14</v>
      </c>
      <c r="E217" s="13" t="s">
        <v>592</v>
      </c>
      <c r="F217" s="13" t="s">
        <v>16</v>
      </c>
      <c r="G217" s="13" t="s">
        <v>275</v>
      </c>
      <c r="H217" s="10"/>
      <c r="I217" s="10"/>
      <c r="J217" s="10"/>
      <c r="K217" s="10"/>
    </row>
    <row r="218" spans="1:11" x14ac:dyDescent="0.25">
      <c r="A218" s="13" t="s">
        <v>1184</v>
      </c>
      <c r="B218" s="13" t="s">
        <v>955</v>
      </c>
      <c r="C218" s="13" t="s">
        <v>123</v>
      </c>
      <c r="D218" s="13" t="s">
        <v>290</v>
      </c>
      <c r="E218" s="13" t="s">
        <v>433</v>
      </c>
      <c r="F218" s="13" t="s">
        <v>16</v>
      </c>
      <c r="G218" s="13" t="s">
        <v>275</v>
      </c>
      <c r="H218" s="10"/>
      <c r="I218" s="10"/>
      <c r="J218" s="10"/>
      <c r="K218" s="10"/>
    </row>
    <row r="219" spans="1:11" x14ac:dyDescent="0.25">
      <c r="A219" s="13" t="s">
        <v>1185</v>
      </c>
      <c r="B219" s="13" t="s">
        <v>955</v>
      </c>
      <c r="C219" s="13" t="s">
        <v>123</v>
      </c>
      <c r="D219" s="13" t="s">
        <v>290</v>
      </c>
      <c r="E219" s="13" t="s">
        <v>318</v>
      </c>
      <c r="F219" s="13" t="s">
        <v>16</v>
      </c>
      <c r="G219" s="13" t="s">
        <v>275</v>
      </c>
      <c r="H219" s="10"/>
      <c r="I219" s="10"/>
      <c r="J219" s="10"/>
      <c r="K219" s="10"/>
    </row>
    <row r="220" spans="1:11" x14ac:dyDescent="0.25">
      <c r="A220" s="13" t="s">
        <v>1186</v>
      </c>
      <c r="B220" s="13" t="s">
        <v>976</v>
      </c>
      <c r="C220" s="13" t="s">
        <v>123</v>
      </c>
      <c r="D220" s="13" t="s">
        <v>290</v>
      </c>
      <c r="E220" s="13" t="s">
        <v>1187</v>
      </c>
      <c r="F220" s="13" t="s">
        <v>294</v>
      </c>
      <c r="G220" s="13" t="s">
        <v>275</v>
      </c>
      <c r="H220" s="10"/>
      <c r="I220" s="10"/>
      <c r="J220" s="10"/>
      <c r="K220" s="10"/>
    </row>
    <row r="221" spans="1:11" x14ac:dyDescent="0.25">
      <c r="A221" s="13" t="s">
        <v>1188</v>
      </c>
      <c r="B221" s="13" t="s">
        <v>979</v>
      </c>
      <c r="C221" s="13" t="s">
        <v>123</v>
      </c>
      <c r="D221" s="13" t="s">
        <v>290</v>
      </c>
      <c r="E221" s="13" t="s">
        <v>292</v>
      </c>
      <c r="F221" s="13" t="s">
        <v>294</v>
      </c>
      <c r="G221" s="13" t="s">
        <v>275</v>
      </c>
      <c r="H221" s="10"/>
      <c r="I221" s="10"/>
      <c r="J221" s="10"/>
      <c r="K221" s="10"/>
    </row>
    <row r="222" spans="1:11" x14ac:dyDescent="0.25">
      <c r="A222" s="13" t="s">
        <v>1189</v>
      </c>
      <c r="B222" s="13" t="s">
        <v>990</v>
      </c>
      <c r="C222" s="13" t="s">
        <v>123</v>
      </c>
      <c r="D222" s="13" t="s">
        <v>290</v>
      </c>
      <c r="E222" s="13" t="s">
        <v>292</v>
      </c>
      <c r="F222" s="13" t="s">
        <v>16</v>
      </c>
      <c r="G222" s="13" t="s">
        <v>275</v>
      </c>
      <c r="H222" s="10"/>
      <c r="I222" s="10"/>
      <c r="J222" s="10"/>
      <c r="K222" s="10"/>
    </row>
    <row r="223" spans="1:11" x14ac:dyDescent="0.25">
      <c r="A223" s="13" t="s">
        <v>1190</v>
      </c>
      <c r="B223" s="13" t="s">
        <v>1001</v>
      </c>
      <c r="C223" s="13" t="s">
        <v>123</v>
      </c>
      <c r="D223" s="13" t="s">
        <v>290</v>
      </c>
      <c r="E223" s="13" t="s">
        <v>292</v>
      </c>
      <c r="F223" s="13" t="s">
        <v>294</v>
      </c>
      <c r="G223" s="13" t="s">
        <v>275</v>
      </c>
      <c r="H223" s="10"/>
      <c r="I223" s="10"/>
      <c r="J223" s="10"/>
      <c r="K223" s="10"/>
    </row>
    <row r="224" spans="1:11" x14ac:dyDescent="0.25">
      <c r="A224" s="13" t="s">
        <v>1191</v>
      </c>
      <c r="B224" s="13" t="s">
        <v>1034</v>
      </c>
      <c r="C224" s="13" t="s">
        <v>123</v>
      </c>
      <c r="D224" s="13" t="s">
        <v>290</v>
      </c>
      <c r="E224" s="13" t="s">
        <v>854</v>
      </c>
      <c r="F224" s="13" t="s">
        <v>294</v>
      </c>
      <c r="G224" s="13" t="s">
        <v>275</v>
      </c>
      <c r="H224" s="10"/>
      <c r="I224" s="10"/>
      <c r="J224" s="10"/>
      <c r="K224" s="10"/>
    </row>
    <row r="225" spans="1:11" x14ac:dyDescent="0.25">
      <c r="A225" s="13" t="s">
        <v>1192</v>
      </c>
      <c r="B225" s="13" t="s">
        <v>1012</v>
      </c>
      <c r="C225" s="13" t="s">
        <v>123</v>
      </c>
      <c r="D225" s="13" t="s">
        <v>290</v>
      </c>
      <c r="E225" s="13" t="s">
        <v>292</v>
      </c>
      <c r="F225" s="13" t="s">
        <v>294</v>
      </c>
      <c r="G225" s="13" t="s">
        <v>275</v>
      </c>
      <c r="H225" s="10"/>
      <c r="I225" s="10"/>
      <c r="J225" s="10"/>
      <c r="K225" s="10"/>
    </row>
    <row r="226" spans="1:11" x14ac:dyDescent="0.25">
      <c r="A226" s="13" t="s">
        <v>1193</v>
      </c>
      <c r="B226" s="13" t="s">
        <v>1023</v>
      </c>
      <c r="C226" s="13" t="s">
        <v>123</v>
      </c>
      <c r="D226" s="13" t="s">
        <v>290</v>
      </c>
      <c r="E226" s="13" t="s">
        <v>292</v>
      </c>
      <c r="F226" s="13" t="s">
        <v>294</v>
      </c>
      <c r="G226" s="13" t="s">
        <v>275</v>
      </c>
      <c r="H226" s="10"/>
      <c r="I226" s="10"/>
      <c r="J226" s="10"/>
      <c r="K226" s="10"/>
    </row>
    <row r="227" spans="1:11" x14ac:dyDescent="0.25">
      <c r="A227" s="13" t="s">
        <v>1194</v>
      </c>
      <c r="B227" s="13" t="s">
        <v>1023</v>
      </c>
      <c r="C227" s="13" t="s">
        <v>123</v>
      </c>
      <c r="D227" s="13" t="s">
        <v>290</v>
      </c>
      <c r="E227" s="13" t="s">
        <v>854</v>
      </c>
      <c r="F227" s="13" t="s">
        <v>16</v>
      </c>
      <c r="G227" s="13" t="s">
        <v>275</v>
      </c>
      <c r="H227" s="10"/>
      <c r="I227" s="10"/>
      <c r="J227" s="10"/>
      <c r="K227" s="10"/>
    </row>
    <row r="228" spans="1:11" x14ac:dyDescent="0.25">
      <c r="A228" s="13" t="s">
        <v>1195</v>
      </c>
      <c r="B228" s="13" t="s">
        <v>1034</v>
      </c>
      <c r="C228" s="13" t="s">
        <v>123</v>
      </c>
      <c r="D228" s="13" t="s">
        <v>290</v>
      </c>
      <c r="E228" s="13" t="s">
        <v>292</v>
      </c>
      <c r="F228" s="13" t="s">
        <v>294</v>
      </c>
      <c r="G228" s="13" t="s">
        <v>275</v>
      </c>
      <c r="H228" s="10"/>
      <c r="I228" s="10"/>
      <c r="J228" s="10"/>
      <c r="K228" s="10"/>
    </row>
    <row r="229" spans="1:11" x14ac:dyDescent="0.25">
      <c r="A229" s="13" t="s">
        <v>1196</v>
      </c>
      <c r="B229" s="13" t="s">
        <v>1045</v>
      </c>
      <c r="C229" s="13" t="s">
        <v>123</v>
      </c>
      <c r="D229" s="13" t="s">
        <v>290</v>
      </c>
      <c r="E229" s="13" t="s">
        <v>292</v>
      </c>
      <c r="F229" s="13" t="s">
        <v>294</v>
      </c>
      <c r="G229" s="13" t="s">
        <v>275</v>
      </c>
      <c r="H229" s="10"/>
      <c r="I229" s="10"/>
      <c r="J229" s="10"/>
      <c r="K229" s="10"/>
    </row>
    <row r="230" spans="1:11" x14ac:dyDescent="0.25">
      <c r="A230" s="13" t="s">
        <v>1197</v>
      </c>
      <c r="B230" s="13" t="s">
        <v>1045</v>
      </c>
      <c r="C230" s="13" t="s">
        <v>123</v>
      </c>
      <c r="D230" s="13" t="s">
        <v>290</v>
      </c>
      <c r="E230" s="13" t="s">
        <v>854</v>
      </c>
      <c r="F230" s="13" t="s">
        <v>294</v>
      </c>
      <c r="G230" s="13" t="s">
        <v>275</v>
      </c>
      <c r="H230" s="10"/>
      <c r="I230" s="10"/>
      <c r="J230" s="10"/>
      <c r="K230" s="10"/>
    </row>
    <row r="231" spans="1:11" x14ac:dyDescent="0.25">
      <c r="A231" s="13" t="s">
        <v>1198</v>
      </c>
      <c r="B231" s="13" t="s">
        <v>1056</v>
      </c>
      <c r="C231" s="13" t="s">
        <v>123</v>
      </c>
      <c r="D231" s="13" t="s">
        <v>290</v>
      </c>
      <c r="E231" s="13" t="s">
        <v>813</v>
      </c>
      <c r="F231" s="13" t="s">
        <v>294</v>
      </c>
      <c r="G231" s="13" t="s">
        <v>275</v>
      </c>
      <c r="H231" s="10"/>
      <c r="I231" s="10"/>
      <c r="J231" s="10"/>
      <c r="K231" s="10"/>
    </row>
    <row r="232" spans="1:11" x14ac:dyDescent="0.25">
      <c r="A232" s="13" t="s">
        <v>1199</v>
      </c>
      <c r="B232" s="13" t="s">
        <v>1056</v>
      </c>
      <c r="C232" s="13" t="s">
        <v>123</v>
      </c>
      <c r="D232" s="13" t="s">
        <v>290</v>
      </c>
      <c r="E232" s="13" t="s">
        <v>816</v>
      </c>
      <c r="F232" s="13" t="s">
        <v>294</v>
      </c>
      <c r="G232" s="13" t="s">
        <v>275</v>
      </c>
      <c r="H232" s="10"/>
      <c r="I232" s="10"/>
      <c r="J232" s="10"/>
      <c r="K232" s="10"/>
    </row>
    <row r="233" spans="1:11" x14ac:dyDescent="0.25">
      <c r="A233" s="13" t="s">
        <v>1200</v>
      </c>
      <c r="B233" s="13" t="s">
        <v>1059</v>
      </c>
      <c r="C233" s="13" t="s">
        <v>123</v>
      </c>
      <c r="D233" s="13" t="s">
        <v>41</v>
      </c>
      <c r="E233" s="13" t="s">
        <v>433</v>
      </c>
      <c r="F233" s="13" t="s">
        <v>294</v>
      </c>
      <c r="G233" s="13" t="s">
        <v>275</v>
      </c>
      <c r="H233" s="10"/>
      <c r="I233" s="10"/>
      <c r="J233" s="10"/>
      <c r="K233" s="10"/>
    </row>
    <row r="234" spans="1:11" x14ac:dyDescent="0.25">
      <c r="A234" s="13" t="s">
        <v>1201</v>
      </c>
      <c r="B234" s="13" t="s">
        <v>1065</v>
      </c>
      <c r="C234" s="13" t="s">
        <v>123</v>
      </c>
      <c r="D234" s="13" t="s">
        <v>290</v>
      </c>
      <c r="E234" s="13" t="s">
        <v>1202</v>
      </c>
      <c r="F234" s="13" t="s">
        <v>294</v>
      </c>
      <c r="G234" s="13" t="s">
        <v>275</v>
      </c>
      <c r="H234" s="10"/>
      <c r="I234" s="10"/>
      <c r="J234" s="10"/>
      <c r="K234" s="10"/>
    </row>
    <row r="235" spans="1:11" x14ac:dyDescent="0.25">
      <c r="A235" s="13" t="s">
        <v>1203</v>
      </c>
      <c r="B235" s="13" t="s">
        <v>1065</v>
      </c>
      <c r="C235" s="13" t="s">
        <v>123</v>
      </c>
      <c r="D235" s="13" t="s">
        <v>22</v>
      </c>
      <c r="E235" s="13" t="s">
        <v>122</v>
      </c>
      <c r="F235" s="13" t="s">
        <v>294</v>
      </c>
      <c r="G235" s="13" t="s">
        <v>275</v>
      </c>
      <c r="H235" s="10"/>
      <c r="I235" s="10"/>
      <c r="J235" s="10"/>
      <c r="K235" s="10"/>
    </row>
    <row r="236" spans="1:11" x14ac:dyDescent="0.25">
      <c r="A236" s="13" t="s">
        <v>1204</v>
      </c>
      <c r="B236" s="13" t="s">
        <v>1065</v>
      </c>
      <c r="C236" s="13" t="s">
        <v>123</v>
      </c>
      <c r="D236" s="13" t="s">
        <v>290</v>
      </c>
      <c r="E236" s="13" t="s">
        <v>592</v>
      </c>
      <c r="F236" s="13" t="s">
        <v>294</v>
      </c>
      <c r="G236" s="13" t="s">
        <v>275</v>
      </c>
      <c r="H236" s="10"/>
      <c r="I236" s="10"/>
      <c r="J236" s="10"/>
      <c r="K236" s="10"/>
    </row>
    <row r="237" spans="1:11" x14ac:dyDescent="0.25">
      <c r="A237" s="13" t="s">
        <v>1205</v>
      </c>
      <c r="B237" s="13" t="s">
        <v>1069</v>
      </c>
      <c r="C237" s="13" t="s">
        <v>123</v>
      </c>
      <c r="D237" s="13" t="s">
        <v>290</v>
      </c>
      <c r="E237" s="13" t="s">
        <v>816</v>
      </c>
      <c r="F237" s="13" t="s">
        <v>294</v>
      </c>
      <c r="G237" s="13" t="s">
        <v>275</v>
      </c>
      <c r="H237" s="10"/>
      <c r="I237" s="10"/>
      <c r="J237" s="10"/>
      <c r="K237" s="10"/>
    </row>
    <row r="238" spans="1:11" x14ac:dyDescent="0.25">
      <c r="A238" s="13" t="s">
        <v>1206</v>
      </c>
      <c r="B238" s="13" t="s">
        <v>1072</v>
      </c>
      <c r="C238" s="13" t="s">
        <v>123</v>
      </c>
      <c r="D238" s="13" t="s">
        <v>22</v>
      </c>
      <c r="E238" s="13" t="s">
        <v>592</v>
      </c>
      <c r="F238" s="13" t="s">
        <v>294</v>
      </c>
      <c r="G238" s="13" t="s">
        <v>275</v>
      </c>
      <c r="H238" s="10"/>
      <c r="I238" s="10"/>
      <c r="J238" s="10"/>
      <c r="K238" s="10"/>
    </row>
    <row r="239" spans="1:11" x14ac:dyDescent="0.25">
      <c r="A239" s="13" t="s">
        <v>1207</v>
      </c>
      <c r="B239" s="13" t="s">
        <v>1091</v>
      </c>
      <c r="C239" s="13" t="s">
        <v>123</v>
      </c>
      <c r="D239" s="13" t="s">
        <v>290</v>
      </c>
      <c r="E239" s="13" t="s">
        <v>854</v>
      </c>
      <c r="F239" s="13" t="s">
        <v>294</v>
      </c>
      <c r="G239" s="13" t="s">
        <v>275</v>
      </c>
      <c r="H239" s="10"/>
      <c r="I239" s="10"/>
      <c r="J239" s="10"/>
      <c r="K239" s="10"/>
    </row>
    <row r="240" spans="1:11" x14ac:dyDescent="0.25">
      <c r="A240" s="13" t="s">
        <v>1208</v>
      </c>
      <c r="B240" s="13" t="s">
        <v>1091</v>
      </c>
      <c r="C240" s="13" t="s">
        <v>123</v>
      </c>
      <c r="D240" s="13" t="s">
        <v>22</v>
      </c>
      <c r="E240" s="13" t="s">
        <v>122</v>
      </c>
      <c r="F240" s="13" t="s">
        <v>294</v>
      </c>
      <c r="G240" s="13" t="s">
        <v>275</v>
      </c>
      <c r="H240" s="10"/>
      <c r="I240" s="10"/>
      <c r="J240" s="10"/>
      <c r="K240" s="10"/>
    </row>
    <row r="241" spans="1:11" x14ac:dyDescent="0.25">
      <c r="A241" s="13" t="s">
        <v>1209</v>
      </c>
      <c r="B241" s="13" t="s">
        <v>1094</v>
      </c>
      <c r="C241" s="13" t="s">
        <v>123</v>
      </c>
      <c r="D241" s="13" t="s">
        <v>290</v>
      </c>
      <c r="E241" s="13" t="s">
        <v>292</v>
      </c>
      <c r="F241" s="13" t="s">
        <v>294</v>
      </c>
      <c r="G241" s="13" t="s">
        <v>275</v>
      </c>
      <c r="H241" s="10"/>
      <c r="I241" s="10"/>
      <c r="J241" s="10"/>
      <c r="K241" s="10"/>
    </row>
    <row r="242" spans="1:11" x14ac:dyDescent="0.25">
      <c r="A242" s="13" t="s">
        <v>1210</v>
      </c>
      <c r="B242" s="13" t="s">
        <v>1094</v>
      </c>
      <c r="C242" s="13" t="s">
        <v>123</v>
      </c>
      <c r="D242" s="13" t="s">
        <v>290</v>
      </c>
      <c r="E242" s="13" t="s">
        <v>320</v>
      </c>
      <c r="F242" s="13" t="s">
        <v>294</v>
      </c>
      <c r="G242" s="13" t="s">
        <v>275</v>
      </c>
      <c r="H242" s="10"/>
      <c r="I242" s="10"/>
      <c r="J242" s="10"/>
      <c r="K242" s="10"/>
    </row>
    <row r="243" spans="1:11" x14ac:dyDescent="0.25">
      <c r="A243" s="13" t="s">
        <v>1211</v>
      </c>
      <c r="B243" s="13" t="s">
        <v>1094</v>
      </c>
      <c r="C243" s="13" t="s">
        <v>123</v>
      </c>
      <c r="D243" s="13" t="s">
        <v>290</v>
      </c>
      <c r="E243" s="13" t="s">
        <v>592</v>
      </c>
      <c r="F243" s="13" t="s">
        <v>294</v>
      </c>
      <c r="G243" s="13" t="s">
        <v>275</v>
      </c>
      <c r="H243" s="10"/>
      <c r="I243" s="10"/>
      <c r="J243" s="10"/>
      <c r="K243" s="10"/>
    </row>
    <row r="244" spans="1:11" x14ac:dyDescent="0.25">
      <c r="A244" s="13" t="s">
        <v>1212</v>
      </c>
      <c r="B244" s="13" t="s">
        <v>1113</v>
      </c>
      <c r="C244" s="13" t="s">
        <v>123</v>
      </c>
      <c r="D244" s="13" t="s">
        <v>290</v>
      </c>
      <c r="E244" s="13" t="s">
        <v>1187</v>
      </c>
      <c r="F244" s="13" t="s">
        <v>294</v>
      </c>
      <c r="G244" s="13" t="s">
        <v>275</v>
      </c>
      <c r="H244" s="10"/>
      <c r="I244" s="10"/>
      <c r="J244" s="10"/>
      <c r="K244" s="10"/>
    </row>
    <row r="245" spans="1:11" x14ac:dyDescent="0.25">
      <c r="A245" s="13" t="s">
        <v>1213</v>
      </c>
      <c r="B245" s="13" t="s">
        <v>1113</v>
      </c>
      <c r="C245" s="13" t="s">
        <v>123</v>
      </c>
      <c r="D245" s="13" t="s">
        <v>290</v>
      </c>
      <c r="E245" s="13" t="s">
        <v>813</v>
      </c>
      <c r="F245" s="13" t="s">
        <v>294</v>
      </c>
      <c r="G245" s="13" t="s">
        <v>275</v>
      </c>
      <c r="H245" s="10"/>
      <c r="I245" s="10"/>
      <c r="J245" s="10"/>
      <c r="K245" s="10"/>
    </row>
    <row r="246" spans="1:11" x14ac:dyDescent="0.25">
      <c r="A246" s="13" t="s">
        <v>1214</v>
      </c>
      <c r="B246" s="13" t="s">
        <v>1116</v>
      </c>
      <c r="C246" s="13" t="s">
        <v>123</v>
      </c>
      <c r="D246" s="13" t="s">
        <v>41</v>
      </c>
      <c r="E246" s="13" t="s">
        <v>320</v>
      </c>
      <c r="F246" s="13" t="s">
        <v>294</v>
      </c>
      <c r="G246" s="13" t="s">
        <v>275</v>
      </c>
      <c r="H246" s="10"/>
      <c r="I246" s="10"/>
      <c r="J246" s="10"/>
      <c r="K246" s="10"/>
    </row>
    <row r="247" spans="1:11" x14ac:dyDescent="0.25">
      <c r="A247" s="13" t="s">
        <v>1215</v>
      </c>
      <c r="B247" s="13" t="s">
        <v>1116</v>
      </c>
      <c r="C247" s="13" t="s">
        <v>123</v>
      </c>
      <c r="D247" s="13" t="s">
        <v>41</v>
      </c>
      <c r="E247" s="13" t="s">
        <v>122</v>
      </c>
      <c r="F247" s="13" t="s">
        <v>294</v>
      </c>
      <c r="G247" s="13" t="s">
        <v>275</v>
      </c>
      <c r="H247" s="10"/>
      <c r="I247" s="10"/>
      <c r="J247" s="10"/>
      <c r="K247" s="10"/>
    </row>
    <row r="248" spans="1:11" x14ac:dyDescent="0.25">
      <c r="A248" s="13" t="s">
        <v>1216</v>
      </c>
      <c r="B248" s="13" t="s">
        <v>1116</v>
      </c>
      <c r="C248" s="13" t="s">
        <v>123</v>
      </c>
      <c r="D248" s="13" t="s">
        <v>72</v>
      </c>
      <c r="E248" s="13" t="s">
        <v>320</v>
      </c>
      <c r="F248" s="13" t="s">
        <v>294</v>
      </c>
      <c r="G248" s="13" t="s">
        <v>275</v>
      </c>
      <c r="H248" s="10"/>
      <c r="I248" s="10"/>
      <c r="J248" s="10"/>
      <c r="K248" s="10"/>
    </row>
    <row r="249" spans="1:11" x14ac:dyDescent="0.25">
      <c r="A249" s="13" t="s">
        <v>1217</v>
      </c>
      <c r="B249" s="13" t="s">
        <v>1116</v>
      </c>
      <c r="C249" s="13" t="s">
        <v>123</v>
      </c>
      <c r="D249" s="13" t="s">
        <v>72</v>
      </c>
      <c r="E249" s="13" t="s">
        <v>122</v>
      </c>
      <c r="F249" s="13" t="s">
        <v>294</v>
      </c>
      <c r="G249" s="13" t="s">
        <v>275</v>
      </c>
      <c r="H249" s="10"/>
      <c r="I249" s="10"/>
      <c r="J249" s="10"/>
      <c r="K249" s="10"/>
    </row>
    <row r="250" spans="1:11" x14ac:dyDescent="0.25">
      <c r="A250" s="13" t="s">
        <v>1218</v>
      </c>
      <c r="B250" s="13" t="s">
        <v>1116</v>
      </c>
      <c r="C250" s="13" t="s">
        <v>123</v>
      </c>
      <c r="D250" s="13" t="s">
        <v>98</v>
      </c>
      <c r="E250" s="13" t="s">
        <v>320</v>
      </c>
      <c r="F250" s="13" t="s">
        <v>294</v>
      </c>
      <c r="G250" s="13" t="s">
        <v>275</v>
      </c>
      <c r="H250" s="10"/>
      <c r="I250" s="10"/>
      <c r="J250" s="10"/>
      <c r="K250" s="10"/>
    </row>
    <row r="251" spans="1:11" x14ac:dyDescent="0.25">
      <c r="A251" s="13" t="s">
        <v>1219</v>
      </c>
      <c r="B251" s="13" t="s">
        <v>1116</v>
      </c>
      <c r="C251" s="13" t="s">
        <v>123</v>
      </c>
      <c r="D251" s="13" t="s">
        <v>14</v>
      </c>
      <c r="E251" s="13" t="s">
        <v>320</v>
      </c>
      <c r="F251" s="13" t="s">
        <v>294</v>
      </c>
      <c r="G251" s="13" t="s">
        <v>275</v>
      </c>
      <c r="H251" s="10"/>
      <c r="I251" s="10"/>
      <c r="J251" s="10"/>
      <c r="K251" s="10"/>
    </row>
    <row r="252" spans="1:11" x14ac:dyDescent="0.25">
      <c r="A252" s="13" t="s">
        <v>1220</v>
      </c>
      <c r="B252" s="13" t="s">
        <v>1116</v>
      </c>
      <c r="C252" s="13" t="s">
        <v>123</v>
      </c>
      <c r="D252" s="13" t="s">
        <v>14</v>
      </c>
      <c r="E252" s="13" t="s">
        <v>122</v>
      </c>
      <c r="F252" s="13" t="s">
        <v>294</v>
      </c>
      <c r="G252" s="13" t="s">
        <v>275</v>
      </c>
      <c r="H252" s="10"/>
      <c r="I252" s="10"/>
      <c r="J252" s="10"/>
      <c r="K252" s="10"/>
    </row>
    <row r="253" spans="1:11" x14ac:dyDescent="0.25">
      <c r="A253" s="13" t="s">
        <v>1221</v>
      </c>
      <c r="B253" s="13" t="s">
        <v>1116</v>
      </c>
      <c r="C253" s="13" t="s">
        <v>123</v>
      </c>
      <c r="D253" s="13" t="s">
        <v>22</v>
      </c>
      <c r="E253" s="13" t="s">
        <v>320</v>
      </c>
      <c r="F253" s="13" t="s">
        <v>294</v>
      </c>
      <c r="G253" s="13" t="s">
        <v>275</v>
      </c>
      <c r="H253" s="10"/>
      <c r="I253" s="10"/>
      <c r="J253" s="10"/>
      <c r="K253" s="10"/>
    </row>
    <row r="254" spans="1:11" x14ac:dyDescent="0.25">
      <c r="A254" s="13" t="s">
        <v>1222</v>
      </c>
      <c r="B254" s="13" t="s">
        <v>1116</v>
      </c>
      <c r="C254" s="13" t="s">
        <v>123</v>
      </c>
      <c r="D254" s="13" t="s">
        <v>22</v>
      </c>
      <c r="E254" s="13" t="s">
        <v>122</v>
      </c>
      <c r="F254" s="13" t="s">
        <v>294</v>
      </c>
      <c r="G254" s="13" t="s">
        <v>275</v>
      </c>
      <c r="H254" s="10"/>
      <c r="I254" s="10"/>
      <c r="J254" s="10"/>
      <c r="K254" s="10"/>
    </row>
    <row r="255" spans="1:11" x14ac:dyDescent="0.25">
      <c r="A255" s="13" t="s">
        <v>1223</v>
      </c>
      <c r="B255" s="13" t="s">
        <v>1119</v>
      </c>
      <c r="C255" s="13" t="s">
        <v>123</v>
      </c>
      <c r="D255" s="13" t="s">
        <v>98</v>
      </c>
      <c r="E255" s="13" t="s">
        <v>592</v>
      </c>
      <c r="F255" s="13" t="s">
        <v>294</v>
      </c>
      <c r="G255" s="13" t="s">
        <v>275</v>
      </c>
      <c r="H255" s="10"/>
      <c r="I255" s="10"/>
      <c r="J255" s="10"/>
      <c r="K255" s="10"/>
    </row>
    <row r="256" spans="1:11" x14ac:dyDescent="0.25">
      <c r="A256" s="13" t="s">
        <v>1224</v>
      </c>
      <c r="B256" s="13" t="s">
        <v>1125</v>
      </c>
      <c r="C256" s="13" t="s">
        <v>123</v>
      </c>
      <c r="D256" s="13" t="s">
        <v>290</v>
      </c>
      <c r="E256" s="13" t="s">
        <v>1225</v>
      </c>
      <c r="F256" s="13" t="s">
        <v>294</v>
      </c>
      <c r="G256" s="13" t="s">
        <v>275</v>
      </c>
      <c r="H256" s="10"/>
      <c r="I256" s="10"/>
      <c r="J256" s="10"/>
      <c r="K256" s="10"/>
    </row>
    <row r="257" spans="1:11" x14ac:dyDescent="0.25">
      <c r="A257" s="13" t="s">
        <v>1226</v>
      </c>
      <c r="B257" s="13" t="s">
        <v>1227</v>
      </c>
      <c r="C257" s="13" t="s">
        <v>123</v>
      </c>
      <c r="D257" s="13" t="s">
        <v>41</v>
      </c>
      <c r="E257" s="13" t="s">
        <v>318</v>
      </c>
      <c r="F257" s="13" t="s">
        <v>294</v>
      </c>
      <c r="G257" s="13" t="s">
        <v>275</v>
      </c>
      <c r="H257" s="10"/>
      <c r="I257" s="10"/>
      <c r="J257" s="10"/>
      <c r="K257" s="10"/>
    </row>
    <row r="258" spans="1:11" x14ac:dyDescent="0.25">
      <c r="A258" s="13" t="s">
        <v>1228</v>
      </c>
      <c r="B258" s="13" t="s">
        <v>1227</v>
      </c>
      <c r="C258" s="13" t="s">
        <v>123</v>
      </c>
      <c r="D258" s="13" t="s">
        <v>41</v>
      </c>
      <c r="E258" s="13" t="s">
        <v>320</v>
      </c>
      <c r="F258" s="13" t="s">
        <v>294</v>
      </c>
      <c r="G258" s="13" t="s">
        <v>275</v>
      </c>
      <c r="H258" s="10"/>
      <c r="I258" s="10"/>
      <c r="J258" s="10"/>
      <c r="K258" s="10"/>
    </row>
    <row r="259" spans="1:11" x14ac:dyDescent="0.25">
      <c r="A259" s="13" t="s">
        <v>1229</v>
      </c>
      <c r="B259" s="13" t="s">
        <v>1227</v>
      </c>
      <c r="C259" s="13" t="s">
        <v>123</v>
      </c>
      <c r="D259" s="13" t="s">
        <v>41</v>
      </c>
      <c r="E259" s="13" t="s">
        <v>433</v>
      </c>
      <c r="F259" s="13" t="s">
        <v>294</v>
      </c>
      <c r="G259" s="13" t="s">
        <v>275</v>
      </c>
      <c r="H259" s="10"/>
      <c r="I259" s="10"/>
      <c r="J259" s="10"/>
      <c r="K259" s="10"/>
    </row>
    <row r="260" spans="1:11" x14ac:dyDescent="0.25">
      <c r="A260" s="13" t="s">
        <v>1230</v>
      </c>
      <c r="B260" s="13" t="s">
        <v>1227</v>
      </c>
      <c r="C260" s="13" t="s">
        <v>123</v>
      </c>
      <c r="D260" s="13" t="s">
        <v>41</v>
      </c>
      <c r="E260" s="13" t="s">
        <v>122</v>
      </c>
      <c r="F260" s="13" t="s">
        <v>294</v>
      </c>
      <c r="G260" s="13" t="s">
        <v>275</v>
      </c>
      <c r="H260" s="10"/>
      <c r="I260" s="10"/>
      <c r="J260" s="10"/>
      <c r="K260" s="10"/>
    </row>
    <row r="261" spans="1:11" x14ac:dyDescent="0.25">
      <c r="A261" s="13" t="s">
        <v>1231</v>
      </c>
      <c r="B261" s="13" t="s">
        <v>1163</v>
      </c>
      <c r="C261" s="13" t="s">
        <v>123</v>
      </c>
      <c r="D261" s="13" t="s">
        <v>290</v>
      </c>
      <c r="E261" s="13" t="s">
        <v>813</v>
      </c>
      <c r="F261" s="13" t="s">
        <v>294</v>
      </c>
      <c r="G261" s="13" t="s">
        <v>275</v>
      </c>
      <c r="H261" s="10"/>
      <c r="I261" s="10"/>
      <c r="J261" s="10"/>
      <c r="K261" s="10"/>
    </row>
    <row r="262" spans="1:11" x14ac:dyDescent="0.25">
      <c r="A262" s="13" t="s">
        <v>1232</v>
      </c>
      <c r="B262" s="13" t="s">
        <v>1166</v>
      </c>
      <c r="C262" s="13" t="s">
        <v>123</v>
      </c>
      <c r="D262" s="13" t="s">
        <v>290</v>
      </c>
      <c r="E262" s="13" t="s">
        <v>1181</v>
      </c>
      <c r="F262" s="13" t="s">
        <v>294</v>
      </c>
      <c r="G262" s="13" t="s">
        <v>275</v>
      </c>
      <c r="H262" s="10"/>
      <c r="I262" s="10"/>
      <c r="J262" s="10"/>
      <c r="K262" s="10"/>
    </row>
    <row r="263" spans="1:11" x14ac:dyDescent="0.25">
      <c r="A263" s="13" t="s">
        <v>1233</v>
      </c>
      <c r="B263" s="13" t="s">
        <v>1166</v>
      </c>
      <c r="C263" s="13" t="s">
        <v>123</v>
      </c>
      <c r="D263" s="13" t="s">
        <v>72</v>
      </c>
      <c r="E263" s="13" t="s">
        <v>122</v>
      </c>
      <c r="F263" s="13" t="s">
        <v>294</v>
      </c>
      <c r="G263" s="13" t="s">
        <v>275</v>
      </c>
      <c r="H263" s="10"/>
      <c r="I263" s="10"/>
      <c r="J263" s="10"/>
      <c r="K263" s="10"/>
    </row>
    <row r="264" spans="1:11" x14ac:dyDescent="0.25">
      <c r="A264" s="13" t="s">
        <v>1234</v>
      </c>
      <c r="B264" s="13" t="s">
        <v>1163</v>
      </c>
      <c r="C264" s="13" t="s">
        <v>123</v>
      </c>
      <c r="D264" s="13" t="s">
        <v>98</v>
      </c>
      <c r="E264" s="13" t="s">
        <v>122</v>
      </c>
      <c r="F264" s="13" t="s">
        <v>294</v>
      </c>
      <c r="G264" s="13" t="s">
        <v>275</v>
      </c>
      <c r="H264" s="10"/>
      <c r="I264" s="10"/>
      <c r="J264" s="10"/>
      <c r="K264" s="10"/>
    </row>
    <row r="265" spans="1:11" x14ac:dyDescent="0.25">
      <c r="A265" s="13" t="s">
        <v>1235</v>
      </c>
      <c r="B265" s="13" t="s">
        <v>1163</v>
      </c>
      <c r="C265" s="13" t="s">
        <v>123</v>
      </c>
      <c r="D265" s="13" t="s">
        <v>22</v>
      </c>
      <c r="E265" s="13" t="s">
        <v>122</v>
      </c>
      <c r="F265" s="13" t="s">
        <v>294</v>
      </c>
      <c r="G265" s="13" t="s">
        <v>275</v>
      </c>
      <c r="H265" s="10"/>
      <c r="I265" s="10"/>
      <c r="J265" s="10"/>
      <c r="K265" s="10"/>
    </row>
    <row r="266" spans="1:11" x14ac:dyDescent="0.25">
      <c r="A266" s="13" t="s">
        <v>1236</v>
      </c>
      <c r="B266" s="13" t="s">
        <v>1166</v>
      </c>
      <c r="C266" s="13" t="s">
        <v>123</v>
      </c>
      <c r="D266" s="13" t="s">
        <v>290</v>
      </c>
      <c r="E266" s="13" t="s">
        <v>320</v>
      </c>
      <c r="F266" s="13" t="s">
        <v>294</v>
      </c>
      <c r="G266" s="13" t="s">
        <v>275</v>
      </c>
      <c r="H266" s="10"/>
      <c r="I266" s="10"/>
      <c r="J266" s="10"/>
      <c r="K266" s="10"/>
    </row>
    <row r="267" spans="1:11" x14ac:dyDescent="0.25">
      <c r="A267" s="13" t="s">
        <v>1237</v>
      </c>
      <c r="B267" s="13" t="s">
        <v>1160</v>
      </c>
      <c r="C267" s="13" t="s">
        <v>123</v>
      </c>
      <c r="D267" s="13" t="s">
        <v>290</v>
      </c>
      <c r="E267" s="13" t="s">
        <v>320</v>
      </c>
      <c r="F267" s="13" t="s">
        <v>294</v>
      </c>
      <c r="G267" s="13" t="s">
        <v>275</v>
      </c>
      <c r="H267" s="10"/>
      <c r="I267" s="10"/>
      <c r="J267" s="10"/>
      <c r="K267" s="10"/>
    </row>
    <row r="268" spans="1:11" x14ac:dyDescent="0.25">
      <c r="A268" s="13" t="s">
        <v>1238</v>
      </c>
      <c r="B268" s="13" t="s">
        <v>1166</v>
      </c>
      <c r="C268" s="13" t="s">
        <v>123</v>
      </c>
      <c r="D268" s="13" t="s">
        <v>290</v>
      </c>
      <c r="E268" s="13" t="s">
        <v>1239</v>
      </c>
      <c r="F268" s="13" t="s">
        <v>294</v>
      </c>
      <c r="G268" s="13" t="s">
        <v>275</v>
      </c>
      <c r="H268" s="10"/>
      <c r="I268" s="10"/>
      <c r="J268" s="10"/>
      <c r="K268" s="10"/>
    </row>
    <row r="269" spans="1:11" x14ac:dyDescent="0.25">
      <c r="A269" s="13" t="s">
        <v>1240</v>
      </c>
      <c r="B269" s="13" t="s">
        <v>1163</v>
      </c>
      <c r="C269" s="13" t="s">
        <v>123</v>
      </c>
      <c r="D269" s="13" t="s">
        <v>290</v>
      </c>
      <c r="E269" s="13" t="s">
        <v>320</v>
      </c>
      <c r="F269" s="13" t="s">
        <v>294</v>
      </c>
      <c r="G269" s="13" t="s">
        <v>275</v>
      </c>
      <c r="H269" s="10"/>
      <c r="I269" s="10"/>
      <c r="J269" s="10"/>
      <c r="K269" s="10"/>
    </row>
    <row r="270" spans="1:11" x14ac:dyDescent="0.25">
      <c r="A270" s="13" t="s">
        <v>1241</v>
      </c>
      <c r="B270" s="13" t="s">
        <v>1163</v>
      </c>
      <c r="C270" s="13" t="s">
        <v>123</v>
      </c>
      <c r="D270" s="13" t="s">
        <v>290</v>
      </c>
      <c r="E270" s="13" t="s">
        <v>320</v>
      </c>
      <c r="F270" s="13" t="s">
        <v>294</v>
      </c>
      <c r="G270" s="13" t="s">
        <v>275</v>
      </c>
      <c r="H270" s="10"/>
      <c r="I270" s="10"/>
      <c r="J270" s="10"/>
      <c r="K270" s="10"/>
    </row>
    <row r="271" spans="1:11" x14ac:dyDescent="0.25">
      <c r="A271" s="13" t="s">
        <v>1242</v>
      </c>
      <c r="B271" s="13" t="s">
        <v>1169</v>
      </c>
      <c r="C271" s="13" t="s">
        <v>123</v>
      </c>
      <c r="D271" s="13" t="s">
        <v>290</v>
      </c>
      <c r="E271" s="13" t="s">
        <v>1239</v>
      </c>
      <c r="F271" s="13" t="s">
        <v>16</v>
      </c>
      <c r="G271" s="13" t="s">
        <v>275</v>
      </c>
      <c r="H271" s="10"/>
      <c r="I271" s="10"/>
      <c r="J271" s="10"/>
      <c r="K271" s="10"/>
    </row>
    <row r="272" spans="1:11" x14ac:dyDescent="0.25">
      <c r="A272" s="13" t="s">
        <v>1243</v>
      </c>
      <c r="B272" s="13" t="s">
        <v>1169</v>
      </c>
      <c r="C272" s="13" t="s">
        <v>123</v>
      </c>
      <c r="D272" s="13" t="s">
        <v>290</v>
      </c>
      <c r="E272" s="13" t="s">
        <v>1239</v>
      </c>
      <c r="F272" s="13" t="s">
        <v>294</v>
      </c>
      <c r="G272" s="13" t="s">
        <v>275</v>
      </c>
      <c r="H272" s="10"/>
      <c r="I272" s="10"/>
      <c r="J272" s="10"/>
      <c r="K272" s="10"/>
    </row>
    <row r="273" spans="1:11" x14ac:dyDescent="0.25">
      <c r="A273" s="13" t="s">
        <v>1244</v>
      </c>
      <c r="B273" s="13" t="s">
        <v>1169</v>
      </c>
      <c r="C273" s="13" t="s">
        <v>123</v>
      </c>
      <c r="D273" s="13" t="s">
        <v>290</v>
      </c>
      <c r="E273" s="13" t="s">
        <v>320</v>
      </c>
      <c r="F273" s="13" t="s">
        <v>294</v>
      </c>
      <c r="G273" s="13" t="s">
        <v>275</v>
      </c>
      <c r="H273" s="10"/>
      <c r="I273" s="10"/>
      <c r="J273" s="10"/>
      <c r="K273" s="10"/>
    </row>
    <row r="274" spans="1:11" x14ac:dyDescent="0.25">
      <c r="A274" s="13" t="s">
        <v>1245</v>
      </c>
      <c r="B274" s="13" t="s">
        <v>1172</v>
      </c>
      <c r="C274" s="13" t="s">
        <v>123</v>
      </c>
      <c r="D274" s="13" t="s">
        <v>290</v>
      </c>
      <c r="E274" s="13" t="s">
        <v>320</v>
      </c>
      <c r="F274" s="13" t="s">
        <v>294</v>
      </c>
      <c r="G274" s="13" t="s">
        <v>275</v>
      </c>
      <c r="H274" s="10"/>
      <c r="I274" s="10"/>
      <c r="J274" s="10"/>
      <c r="K274" s="10"/>
    </row>
    <row r="275" spans="1:11" x14ac:dyDescent="0.25">
      <c r="A275" s="13" t="s">
        <v>1246</v>
      </c>
      <c r="B275" s="13" t="s">
        <v>1175</v>
      </c>
      <c r="C275" s="13" t="s">
        <v>123</v>
      </c>
      <c r="D275" s="13" t="s">
        <v>290</v>
      </c>
      <c r="E275" s="13" t="s">
        <v>854</v>
      </c>
      <c r="F275" s="13" t="s">
        <v>294</v>
      </c>
      <c r="G275" s="13" t="s">
        <v>275</v>
      </c>
      <c r="H275" s="10"/>
      <c r="I275" s="10"/>
      <c r="J275" s="10"/>
      <c r="K275" s="10"/>
    </row>
    <row r="276" spans="1:11" x14ac:dyDescent="0.25">
      <c r="A276" s="13" t="s">
        <v>1247</v>
      </c>
      <c r="B276" s="13" t="s">
        <v>12</v>
      </c>
      <c r="C276" s="13" t="s">
        <v>123</v>
      </c>
      <c r="D276" s="13" t="s">
        <v>14</v>
      </c>
      <c r="E276" s="13" t="s">
        <v>122</v>
      </c>
      <c r="F276" s="13" t="s">
        <v>294</v>
      </c>
      <c r="G276" s="13" t="s">
        <v>275</v>
      </c>
      <c r="H276" s="10"/>
      <c r="I276" s="10"/>
      <c r="J276" s="10"/>
      <c r="K276" s="10"/>
    </row>
    <row r="277" spans="1:11" x14ac:dyDescent="0.25">
      <c r="A277" s="13" t="s">
        <v>1248</v>
      </c>
      <c r="B277" s="13" t="s">
        <v>12</v>
      </c>
      <c r="C277" s="13" t="s">
        <v>123</v>
      </c>
      <c r="D277" s="13" t="s">
        <v>22</v>
      </c>
      <c r="E277" s="13" t="s">
        <v>122</v>
      </c>
      <c r="F277" s="13" t="s">
        <v>294</v>
      </c>
      <c r="G277" s="13" t="s">
        <v>275</v>
      </c>
      <c r="H277" s="10"/>
      <c r="I277" s="10"/>
      <c r="J277" s="10"/>
      <c r="K277" s="10"/>
    </row>
    <row r="278" spans="1:11" x14ac:dyDescent="0.25">
      <c r="A278" s="13" t="s">
        <v>1249</v>
      </c>
      <c r="B278" s="13" t="s">
        <v>12</v>
      </c>
      <c r="C278" s="13" t="s">
        <v>123</v>
      </c>
      <c r="D278" s="13" t="s">
        <v>41</v>
      </c>
      <c r="E278" s="13" t="s">
        <v>433</v>
      </c>
      <c r="F278" s="13" t="s">
        <v>294</v>
      </c>
      <c r="G278" s="13" t="s">
        <v>275</v>
      </c>
      <c r="H278" s="10"/>
      <c r="I278" s="10"/>
      <c r="J278" s="10"/>
      <c r="K278" s="10"/>
    </row>
    <row r="279" spans="1:11" x14ac:dyDescent="0.25">
      <c r="A279" s="13" t="s">
        <v>1250</v>
      </c>
      <c r="B279" s="13" t="s">
        <v>12</v>
      </c>
      <c r="C279" s="13" t="s">
        <v>123</v>
      </c>
      <c r="D279" s="13" t="s">
        <v>41</v>
      </c>
      <c r="E279" s="13" t="s">
        <v>122</v>
      </c>
      <c r="F279" s="13" t="s">
        <v>294</v>
      </c>
      <c r="G279" s="13" t="s">
        <v>275</v>
      </c>
      <c r="H279" s="10"/>
      <c r="I279" s="10"/>
      <c r="J279" s="10"/>
      <c r="K279" s="10"/>
    </row>
    <row r="280" spans="1:11" x14ac:dyDescent="0.25">
      <c r="A280" s="13" t="s">
        <v>1251</v>
      </c>
      <c r="B280" s="13" t="s">
        <v>12</v>
      </c>
      <c r="C280" s="13" t="s">
        <v>123</v>
      </c>
      <c r="D280" s="13" t="s">
        <v>72</v>
      </c>
      <c r="E280" s="13" t="s">
        <v>433</v>
      </c>
      <c r="F280" s="13" t="s">
        <v>294</v>
      </c>
      <c r="G280" s="13" t="s">
        <v>275</v>
      </c>
      <c r="H280" s="10"/>
      <c r="I280" s="10"/>
      <c r="J280" s="10"/>
      <c r="K280" s="10"/>
    </row>
    <row r="281" spans="1:11" x14ac:dyDescent="0.25">
      <c r="A281" s="13" t="s">
        <v>1252</v>
      </c>
      <c r="B281" s="13" t="s">
        <v>12</v>
      </c>
      <c r="C281" s="13" t="s">
        <v>123</v>
      </c>
      <c r="D281" s="13" t="s">
        <v>72</v>
      </c>
      <c r="E281" s="13" t="s">
        <v>122</v>
      </c>
      <c r="F281" s="13" t="s">
        <v>294</v>
      </c>
      <c r="G281" s="13" t="s">
        <v>275</v>
      </c>
      <c r="H281" s="10"/>
      <c r="I281" s="10"/>
      <c r="J281" s="10"/>
      <c r="K281" s="10"/>
    </row>
    <row r="282" spans="1:11" x14ac:dyDescent="0.25">
      <c r="A282" s="13" t="s">
        <v>1253</v>
      </c>
      <c r="B282" s="13" t="s">
        <v>12</v>
      </c>
      <c r="C282" s="13" t="s">
        <v>123</v>
      </c>
      <c r="D282" s="13" t="s">
        <v>14</v>
      </c>
      <c r="E282" s="13" t="s">
        <v>433</v>
      </c>
      <c r="F282" s="13" t="s">
        <v>294</v>
      </c>
      <c r="G282" s="13" t="s">
        <v>275</v>
      </c>
      <c r="H282" s="10"/>
      <c r="I282" s="10"/>
      <c r="J282" s="10"/>
      <c r="K282" s="10"/>
    </row>
    <row r="283" spans="1:11" x14ac:dyDescent="0.25">
      <c r="A283" s="13" t="s">
        <v>1254</v>
      </c>
      <c r="B283" s="13" t="s">
        <v>12</v>
      </c>
      <c r="C283" s="13" t="s">
        <v>123</v>
      </c>
      <c r="D283" s="13" t="s">
        <v>22</v>
      </c>
      <c r="E283" s="13" t="s">
        <v>433</v>
      </c>
      <c r="F283" s="13" t="s">
        <v>294</v>
      </c>
      <c r="G283" s="13" t="s">
        <v>275</v>
      </c>
      <c r="H283" s="10"/>
      <c r="I283" s="10"/>
      <c r="J283" s="10"/>
      <c r="K283" s="10"/>
    </row>
    <row r="284" spans="1:11" x14ac:dyDescent="0.25">
      <c r="A284" s="13" t="s">
        <v>1255</v>
      </c>
      <c r="B284" s="13" t="s">
        <v>1116</v>
      </c>
      <c r="C284" s="13" t="s">
        <v>123</v>
      </c>
      <c r="D284" s="13" t="s">
        <v>98</v>
      </c>
      <c r="E284" s="13" t="s">
        <v>433</v>
      </c>
      <c r="F284" s="13" t="s">
        <v>294</v>
      </c>
      <c r="G284" s="13" t="s">
        <v>275</v>
      </c>
      <c r="H284" s="10"/>
      <c r="I284" s="10"/>
      <c r="J284" s="10"/>
      <c r="K284" s="10"/>
    </row>
    <row r="285" spans="1:11" x14ac:dyDescent="0.25">
      <c r="A285" s="13" t="s">
        <v>1256</v>
      </c>
      <c r="B285" s="13" t="s">
        <v>1257</v>
      </c>
      <c r="C285" s="13" t="s">
        <v>123</v>
      </c>
      <c r="D285" s="13" t="s">
        <v>98</v>
      </c>
      <c r="E285" s="13" t="s">
        <v>122</v>
      </c>
      <c r="F285" s="13" t="s">
        <v>294</v>
      </c>
      <c r="G285" s="13" t="s">
        <v>275</v>
      </c>
      <c r="H285" s="10"/>
      <c r="I285" s="10"/>
      <c r="J285" s="10"/>
      <c r="K285" s="10"/>
    </row>
    <row r="286" spans="1:11" x14ac:dyDescent="0.25">
      <c r="A286" s="13" t="s">
        <v>1258</v>
      </c>
      <c r="B286" s="13" t="s">
        <v>1259</v>
      </c>
      <c r="C286" s="13" t="s">
        <v>123</v>
      </c>
      <c r="D286" s="13" t="s">
        <v>290</v>
      </c>
      <c r="E286" s="13" t="s">
        <v>122</v>
      </c>
      <c r="F286" s="13" t="s">
        <v>294</v>
      </c>
      <c r="G286" s="13" t="s">
        <v>275</v>
      </c>
      <c r="H286" s="10"/>
      <c r="I286" s="10"/>
      <c r="J286" s="10"/>
      <c r="K286" s="10"/>
    </row>
    <row r="287" spans="1:11" x14ac:dyDescent="0.25">
      <c r="A287" s="13" t="s">
        <v>1260</v>
      </c>
      <c r="B287" s="13" t="s">
        <v>1261</v>
      </c>
      <c r="C287" s="13" t="s">
        <v>123</v>
      </c>
      <c r="D287" s="13" t="s">
        <v>290</v>
      </c>
      <c r="E287" s="13" t="s">
        <v>122</v>
      </c>
      <c r="F287" s="13" t="s">
        <v>294</v>
      </c>
      <c r="G287" s="13" t="s">
        <v>275</v>
      </c>
      <c r="H287" s="10"/>
      <c r="I287" s="10"/>
      <c r="J287" s="10"/>
      <c r="K287" s="10"/>
    </row>
    <row r="288" spans="1:11" x14ac:dyDescent="0.25">
      <c r="A288" s="13" t="s">
        <v>1262</v>
      </c>
      <c r="B288" s="13" t="s">
        <v>1263</v>
      </c>
      <c r="C288" s="13" t="s">
        <v>123</v>
      </c>
      <c r="D288" s="13" t="s">
        <v>290</v>
      </c>
      <c r="E288" s="13" t="s">
        <v>122</v>
      </c>
      <c r="F288" s="13" t="s">
        <v>294</v>
      </c>
      <c r="G288" s="13" t="s">
        <v>275</v>
      </c>
      <c r="H288" s="10"/>
      <c r="I288" s="10"/>
      <c r="J288" s="10"/>
      <c r="K288" s="10"/>
    </row>
    <row r="289" spans="1:11" x14ac:dyDescent="0.25">
      <c r="A289" s="13" t="s">
        <v>1264</v>
      </c>
      <c r="B289" s="13" t="s">
        <v>1175</v>
      </c>
      <c r="C289" s="13" t="s">
        <v>123</v>
      </c>
      <c r="D289" s="13" t="s">
        <v>290</v>
      </c>
      <c r="E289" s="13" t="s">
        <v>318</v>
      </c>
      <c r="F289" s="13" t="s">
        <v>294</v>
      </c>
      <c r="G289" s="13" t="s">
        <v>275</v>
      </c>
      <c r="H289" s="10"/>
      <c r="I289" s="10"/>
      <c r="J289" s="10"/>
      <c r="K289" s="10"/>
    </row>
    <row r="290" spans="1:11" x14ac:dyDescent="0.25">
      <c r="A290" s="13" t="s">
        <v>1265</v>
      </c>
      <c r="B290" s="13" t="s">
        <v>1045</v>
      </c>
      <c r="C290" s="13" t="s">
        <v>123</v>
      </c>
      <c r="D290" s="13" t="s">
        <v>98</v>
      </c>
      <c r="E290" s="13" t="s">
        <v>433</v>
      </c>
      <c r="F290" s="13" t="s">
        <v>294</v>
      </c>
      <c r="G290" s="13" t="s">
        <v>275</v>
      </c>
      <c r="H290" s="10"/>
      <c r="I290" s="10"/>
      <c r="J290" s="10"/>
      <c r="K290" s="10"/>
    </row>
    <row r="291" spans="1:11" x14ac:dyDescent="0.25">
      <c r="A291" s="13" t="s">
        <v>1266</v>
      </c>
      <c r="B291" s="13" t="s">
        <v>1100</v>
      </c>
      <c r="C291" s="13" t="s">
        <v>123</v>
      </c>
      <c r="D291" s="13" t="s">
        <v>41</v>
      </c>
      <c r="E291" s="13" t="s">
        <v>122</v>
      </c>
      <c r="F291" s="13" t="s">
        <v>294</v>
      </c>
      <c r="G291" s="13" t="s">
        <v>275</v>
      </c>
      <c r="H291" s="10"/>
      <c r="I291" s="10"/>
      <c r="J291" s="10"/>
      <c r="K291" s="10"/>
    </row>
    <row r="292" spans="1:11" x14ac:dyDescent="0.25">
      <c r="A292" s="13" t="s">
        <v>1267</v>
      </c>
      <c r="B292" s="13" t="s">
        <v>1091</v>
      </c>
      <c r="C292" s="13" t="s">
        <v>123</v>
      </c>
      <c r="D292" s="13" t="s">
        <v>290</v>
      </c>
      <c r="E292" s="13" t="s">
        <v>320</v>
      </c>
      <c r="F292" s="13" t="s">
        <v>294</v>
      </c>
      <c r="G292" s="13" t="s">
        <v>275</v>
      </c>
      <c r="H292" s="10"/>
      <c r="I292" s="10"/>
      <c r="J292" s="10"/>
      <c r="K292" s="10"/>
    </row>
    <row r="293" spans="1:11" x14ac:dyDescent="0.25">
      <c r="A293" s="13" t="s">
        <v>1268</v>
      </c>
      <c r="B293" s="13" t="s">
        <v>1091</v>
      </c>
      <c r="C293" s="13" t="s">
        <v>123</v>
      </c>
      <c r="D293" s="13" t="s">
        <v>290</v>
      </c>
      <c r="E293" s="13" t="s">
        <v>433</v>
      </c>
      <c r="F293" s="13" t="s">
        <v>294</v>
      </c>
      <c r="G293" s="13" t="s">
        <v>275</v>
      </c>
      <c r="H293" s="10"/>
      <c r="I293" s="10"/>
      <c r="J293" s="10"/>
      <c r="K293" s="10"/>
    </row>
    <row r="294" spans="1:11" x14ac:dyDescent="0.25">
      <c r="A294" s="13" t="s">
        <v>1269</v>
      </c>
      <c r="B294" s="13" t="s">
        <v>1175</v>
      </c>
      <c r="C294" s="13" t="s">
        <v>123</v>
      </c>
      <c r="D294" s="13" t="s">
        <v>290</v>
      </c>
      <c r="E294" s="13" t="s">
        <v>433</v>
      </c>
      <c r="F294" s="13" t="s">
        <v>294</v>
      </c>
      <c r="G294" s="13" t="s">
        <v>275</v>
      </c>
      <c r="H294" s="10"/>
      <c r="I294" s="10"/>
      <c r="J294" s="10"/>
      <c r="K294" s="10"/>
    </row>
    <row r="295" spans="1:11" x14ac:dyDescent="0.25">
      <c r="A295" s="13" t="s">
        <v>1270</v>
      </c>
      <c r="B295" s="13" t="s">
        <v>935</v>
      </c>
      <c r="C295" s="13" t="s">
        <v>123</v>
      </c>
      <c r="D295" s="13" t="s">
        <v>14</v>
      </c>
      <c r="E295" s="13" t="s">
        <v>433</v>
      </c>
      <c r="F295" s="13" t="s">
        <v>294</v>
      </c>
      <c r="G295" s="13" t="s">
        <v>275</v>
      </c>
      <c r="H295" s="10"/>
      <c r="I295" s="10"/>
      <c r="J295" s="10"/>
      <c r="K295" s="10"/>
    </row>
    <row r="296" spans="1:11" x14ac:dyDescent="0.25">
      <c r="A296" s="13" t="s">
        <v>1271</v>
      </c>
      <c r="B296" s="13" t="s">
        <v>1122</v>
      </c>
      <c r="C296" s="13" t="s">
        <v>123</v>
      </c>
      <c r="D296" s="13" t="s">
        <v>72</v>
      </c>
      <c r="E296" s="13" t="s">
        <v>433</v>
      </c>
      <c r="F296" s="13" t="s">
        <v>294</v>
      </c>
      <c r="G296" s="13" t="s">
        <v>275</v>
      </c>
      <c r="H296" s="10"/>
      <c r="I296" s="10"/>
      <c r="J296" s="10"/>
      <c r="K296" s="10"/>
    </row>
    <row r="297" spans="1:11" x14ac:dyDescent="0.25">
      <c r="A297" s="13" t="s">
        <v>1272</v>
      </c>
      <c r="B297" s="13" t="s">
        <v>1056</v>
      </c>
      <c r="C297" s="13" t="s">
        <v>123</v>
      </c>
      <c r="D297" s="13" t="s">
        <v>290</v>
      </c>
      <c r="E297" s="13" t="s">
        <v>433</v>
      </c>
      <c r="F297" s="13" t="s">
        <v>294</v>
      </c>
      <c r="G297" s="13" t="s">
        <v>275</v>
      </c>
      <c r="H297" s="10"/>
      <c r="I297" s="10"/>
      <c r="J297" s="10"/>
      <c r="K297" s="10"/>
    </row>
    <row r="298" spans="1:11" x14ac:dyDescent="0.25">
      <c r="A298" s="13" t="s">
        <v>1273</v>
      </c>
      <c r="B298" s="13" t="s">
        <v>1065</v>
      </c>
      <c r="C298" s="13" t="s">
        <v>123</v>
      </c>
      <c r="D298" s="13" t="s">
        <v>290</v>
      </c>
      <c r="E298" s="13" t="s">
        <v>433</v>
      </c>
      <c r="F298" s="13" t="s">
        <v>294</v>
      </c>
      <c r="G298" s="13" t="s">
        <v>275</v>
      </c>
      <c r="H298" s="10"/>
      <c r="I298" s="10"/>
      <c r="J298" s="10"/>
      <c r="K298" s="10"/>
    </row>
    <row r="299" spans="1:11" x14ac:dyDescent="0.25">
      <c r="A299" s="13" t="s">
        <v>1274</v>
      </c>
      <c r="B299" s="13" t="s">
        <v>1116</v>
      </c>
      <c r="C299" s="13" t="s">
        <v>123</v>
      </c>
      <c r="D299" s="13" t="s">
        <v>14</v>
      </c>
      <c r="E299" s="13" t="s">
        <v>433</v>
      </c>
      <c r="F299" s="13" t="s">
        <v>294</v>
      </c>
      <c r="G299" s="13" t="s">
        <v>275</v>
      </c>
      <c r="H299" s="10"/>
      <c r="I299" s="10"/>
      <c r="J299" s="10"/>
      <c r="K299" s="10"/>
    </row>
    <row r="300" spans="1:11" x14ac:dyDescent="0.25">
      <c r="A300" s="13" t="s">
        <v>1275</v>
      </c>
      <c r="B300" s="13" t="s">
        <v>1116</v>
      </c>
      <c r="C300" s="13" t="s">
        <v>123</v>
      </c>
      <c r="D300" s="13" t="s">
        <v>22</v>
      </c>
      <c r="E300" s="13" t="s">
        <v>433</v>
      </c>
      <c r="F300" s="13" t="s">
        <v>294</v>
      </c>
      <c r="G300" s="13" t="s">
        <v>275</v>
      </c>
      <c r="H300" s="10"/>
      <c r="I300" s="10"/>
      <c r="J300" s="10"/>
      <c r="K300" s="10"/>
    </row>
    <row r="301" spans="1:11" x14ac:dyDescent="0.25">
      <c r="A301" s="13" t="s">
        <v>1276</v>
      </c>
      <c r="B301" s="13" t="s">
        <v>1116</v>
      </c>
      <c r="C301" s="13" t="s">
        <v>123</v>
      </c>
      <c r="D301" s="13" t="s">
        <v>72</v>
      </c>
      <c r="E301" s="13" t="s">
        <v>433</v>
      </c>
      <c r="F301" s="13" t="s">
        <v>294</v>
      </c>
      <c r="G301" s="13" t="s">
        <v>275</v>
      </c>
      <c r="H301" s="10"/>
      <c r="I301" s="10"/>
      <c r="J301" s="10"/>
      <c r="K301" s="10"/>
    </row>
    <row r="302" spans="1:11" x14ac:dyDescent="0.25">
      <c r="A302" s="13" t="s">
        <v>1277</v>
      </c>
      <c r="B302" s="13" t="s">
        <v>1116</v>
      </c>
      <c r="C302" s="13" t="s">
        <v>123</v>
      </c>
      <c r="D302" s="13" t="s">
        <v>41</v>
      </c>
      <c r="E302" s="13" t="s">
        <v>433</v>
      </c>
      <c r="F302" s="13" t="s">
        <v>294</v>
      </c>
      <c r="G302" s="13" t="s">
        <v>275</v>
      </c>
      <c r="H302" s="10"/>
      <c r="I302" s="10"/>
      <c r="J302" s="10"/>
      <c r="K302" s="10"/>
    </row>
    <row r="303" spans="1:11" x14ac:dyDescent="0.25">
      <c r="A303" s="13" t="s">
        <v>1278</v>
      </c>
      <c r="B303" s="13" t="s">
        <v>1163</v>
      </c>
      <c r="C303" s="13" t="s">
        <v>123</v>
      </c>
      <c r="D303" s="13" t="s">
        <v>290</v>
      </c>
      <c r="E303" s="13" t="s">
        <v>292</v>
      </c>
      <c r="F303" s="13" t="s">
        <v>294</v>
      </c>
      <c r="G303" s="13" t="s">
        <v>275</v>
      </c>
      <c r="H303" s="10"/>
      <c r="I303" s="10"/>
      <c r="J303" s="10"/>
      <c r="K303" s="10"/>
    </row>
    <row r="304" spans="1:11" x14ac:dyDescent="0.25">
      <c r="A304" s="13" t="s">
        <v>1279</v>
      </c>
      <c r="B304" s="13" t="s">
        <v>1072</v>
      </c>
      <c r="C304" s="13" t="s">
        <v>123</v>
      </c>
      <c r="D304" s="13" t="s">
        <v>290</v>
      </c>
      <c r="E304" s="13" t="s">
        <v>292</v>
      </c>
      <c r="F304" s="13" t="s">
        <v>294</v>
      </c>
      <c r="G304" s="13" t="s">
        <v>275</v>
      </c>
      <c r="H304" s="10"/>
      <c r="I304" s="10"/>
      <c r="J304" s="10"/>
      <c r="K304" s="10"/>
    </row>
    <row r="305" spans="1:11" x14ac:dyDescent="0.25">
      <c r="A305" s="13" t="s">
        <v>1280</v>
      </c>
      <c r="B305" s="13" t="s">
        <v>1119</v>
      </c>
      <c r="C305" s="13" t="s">
        <v>123</v>
      </c>
      <c r="D305" s="13" t="s">
        <v>290</v>
      </c>
      <c r="E305" s="13" t="s">
        <v>292</v>
      </c>
      <c r="F305" s="13" t="s">
        <v>294</v>
      </c>
      <c r="G305" s="13" t="s">
        <v>275</v>
      </c>
      <c r="H305" s="10"/>
      <c r="I305" s="10"/>
      <c r="J305" s="10"/>
      <c r="K305" s="10"/>
    </row>
    <row r="306" spans="1:11" x14ac:dyDescent="0.25">
      <c r="A306" s="13" t="s">
        <v>1281</v>
      </c>
      <c r="B306" s="13" t="s">
        <v>935</v>
      </c>
      <c r="C306" s="13" t="s">
        <v>123</v>
      </c>
      <c r="D306" s="13" t="s">
        <v>290</v>
      </c>
      <c r="E306" s="13" t="s">
        <v>292</v>
      </c>
      <c r="F306" s="13" t="s">
        <v>294</v>
      </c>
      <c r="G306" s="13" t="s">
        <v>275</v>
      </c>
      <c r="H306" s="10"/>
      <c r="I306" s="10"/>
      <c r="J306" s="10"/>
      <c r="K306" s="10"/>
    </row>
    <row r="307" spans="1:11" x14ac:dyDescent="0.25">
      <c r="A307" s="13" t="s">
        <v>1282</v>
      </c>
      <c r="B307" s="13" t="s">
        <v>1116</v>
      </c>
      <c r="C307" s="13" t="s">
        <v>123</v>
      </c>
      <c r="D307" s="13" t="s">
        <v>290</v>
      </c>
      <c r="E307" s="13" t="s">
        <v>292</v>
      </c>
      <c r="F307" s="13" t="s">
        <v>294</v>
      </c>
      <c r="G307" s="13" t="s">
        <v>275</v>
      </c>
      <c r="H307" s="10"/>
      <c r="I307" s="10"/>
      <c r="J307" s="10"/>
      <c r="K307" s="10"/>
    </row>
    <row r="308" spans="1:11" x14ac:dyDescent="0.25">
      <c r="A308" s="13" t="s">
        <v>1283</v>
      </c>
      <c r="B308" s="13" t="s">
        <v>1100</v>
      </c>
      <c r="C308" s="13" t="s">
        <v>123</v>
      </c>
      <c r="D308" s="13" t="s">
        <v>290</v>
      </c>
      <c r="E308" s="13" t="s">
        <v>292</v>
      </c>
      <c r="F308" s="13" t="s">
        <v>294</v>
      </c>
      <c r="G308" s="13" t="s">
        <v>275</v>
      </c>
      <c r="H308" s="10"/>
      <c r="I308" s="10"/>
      <c r="J308" s="10"/>
      <c r="K308" s="10"/>
    </row>
    <row r="309" spans="1:11" x14ac:dyDescent="0.25">
      <c r="A309" s="13" t="s">
        <v>1284</v>
      </c>
      <c r="B309" s="13" t="s">
        <v>930</v>
      </c>
      <c r="C309" s="13" t="s">
        <v>123</v>
      </c>
      <c r="D309" s="13" t="s">
        <v>290</v>
      </c>
      <c r="E309" s="13" t="s">
        <v>292</v>
      </c>
      <c r="F309" s="13" t="s">
        <v>294</v>
      </c>
      <c r="G309" s="13" t="s">
        <v>275</v>
      </c>
      <c r="H309" s="10"/>
      <c r="I309" s="10"/>
      <c r="J309" s="10"/>
      <c r="K309" s="10"/>
    </row>
    <row r="310" spans="1:11" x14ac:dyDescent="0.25">
      <c r="A310" s="13" t="s">
        <v>1285</v>
      </c>
      <c r="B310" s="13" t="s">
        <v>12</v>
      </c>
      <c r="C310" s="13" t="s">
        <v>123</v>
      </c>
      <c r="D310" s="13" t="s">
        <v>290</v>
      </c>
      <c r="E310" s="13" t="s">
        <v>292</v>
      </c>
      <c r="F310" s="13" t="s">
        <v>294</v>
      </c>
      <c r="G310" s="13" t="s">
        <v>275</v>
      </c>
      <c r="H310" s="10"/>
      <c r="I310" s="10"/>
      <c r="J310" s="10"/>
      <c r="K310" s="10"/>
    </row>
    <row r="311" spans="1:11" x14ac:dyDescent="0.25">
      <c r="A311" s="13" t="s">
        <v>1286</v>
      </c>
      <c r="B311" s="13" t="s">
        <v>1128</v>
      </c>
      <c r="C311" s="13" t="s">
        <v>123</v>
      </c>
      <c r="D311" s="13" t="s">
        <v>290</v>
      </c>
      <c r="E311" s="13" t="s">
        <v>292</v>
      </c>
      <c r="F311" s="13" t="s">
        <v>294</v>
      </c>
      <c r="G311" s="13" t="s">
        <v>275</v>
      </c>
      <c r="H311" s="10"/>
      <c r="I311" s="10"/>
      <c r="J311" s="10"/>
      <c r="K311" s="10"/>
    </row>
    <row r="312" spans="1:11" x14ac:dyDescent="0.25">
      <c r="A312" s="13" t="s">
        <v>1287</v>
      </c>
      <c r="B312" s="13" t="s">
        <v>1065</v>
      </c>
      <c r="C312" s="13" t="s">
        <v>123</v>
      </c>
      <c r="D312" s="13" t="s">
        <v>290</v>
      </c>
      <c r="E312" s="13" t="s">
        <v>292</v>
      </c>
      <c r="F312" s="13" t="s">
        <v>294</v>
      </c>
      <c r="G312" s="13" t="s">
        <v>275</v>
      </c>
      <c r="H312" s="10"/>
      <c r="I312" s="10"/>
      <c r="J312" s="10"/>
      <c r="K312" s="10"/>
    </row>
    <row r="313" spans="1:11" x14ac:dyDescent="0.25">
      <c r="A313" s="13" t="s">
        <v>1288</v>
      </c>
      <c r="B313" s="13" t="s">
        <v>976</v>
      </c>
      <c r="C313" s="13" t="s">
        <v>123</v>
      </c>
      <c r="D313" s="13" t="s">
        <v>290</v>
      </c>
      <c r="E313" s="13" t="s">
        <v>292</v>
      </c>
      <c r="F313" s="13" t="s">
        <v>294</v>
      </c>
      <c r="G313" s="13" t="s">
        <v>275</v>
      </c>
      <c r="H313" s="10"/>
      <c r="I313" s="10"/>
      <c r="J313" s="10"/>
      <c r="K313" s="10"/>
    </row>
    <row r="314" spans="1:11" x14ac:dyDescent="0.25">
      <c r="A314" s="13" t="s">
        <v>1190</v>
      </c>
      <c r="B314" s="13" t="s">
        <v>1069</v>
      </c>
      <c r="C314" s="13" t="s">
        <v>123</v>
      </c>
      <c r="D314" s="13" t="s">
        <v>290</v>
      </c>
      <c r="E314" s="13" t="s">
        <v>292</v>
      </c>
      <c r="F314" s="13" t="s">
        <v>294</v>
      </c>
      <c r="G314" s="13" t="s">
        <v>275</v>
      </c>
      <c r="H314" s="10"/>
      <c r="I314" s="10"/>
      <c r="J314" s="10"/>
      <c r="K314" s="10"/>
    </row>
    <row r="315" spans="1:11" x14ac:dyDescent="0.25">
      <c r="A315" s="13" t="s">
        <v>1289</v>
      </c>
      <c r="B315" s="13" t="s">
        <v>1125</v>
      </c>
      <c r="C315" s="13" t="s">
        <v>123</v>
      </c>
      <c r="D315" s="13" t="s">
        <v>290</v>
      </c>
      <c r="E315" s="13" t="s">
        <v>292</v>
      </c>
      <c r="F315" s="13" t="s">
        <v>294</v>
      </c>
      <c r="G315" s="13" t="s">
        <v>275</v>
      </c>
      <c r="H315" s="10"/>
      <c r="I315" s="10"/>
      <c r="J315" s="10"/>
      <c r="K315" s="10"/>
    </row>
    <row r="316" spans="1:11" x14ac:dyDescent="0.25">
      <c r="A316" s="13" t="s">
        <v>1290</v>
      </c>
      <c r="B316" s="13" t="s">
        <v>1175</v>
      </c>
      <c r="C316" s="13" t="s">
        <v>123</v>
      </c>
      <c r="D316" s="13" t="s">
        <v>290</v>
      </c>
      <c r="E316" s="13" t="s">
        <v>292</v>
      </c>
      <c r="F316" s="13" t="s">
        <v>294</v>
      </c>
      <c r="G316" s="13" t="s">
        <v>275</v>
      </c>
      <c r="H316" s="10"/>
      <c r="I316" s="10"/>
      <c r="J316" s="10"/>
      <c r="K316" s="10"/>
    </row>
    <row r="317" spans="1:11" x14ac:dyDescent="0.25">
      <c r="A317" s="13" t="s">
        <v>1291</v>
      </c>
      <c r="B317" s="13" t="s">
        <v>1091</v>
      </c>
      <c r="C317" s="13" t="s">
        <v>123</v>
      </c>
      <c r="D317" s="13" t="s">
        <v>290</v>
      </c>
      <c r="E317" s="13" t="s">
        <v>292</v>
      </c>
      <c r="F317" s="13" t="s">
        <v>294</v>
      </c>
      <c r="G317" s="13" t="s">
        <v>275</v>
      </c>
      <c r="H317" s="10"/>
      <c r="I317" s="10"/>
      <c r="J317" s="10"/>
      <c r="K317" s="10"/>
    </row>
    <row r="318" spans="1:11" x14ac:dyDescent="0.25">
      <c r="A318" s="13" t="s">
        <v>1292</v>
      </c>
      <c r="B318" s="13" t="s">
        <v>1075</v>
      </c>
      <c r="C318" s="13" t="s">
        <v>123</v>
      </c>
      <c r="D318" s="13" t="s">
        <v>290</v>
      </c>
      <c r="E318" s="13" t="s">
        <v>292</v>
      </c>
      <c r="F318" s="13" t="s">
        <v>294</v>
      </c>
      <c r="G318" s="13" t="s">
        <v>275</v>
      </c>
      <c r="H318" s="10"/>
      <c r="I318" s="10"/>
      <c r="J318" s="10"/>
      <c r="K318" s="10"/>
    </row>
    <row r="319" spans="1:11" x14ac:dyDescent="0.25">
      <c r="A319" s="13" t="s">
        <v>1293</v>
      </c>
      <c r="B319" s="13" t="s">
        <v>939</v>
      </c>
      <c r="C319" s="13" t="s">
        <v>123</v>
      </c>
      <c r="D319" s="13" t="s">
        <v>290</v>
      </c>
      <c r="E319" s="13" t="s">
        <v>292</v>
      </c>
      <c r="F319" s="13" t="s">
        <v>294</v>
      </c>
      <c r="G319" s="13" t="s">
        <v>275</v>
      </c>
      <c r="H319" s="10"/>
      <c r="I319" s="10"/>
      <c r="J319" s="10"/>
      <c r="K319" s="10"/>
    </row>
    <row r="320" spans="1:11" x14ac:dyDescent="0.25">
      <c r="A320" s="13" t="s">
        <v>1294</v>
      </c>
      <c r="B320" s="13" t="s">
        <v>1166</v>
      </c>
      <c r="C320" s="13" t="s">
        <v>123</v>
      </c>
      <c r="D320" s="13" t="s">
        <v>290</v>
      </c>
      <c r="E320" s="13" t="s">
        <v>292</v>
      </c>
      <c r="F320" s="13" t="s">
        <v>294</v>
      </c>
      <c r="G320" s="13" t="s">
        <v>275</v>
      </c>
      <c r="H320" s="10"/>
      <c r="I320" s="10"/>
      <c r="J320" s="10"/>
      <c r="K320" s="10"/>
    </row>
    <row r="321" spans="1:11" x14ac:dyDescent="0.25">
      <c r="A321" s="13" t="s">
        <v>1295</v>
      </c>
      <c r="B321" s="13" t="s">
        <v>932</v>
      </c>
      <c r="C321" s="13" t="s">
        <v>123</v>
      </c>
      <c r="D321" s="13" t="s">
        <v>290</v>
      </c>
      <c r="E321" s="13" t="s">
        <v>292</v>
      </c>
      <c r="F321" s="13" t="s">
        <v>294</v>
      </c>
      <c r="G321" s="13" t="s">
        <v>275</v>
      </c>
      <c r="H321" s="10"/>
      <c r="I321" s="10"/>
      <c r="J321" s="10"/>
      <c r="K321" s="10"/>
    </row>
    <row r="322" spans="1:11" x14ac:dyDescent="0.25">
      <c r="A322" s="13" t="s">
        <v>1296</v>
      </c>
      <c r="B322" s="13" t="s">
        <v>1122</v>
      </c>
      <c r="C322" s="13" t="s">
        <v>123</v>
      </c>
      <c r="D322" s="13" t="s">
        <v>290</v>
      </c>
      <c r="E322" s="13" t="s">
        <v>292</v>
      </c>
      <c r="F322" s="13" t="s">
        <v>294</v>
      </c>
      <c r="G322" s="13" t="s">
        <v>275</v>
      </c>
      <c r="H322" s="10"/>
      <c r="I322" s="10"/>
      <c r="J322" s="10"/>
      <c r="K322" s="10"/>
    </row>
    <row r="323" spans="1:11" x14ac:dyDescent="0.25">
      <c r="A323" s="13" t="s">
        <v>1297</v>
      </c>
      <c r="B323" s="13" t="s">
        <v>1172</v>
      </c>
      <c r="C323" s="13" t="s">
        <v>123</v>
      </c>
      <c r="D323" s="13" t="s">
        <v>290</v>
      </c>
      <c r="E323" s="13" t="s">
        <v>292</v>
      </c>
      <c r="F323" s="13" t="s">
        <v>294</v>
      </c>
      <c r="G323" s="13" t="s">
        <v>275</v>
      </c>
      <c r="H323" s="10"/>
      <c r="I323" s="10"/>
      <c r="J323" s="10"/>
      <c r="K323" s="10"/>
    </row>
    <row r="324" spans="1:11" x14ac:dyDescent="0.25">
      <c r="A324" s="13" t="s">
        <v>1298</v>
      </c>
      <c r="B324" s="13" t="s">
        <v>1149</v>
      </c>
      <c r="C324" s="13" t="s">
        <v>123</v>
      </c>
      <c r="D324" s="13" t="s">
        <v>290</v>
      </c>
      <c r="E324" s="13" t="s">
        <v>292</v>
      </c>
      <c r="F324" s="13" t="s">
        <v>294</v>
      </c>
      <c r="G324" s="13" t="s">
        <v>275</v>
      </c>
      <c r="H324" s="10"/>
      <c r="I324" s="10"/>
      <c r="J324" s="10"/>
      <c r="K324" s="10"/>
    </row>
    <row r="325" spans="1:11" x14ac:dyDescent="0.25">
      <c r="A325" s="13" t="s">
        <v>1299</v>
      </c>
      <c r="B325" s="13" t="s">
        <v>1113</v>
      </c>
      <c r="C325" s="13" t="s">
        <v>123</v>
      </c>
      <c r="D325" s="13" t="s">
        <v>290</v>
      </c>
      <c r="E325" s="13" t="s">
        <v>292</v>
      </c>
      <c r="F325" s="13" t="s">
        <v>294</v>
      </c>
      <c r="G325" s="13" t="s">
        <v>275</v>
      </c>
      <c r="H325" s="10"/>
      <c r="I325" s="10"/>
      <c r="J325" s="10"/>
      <c r="K325" s="10"/>
    </row>
    <row r="326" spans="1:11" x14ac:dyDescent="0.25">
      <c r="A326" s="13" t="s">
        <v>1300</v>
      </c>
      <c r="B326" s="13" t="s">
        <v>1059</v>
      </c>
      <c r="C326" s="13" t="s">
        <v>123</v>
      </c>
      <c r="D326" s="13" t="s">
        <v>290</v>
      </c>
      <c r="E326" s="13" t="s">
        <v>292</v>
      </c>
      <c r="F326" s="13" t="s">
        <v>294</v>
      </c>
      <c r="G326" s="13" t="s">
        <v>275</v>
      </c>
      <c r="H326" s="10"/>
      <c r="I326" s="10"/>
      <c r="J326" s="10"/>
      <c r="K326" s="10"/>
    </row>
    <row r="327" spans="1:11" x14ac:dyDescent="0.25">
      <c r="A327" s="13" t="s">
        <v>1301</v>
      </c>
      <c r="B327" s="13" t="s">
        <v>1062</v>
      </c>
      <c r="C327" s="13" t="s">
        <v>123</v>
      </c>
      <c r="D327" s="13" t="s">
        <v>290</v>
      </c>
      <c r="E327" s="13" t="s">
        <v>292</v>
      </c>
      <c r="F327" s="13" t="s">
        <v>294</v>
      </c>
      <c r="G327" s="13" t="s">
        <v>275</v>
      </c>
      <c r="H327" s="10"/>
      <c r="I327" s="10"/>
      <c r="J327" s="10"/>
      <c r="K327" s="10"/>
    </row>
    <row r="328" spans="1:11" x14ac:dyDescent="0.25">
      <c r="A328" s="13" t="s">
        <v>1302</v>
      </c>
      <c r="B328" s="13" t="s">
        <v>1056</v>
      </c>
      <c r="C328" s="13" t="s">
        <v>123</v>
      </c>
      <c r="D328" s="13" t="s">
        <v>290</v>
      </c>
      <c r="E328" s="13" t="s">
        <v>292</v>
      </c>
      <c r="F328" s="13" t="s">
        <v>294</v>
      </c>
      <c r="G328" s="13" t="s">
        <v>275</v>
      </c>
      <c r="H328" s="10"/>
      <c r="I328" s="10"/>
      <c r="J328" s="10"/>
      <c r="K328" s="10"/>
    </row>
    <row r="329" spans="1:11" x14ac:dyDescent="0.25">
      <c r="A329" s="13" t="s">
        <v>1303</v>
      </c>
      <c r="B329" s="13" t="s">
        <v>1097</v>
      </c>
      <c r="C329" s="13" t="s">
        <v>123</v>
      </c>
      <c r="D329" s="13" t="s">
        <v>290</v>
      </c>
      <c r="E329" s="13" t="s">
        <v>292</v>
      </c>
      <c r="F329" s="13" t="s">
        <v>16</v>
      </c>
      <c r="G329" s="13" t="s">
        <v>275</v>
      </c>
      <c r="H329" s="10"/>
      <c r="I329" s="10"/>
      <c r="J329" s="10"/>
      <c r="K329" s="10"/>
    </row>
    <row r="330" spans="1:11" x14ac:dyDescent="0.25">
      <c r="A330" s="13" t="s">
        <v>1304</v>
      </c>
      <c r="B330" s="13" t="s">
        <v>1160</v>
      </c>
      <c r="C330" s="13" t="s">
        <v>123</v>
      </c>
      <c r="D330" s="13" t="s">
        <v>290</v>
      </c>
      <c r="E330" s="13" t="s">
        <v>292</v>
      </c>
      <c r="F330" s="13" t="s">
        <v>294</v>
      </c>
      <c r="G330" s="13" t="s">
        <v>275</v>
      </c>
      <c r="H330" s="10"/>
      <c r="I330" s="10"/>
      <c r="J330" s="10"/>
      <c r="K330" s="10"/>
    </row>
    <row r="331" spans="1:11" x14ac:dyDescent="0.25">
      <c r="A331" s="13" t="s">
        <v>1305</v>
      </c>
      <c r="B331" s="13" t="s">
        <v>1263</v>
      </c>
      <c r="C331" s="13" t="s">
        <v>123</v>
      </c>
      <c r="D331" s="13" t="s">
        <v>290</v>
      </c>
      <c r="E331" s="13" t="s">
        <v>292</v>
      </c>
      <c r="F331" s="13" t="s">
        <v>294</v>
      </c>
      <c r="G331" s="13" t="s">
        <v>275</v>
      </c>
      <c r="H331" s="10"/>
      <c r="I331" s="10"/>
      <c r="J331" s="10"/>
      <c r="K331" s="10"/>
    </row>
    <row r="332" spans="1:11" x14ac:dyDescent="0.25">
      <c r="A332" s="13" t="s">
        <v>1306</v>
      </c>
      <c r="B332" s="13" t="s">
        <v>1261</v>
      </c>
      <c r="C332" s="13" t="s">
        <v>123</v>
      </c>
      <c r="D332" s="13" t="s">
        <v>290</v>
      </c>
      <c r="E332" s="13" t="s">
        <v>292</v>
      </c>
      <c r="F332" s="13" t="s">
        <v>294</v>
      </c>
      <c r="G332" s="13" t="s">
        <v>275</v>
      </c>
      <c r="H332" s="10"/>
      <c r="I332" s="10"/>
      <c r="J332" s="10"/>
      <c r="K332" s="10"/>
    </row>
    <row r="333" spans="1:11" x14ac:dyDescent="0.25">
      <c r="A333" s="13" t="s">
        <v>1307</v>
      </c>
      <c r="B333" s="13" t="s">
        <v>1257</v>
      </c>
      <c r="C333" s="13" t="s">
        <v>123</v>
      </c>
      <c r="D333" s="13" t="s">
        <v>290</v>
      </c>
      <c r="E333" s="13" t="s">
        <v>292</v>
      </c>
      <c r="F333" s="13" t="s">
        <v>294</v>
      </c>
      <c r="G333" s="13" t="s">
        <v>275</v>
      </c>
      <c r="H333" s="10"/>
      <c r="I333" s="10"/>
      <c r="J333" s="10"/>
      <c r="K333" s="10"/>
    </row>
    <row r="334" spans="1:11" x14ac:dyDescent="0.25">
      <c r="A334" s="13" t="s">
        <v>1308</v>
      </c>
      <c r="B334" s="13" t="s">
        <v>1257</v>
      </c>
      <c r="C334" s="13" t="s">
        <v>123</v>
      </c>
      <c r="D334" s="13" t="s">
        <v>41</v>
      </c>
      <c r="E334" s="13" t="s">
        <v>122</v>
      </c>
      <c r="F334" s="13" t="s">
        <v>294</v>
      </c>
      <c r="G334" s="13" t="s">
        <v>275</v>
      </c>
      <c r="H334" s="10"/>
      <c r="I334" s="10"/>
      <c r="J334" s="10"/>
      <c r="K334" s="10"/>
    </row>
    <row r="335" spans="1:11" x14ac:dyDescent="0.25">
      <c r="A335" s="13" t="s">
        <v>1309</v>
      </c>
      <c r="B335" s="13" t="s">
        <v>955</v>
      </c>
      <c r="C335" s="13" t="s">
        <v>123</v>
      </c>
      <c r="D335" s="13" t="s">
        <v>290</v>
      </c>
      <c r="E335" s="13" t="s">
        <v>292</v>
      </c>
      <c r="F335" s="13" t="s">
        <v>294</v>
      </c>
      <c r="G335" s="13" t="s">
        <v>275</v>
      </c>
      <c r="H335" s="10"/>
      <c r="I335" s="10"/>
      <c r="J335" s="10"/>
      <c r="K335" s="10"/>
    </row>
    <row r="336" spans="1:11" x14ac:dyDescent="0.25">
      <c r="A336" s="13" t="s">
        <v>1310</v>
      </c>
      <c r="B336" s="13" t="s">
        <v>1259</v>
      </c>
      <c r="C336" s="13" t="s">
        <v>123</v>
      </c>
      <c r="D336" s="13" t="s">
        <v>290</v>
      </c>
      <c r="E336" s="13" t="s">
        <v>292</v>
      </c>
      <c r="F336" s="13" t="s">
        <v>294</v>
      </c>
      <c r="G336" s="13" t="s">
        <v>275</v>
      </c>
      <c r="H336" s="10"/>
      <c r="I336" s="10"/>
      <c r="J336" s="10"/>
      <c r="K336" s="10"/>
    </row>
    <row r="337" spans="1:11" x14ac:dyDescent="0.25">
      <c r="A337" s="13" t="s">
        <v>1311</v>
      </c>
      <c r="B337" s="13" t="s">
        <v>1227</v>
      </c>
      <c r="C337" s="13" t="s">
        <v>123</v>
      </c>
      <c r="D337" s="13" t="s">
        <v>290</v>
      </c>
      <c r="E337" s="13" t="s">
        <v>292</v>
      </c>
      <c r="F337" s="13" t="s">
        <v>294</v>
      </c>
      <c r="G337" s="13" t="s">
        <v>275</v>
      </c>
      <c r="H337" s="10"/>
      <c r="I337" s="10"/>
      <c r="J337" s="10"/>
      <c r="K337" s="10"/>
    </row>
    <row r="338" spans="1:11" x14ac:dyDescent="0.25">
      <c r="A338" s="13" t="s">
        <v>1312</v>
      </c>
      <c r="B338" s="13" t="s">
        <v>1175</v>
      </c>
      <c r="C338" s="13" t="s">
        <v>123</v>
      </c>
      <c r="D338" s="13" t="s">
        <v>290</v>
      </c>
      <c r="E338" s="13" t="s">
        <v>592</v>
      </c>
      <c r="F338" s="13" t="s">
        <v>294</v>
      </c>
      <c r="G338" s="13" t="s">
        <v>275</v>
      </c>
      <c r="H338" s="10"/>
      <c r="I338" s="10"/>
      <c r="J338" s="10"/>
      <c r="K338" s="10"/>
    </row>
    <row r="339" spans="1:11" x14ac:dyDescent="0.25">
      <c r="A339" s="13" t="s">
        <v>1313</v>
      </c>
      <c r="B339" s="13" t="s">
        <v>990</v>
      </c>
      <c r="C339" s="13" t="s">
        <v>123</v>
      </c>
      <c r="D339" s="13" t="s">
        <v>41</v>
      </c>
      <c r="E339" s="13" t="s">
        <v>592</v>
      </c>
      <c r="F339" s="13" t="s">
        <v>16</v>
      </c>
      <c r="G339" s="13" t="s">
        <v>275</v>
      </c>
      <c r="H339" s="10"/>
      <c r="I339" s="10"/>
      <c r="J339" s="10"/>
      <c r="K339" s="10"/>
    </row>
    <row r="340" spans="1:11" x14ac:dyDescent="0.25">
      <c r="A340" s="13" t="s">
        <v>1314</v>
      </c>
      <c r="B340" s="13" t="s">
        <v>1116</v>
      </c>
      <c r="C340" s="13" t="s">
        <v>123</v>
      </c>
      <c r="D340" s="13" t="s">
        <v>14</v>
      </c>
      <c r="E340" s="13" t="s">
        <v>318</v>
      </c>
      <c r="F340" s="13" t="s">
        <v>294</v>
      </c>
      <c r="G340" s="13" t="s">
        <v>275</v>
      </c>
      <c r="H340" s="10"/>
      <c r="I340" s="10"/>
      <c r="J340" s="10"/>
      <c r="K340" s="10"/>
    </row>
    <row r="341" spans="1:11" x14ac:dyDescent="0.25">
      <c r="A341" s="13" t="s">
        <v>1315</v>
      </c>
      <c r="B341" s="13" t="s">
        <v>1263</v>
      </c>
      <c r="C341" s="13" t="s">
        <v>123</v>
      </c>
      <c r="D341" s="13" t="s">
        <v>290</v>
      </c>
      <c r="E341" s="13" t="s">
        <v>318</v>
      </c>
      <c r="F341" s="13" t="s">
        <v>294</v>
      </c>
      <c r="G341" s="13" t="s">
        <v>275</v>
      </c>
      <c r="H341" s="10"/>
      <c r="I341" s="10"/>
      <c r="J341" s="10"/>
      <c r="K341" s="10"/>
    </row>
    <row r="342" spans="1:11" x14ac:dyDescent="0.25">
      <c r="A342" s="13" t="s">
        <v>1316</v>
      </c>
      <c r="B342" s="13" t="s">
        <v>1261</v>
      </c>
      <c r="C342" s="13" t="s">
        <v>123</v>
      </c>
      <c r="D342" s="13" t="s">
        <v>290</v>
      </c>
      <c r="E342" s="13" t="s">
        <v>318</v>
      </c>
      <c r="F342" s="13" t="s">
        <v>294</v>
      </c>
      <c r="G342" s="13" t="s">
        <v>275</v>
      </c>
      <c r="H342" s="10"/>
      <c r="I342" s="10"/>
      <c r="J342" s="10"/>
      <c r="K342" s="10"/>
    </row>
    <row r="343" spans="1:11" x14ac:dyDescent="0.25">
      <c r="A343" s="13" t="s">
        <v>1317</v>
      </c>
      <c r="B343" s="13" t="s">
        <v>1128</v>
      </c>
      <c r="C343" s="13" t="s">
        <v>123</v>
      </c>
      <c r="D343" s="13" t="s">
        <v>14</v>
      </c>
      <c r="E343" s="13" t="s">
        <v>592</v>
      </c>
      <c r="F343" s="13" t="s">
        <v>294</v>
      </c>
      <c r="G343" s="13" t="s">
        <v>275</v>
      </c>
      <c r="H343" s="10"/>
      <c r="I343" s="10"/>
      <c r="J343" s="10"/>
      <c r="K343" s="10"/>
    </row>
    <row r="344" spans="1:11" x14ac:dyDescent="0.25">
      <c r="A344" s="13" t="s">
        <v>1318</v>
      </c>
      <c r="B344" s="13" t="s">
        <v>1259</v>
      </c>
      <c r="C344" s="13" t="s">
        <v>123</v>
      </c>
      <c r="D344" s="13" t="s">
        <v>290</v>
      </c>
      <c r="E344" s="13" t="s">
        <v>318</v>
      </c>
      <c r="F344" s="13" t="s">
        <v>294</v>
      </c>
      <c r="G344" s="13" t="s">
        <v>275</v>
      </c>
      <c r="H344" s="10"/>
      <c r="I344" s="10"/>
      <c r="J344" s="10"/>
      <c r="K344" s="10"/>
    </row>
    <row r="345" spans="1:11" x14ac:dyDescent="0.25">
      <c r="A345" s="13" t="s">
        <v>1319</v>
      </c>
      <c r="B345" s="13" t="s">
        <v>1065</v>
      </c>
      <c r="C345" s="13" t="s">
        <v>123</v>
      </c>
      <c r="D345" s="13" t="s">
        <v>98</v>
      </c>
      <c r="E345" s="13" t="s">
        <v>122</v>
      </c>
      <c r="F345" s="13" t="s">
        <v>294</v>
      </c>
      <c r="G345" s="13" t="s">
        <v>275</v>
      </c>
      <c r="H345" s="10"/>
      <c r="I345" s="10"/>
      <c r="J345" s="10"/>
      <c r="K345" s="10"/>
    </row>
    <row r="346" spans="1:11" x14ac:dyDescent="0.25">
      <c r="A346" s="13" t="s">
        <v>1320</v>
      </c>
      <c r="B346" s="13" t="s">
        <v>1065</v>
      </c>
      <c r="C346" s="13" t="s">
        <v>123</v>
      </c>
      <c r="D346" s="13" t="s">
        <v>14</v>
      </c>
      <c r="E346" s="13" t="s">
        <v>122</v>
      </c>
      <c r="F346" s="13" t="s">
        <v>294</v>
      </c>
      <c r="G346" s="13" t="s">
        <v>275</v>
      </c>
      <c r="H346" s="10"/>
      <c r="I346" s="10"/>
      <c r="J346" s="10"/>
      <c r="K346" s="10"/>
    </row>
    <row r="347" spans="1:11" x14ac:dyDescent="0.25">
      <c r="A347" s="13" t="s">
        <v>1321</v>
      </c>
      <c r="B347" s="13" t="s">
        <v>1116</v>
      </c>
      <c r="C347" s="13" t="s">
        <v>123</v>
      </c>
      <c r="D347" s="13" t="s">
        <v>98</v>
      </c>
      <c r="E347" s="13" t="s">
        <v>318</v>
      </c>
      <c r="F347" s="13" t="s">
        <v>16</v>
      </c>
      <c r="G347" s="13" t="s">
        <v>275</v>
      </c>
      <c r="H347" s="10"/>
      <c r="I347" s="10"/>
      <c r="J347" s="10"/>
      <c r="K347" s="10"/>
    </row>
    <row r="348" spans="1:11" x14ac:dyDescent="0.25">
      <c r="A348" s="13" t="s">
        <v>1322</v>
      </c>
      <c r="B348" s="13" t="s">
        <v>1116</v>
      </c>
      <c r="C348" s="13" t="s">
        <v>123</v>
      </c>
      <c r="D348" s="13" t="s">
        <v>22</v>
      </c>
      <c r="E348" s="13" t="s">
        <v>318</v>
      </c>
      <c r="F348" s="13" t="s">
        <v>16</v>
      </c>
      <c r="G348" s="13" t="s">
        <v>275</v>
      </c>
      <c r="H348" s="10"/>
      <c r="I348" s="10"/>
      <c r="J348" s="10"/>
      <c r="K348" s="10"/>
    </row>
    <row r="349" spans="1:11" x14ac:dyDescent="0.25">
      <c r="A349" s="13" t="s">
        <v>1323</v>
      </c>
      <c r="B349" s="13" t="s">
        <v>1116</v>
      </c>
      <c r="C349" s="13" t="s">
        <v>123</v>
      </c>
      <c r="D349" s="13" t="s">
        <v>72</v>
      </c>
      <c r="E349" s="13" t="s">
        <v>318</v>
      </c>
      <c r="F349" s="13" t="s">
        <v>16</v>
      </c>
      <c r="G349" s="13" t="s">
        <v>275</v>
      </c>
      <c r="H349" s="10"/>
      <c r="I349" s="10"/>
      <c r="J349" s="10"/>
      <c r="K349" s="10"/>
    </row>
    <row r="350" spans="1:11" x14ac:dyDescent="0.25">
      <c r="A350" s="13" t="s">
        <v>1324</v>
      </c>
      <c r="B350" s="13" t="s">
        <v>1116</v>
      </c>
      <c r="C350" s="13" t="s">
        <v>123</v>
      </c>
      <c r="D350" s="13" t="s">
        <v>41</v>
      </c>
      <c r="E350" s="13" t="s">
        <v>318</v>
      </c>
      <c r="F350" s="13" t="s">
        <v>16</v>
      </c>
      <c r="G350" s="13" t="s">
        <v>275</v>
      </c>
      <c r="H350" s="10"/>
      <c r="I350" s="10"/>
      <c r="J350" s="10"/>
      <c r="K350" s="10"/>
    </row>
    <row r="351" spans="1:11" x14ac:dyDescent="0.25">
      <c r="A351" s="13" t="s">
        <v>1325</v>
      </c>
      <c r="B351" s="13" t="s">
        <v>12</v>
      </c>
      <c r="C351" s="13" t="s">
        <v>123</v>
      </c>
      <c r="D351" s="13" t="s">
        <v>14</v>
      </c>
      <c r="E351" s="13" t="s">
        <v>318</v>
      </c>
      <c r="F351" s="13" t="s">
        <v>16</v>
      </c>
      <c r="G351" s="13" t="s">
        <v>275</v>
      </c>
      <c r="H351" s="10"/>
      <c r="I351" s="10"/>
      <c r="J351" s="10"/>
      <c r="K351" s="10"/>
    </row>
    <row r="352" spans="1:11" x14ac:dyDescent="0.25">
      <c r="A352" s="13" t="s">
        <v>1326</v>
      </c>
      <c r="B352" s="13" t="s">
        <v>12</v>
      </c>
      <c r="C352" s="13" t="s">
        <v>123</v>
      </c>
      <c r="D352" s="13" t="s">
        <v>98</v>
      </c>
      <c r="E352" s="13" t="s">
        <v>318</v>
      </c>
      <c r="F352" s="13" t="s">
        <v>294</v>
      </c>
      <c r="G352" s="13" t="s">
        <v>275</v>
      </c>
      <c r="H352" s="10"/>
      <c r="I352" s="10"/>
      <c r="J352" s="10"/>
      <c r="K352" s="10"/>
    </row>
    <row r="353" spans="1:11" x14ac:dyDescent="0.25">
      <c r="A353" s="13" t="s">
        <v>1327</v>
      </c>
      <c r="B353" s="13" t="s">
        <v>12</v>
      </c>
      <c r="C353" s="13" t="s">
        <v>123</v>
      </c>
      <c r="D353" s="13" t="s">
        <v>22</v>
      </c>
      <c r="E353" s="13" t="s">
        <v>318</v>
      </c>
      <c r="F353" s="13" t="s">
        <v>16</v>
      </c>
      <c r="G353" s="13" t="s">
        <v>275</v>
      </c>
      <c r="H353" s="10"/>
      <c r="I353" s="10"/>
      <c r="J353" s="10"/>
      <c r="K353" s="10"/>
    </row>
    <row r="354" spans="1:11" x14ac:dyDescent="0.25">
      <c r="A354" s="13" t="s">
        <v>1328</v>
      </c>
      <c r="B354" s="13" t="s">
        <v>12</v>
      </c>
      <c r="C354" s="13" t="s">
        <v>123</v>
      </c>
      <c r="D354" s="13" t="s">
        <v>72</v>
      </c>
      <c r="E354" s="13" t="s">
        <v>318</v>
      </c>
      <c r="F354" s="13" t="s">
        <v>16</v>
      </c>
      <c r="G354" s="13" t="s">
        <v>275</v>
      </c>
      <c r="H354" s="10"/>
      <c r="I354" s="10"/>
      <c r="J354" s="10"/>
      <c r="K354" s="10"/>
    </row>
    <row r="355" spans="1:11" x14ac:dyDescent="0.25">
      <c r="A355" s="13" t="s">
        <v>1329</v>
      </c>
      <c r="B355" s="13" t="s">
        <v>12</v>
      </c>
      <c r="C355" s="13" t="s">
        <v>123</v>
      </c>
      <c r="D355" s="13" t="s">
        <v>41</v>
      </c>
      <c r="E355" s="13" t="s">
        <v>318</v>
      </c>
      <c r="F355" s="13" t="s">
        <v>16</v>
      </c>
      <c r="G355" s="13" t="s">
        <v>275</v>
      </c>
      <c r="H355" s="10"/>
      <c r="I355" s="10"/>
      <c r="J355" s="10"/>
      <c r="K355" s="10"/>
    </row>
    <row r="356" spans="1:11" x14ac:dyDescent="0.25">
      <c r="A356" s="13" t="s">
        <v>1330</v>
      </c>
      <c r="B356" s="13" t="s">
        <v>976</v>
      </c>
      <c r="C356" s="13" t="s">
        <v>123</v>
      </c>
      <c r="D356" s="13" t="s">
        <v>290</v>
      </c>
      <c r="E356" s="13" t="s">
        <v>592</v>
      </c>
      <c r="F356" s="13" t="s">
        <v>294</v>
      </c>
      <c r="G356" s="13" t="s">
        <v>275</v>
      </c>
      <c r="H356" s="10"/>
      <c r="I356" s="10"/>
      <c r="J356" s="10"/>
      <c r="K356" s="10"/>
    </row>
    <row r="357" spans="1:11" x14ac:dyDescent="0.25">
      <c r="A357" s="13" t="s">
        <v>1331</v>
      </c>
      <c r="B357" s="13" t="s">
        <v>1075</v>
      </c>
      <c r="C357" s="13" t="s">
        <v>123</v>
      </c>
      <c r="D357" s="13" t="s">
        <v>14</v>
      </c>
      <c r="E357" s="13" t="s">
        <v>433</v>
      </c>
      <c r="F357" s="13" t="s">
        <v>16</v>
      </c>
      <c r="G357" s="13" t="s">
        <v>275</v>
      </c>
      <c r="H357" s="10"/>
      <c r="I357" s="10"/>
      <c r="J357" s="10"/>
      <c r="K357" s="10"/>
    </row>
    <row r="358" spans="1:11" x14ac:dyDescent="0.25">
      <c r="A358" s="13" t="s">
        <v>1332</v>
      </c>
      <c r="B358" s="13" t="s">
        <v>1257</v>
      </c>
      <c r="C358" s="13" t="s">
        <v>123</v>
      </c>
      <c r="D358" s="13" t="s">
        <v>14</v>
      </c>
      <c r="E358" s="13" t="s">
        <v>318</v>
      </c>
      <c r="F358" s="13" t="s">
        <v>294</v>
      </c>
      <c r="G358" s="13" t="s">
        <v>275</v>
      </c>
      <c r="H358" s="10"/>
      <c r="I358" s="10"/>
      <c r="J358" s="10"/>
      <c r="K358" s="10"/>
    </row>
    <row r="359" spans="1:11" x14ac:dyDescent="0.25">
      <c r="A359" s="13" t="s">
        <v>1333</v>
      </c>
      <c r="B359" s="13" t="s">
        <v>1169</v>
      </c>
      <c r="C359" s="13" t="s">
        <v>123</v>
      </c>
      <c r="D359" s="13" t="s">
        <v>290</v>
      </c>
      <c r="E359" s="13" t="s">
        <v>318</v>
      </c>
      <c r="F359" s="13" t="s">
        <v>16</v>
      </c>
      <c r="G359" s="13" t="s">
        <v>275</v>
      </c>
      <c r="H359" s="10"/>
      <c r="I359" s="10"/>
      <c r="J359" s="10"/>
      <c r="K359" s="10"/>
    </row>
    <row r="360" spans="1:11" x14ac:dyDescent="0.25">
      <c r="A360" s="13" t="s">
        <v>1334</v>
      </c>
      <c r="B360" s="13" t="s">
        <v>1065</v>
      </c>
      <c r="C360" s="13" t="s">
        <v>123</v>
      </c>
      <c r="D360" s="13" t="s">
        <v>72</v>
      </c>
      <c r="E360" s="13" t="s">
        <v>122</v>
      </c>
      <c r="F360" s="13" t="s">
        <v>294</v>
      </c>
      <c r="G360" s="13" t="s">
        <v>275</v>
      </c>
      <c r="H360" s="10"/>
      <c r="I360" s="10"/>
      <c r="J360" s="10"/>
      <c r="K360" s="10"/>
    </row>
    <row r="361" spans="1:11" x14ac:dyDescent="0.25">
      <c r="A361" s="13" t="s">
        <v>1335</v>
      </c>
      <c r="B361" s="13" t="s">
        <v>1065</v>
      </c>
      <c r="C361" s="13" t="s">
        <v>123</v>
      </c>
      <c r="D361" s="13" t="s">
        <v>41</v>
      </c>
      <c r="E361" s="13" t="s">
        <v>122</v>
      </c>
      <c r="F361" s="13" t="s">
        <v>294</v>
      </c>
      <c r="G361" s="13" t="s">
        <v>275</v>
      </c>
      <c r="H361" s="10"/>
      <c r="I361" s="10"/>
      <c r="J361" s="10"/>
      <c r="K361" s="10"/>
    </row>
    <row r="362" spans="1:11" x14ac:dyDescent="0.25">
      <c r="A362" s="13" t="s">
        <v>1336</v>
      </c>
      <c r="B362" s="13" t="s">
        <v>935</v>
      </c>
      <c r="C362" s="13" t="s">
        <v>123</v>
      </c>
      <c r="D362" s="13" t="s">
        <v>14</v>
      </c>
      <c r="E362" s="13" t="s">
        <v>592</v>
      </c>
      <c r="F362" s="13" t="s">
        <v>294</v>
      </c>
      <c r="G362" s="13" t="s">
        <v>275</v>
      </c>
      <c r="H362" s="10"/>
      <c r="I362" s="10"/>
      <c r="J362" s="10"/>
      <c r="K362" s="10"/>
    </row>
    <row r="363" spans="1:11" x14ac:dyDescent="0.25">
      <c r="A363" s="13" t="s">
        <v>1337</v>
      </c>
      <c r="B363" s="13" t="s">
        <v>1116</v>
      </c>
      <c r="C363" s="13" t="s">
        <v>123</v>
      </c>
      <c r="D363" s="13" t="s">
        <v>14</v>
      </c>
      <c r="E363" s="13" t="s">
        <v>592</v>
      </c>
      <c r="F363" s="13" t="s">
        <v>294</v>
      </c>
      <c r="G363" s="13" t="s">
        <v>275</v>
      </c>
      <c r="H363" s="10"/>
      <c r="I363" s="10"/>
      <c r="J363" s="10"/>
      <c r="K363" s="10"/>
    </row>
    <row r="364" spans="1:11" x14ac:dyDescent="0.25">
      <c r="A364" s="13" t="s">
        <v>1338</v>
      </c>
      <c r="B364" s="13" t="s">
        <v>1100</v>
      </c>
      <c r="C364" s="13" t="s">
        <v>123</v>
      </c>
      <c r="D364" s="13" t="s">
        <v>22</v>
      </c>
      <c r="E364" s="13" t="s">
        <v>592</v>
      </c>
      <c r="F364" s="13" t="s">
        <v>294</v>
      </c>
      <c r="G364" s="13" t="s">
        <v>275</v>
      </c>
      <c r="H364" s="10"/>
      <c r="I364" s="10"/>
      <c r="J364" s="10"/>
      <c r="K364" s="10"/>
    </row>
    <row r="365" spans="1:11" x14ac:dyDescent="0.25">
      <c r="A365" s="13" t="s">
        <v>1339</v>
      </c>
      <c r="B365" s="13" t="s">
        <v>930</v>
      </c>
      <c r="C365" s="13" t="s">
        <v>123</v>
      </c>
      <c r="D365" s="13" t="s">
        <v>290</v>
      </c>
      <c r="E365" s="13" t="s">
        <v>592</v>
      </c>
      <c r="F365" s="13" t="s">
        <v>294</v>
      </c>
      <c r="G365" s="13" t="s">
        <v>275</v>
      </c>
      <c r="H365" s="10"/>
      <c r="I365" s="10"/>
      <c r="J365" s="10"/>
      <c r="K365" s="10"/>
    </row>
    <row r="366" spans="1:11" x14ac:dyDescent="0.25">
      <c r="A366" s="13" t="s">
        <v>1340</v>
      </c>
      <c r="B366" s="13" t="s">
        <v>12</v>
      </c>
      <c r="C366" s="13" t="s">
        <v>123</v>
      </c>
      <c r="D366" s="13" t="s">
        <v>14</v>
      </c>
      <c r="E366" s="13" t="s">
        <v>592</v>
      </c>
      <c r="F366" s="13" t="s">
        <v>16</v>
      </c>
      <c r="G366" s="13" t="s">
        <v>275</v>
      </c>
      <c r="H366" s="10"/>
      <c r="I366" s="10"/>
      <c r="J366" s="10"/>
      <c r="K366" s="10"/>
    </row>
    <row r="367" spans="1:11" x14ac:dyDescent="0.25">
      <c r="A367" s="13" t="s">
        <v>1341</v>
      </c>
      <c r="B367" s="13" t="s">
        <v>1069</v>
      </c>
      <c r="C367" s="13" t="s">
        <v>123</v>
      </c>
      <c r="D367" s="13" t="s">
        <v>290</v>
      </c>
      <c r="E367" s="13" t="s">
        <v>592</v>
      </c>
      <c r="F367" s="13" t="s">
        <v>294</v>
      </c>
      <c r="G367" s="13" t="s">
        <v>275</v>
      </c>
      <c r="H367" s="10"/>
      <c r="I367" s="10"/>
      <c r="J367" s="10"/>
      <c r="K367" s="10"/>
    </row>
    <row r="368" spans="1:11" x14ac:dyDescent="0.25">
      <c r="A368" s="13" t="s">
        <v>1342</v>
      </c>
      <c r="B368" s="13" t="s">
        <v>1125</v>
      </c>
      <c r="C368" s="13" t="s">
        <v>123</v>
      </c>
      <c r="D368" s="13" t="s">
        <v>290</v>
      </c>
      <c r="E368" s="13" t="s">
        <v>592</v>
      </c>
      <c r="F368" s="13" t="s">
        <v>294</v>
      </c>
      <c r="G368" s="13" t="s">
        <v>275</v>
      </c>
      <c r="H368" s="10"/>
      <c r="I368" s="10"/>
      <c r="J368" s="10"/>
      <c r="K368" s="10"/>
    </row>
    <row r="369" spans="1:11" x14ac:dyDescent="0.25">
      <c r="A369" s="13" t="s">
        <v>1343</v>
      </c>
      <c r="B369" s="13" t="s">
        <v>1091</v>
      </c>
      <c r="C369" s="13" t="s">
        <v>123</v>
      </c>
      <c r="D369" s="13" t="s">
        <v>290</v>
      </c>
      <c r="E369" s="13" t="s">
        <v>592</v>
      </c>
      <c r="F369" s="13" t="s">
        <v>294</v>
      </c>
      <c r="G369" s="13" t="s">
        <v>275</v>
      </c>
      <c r="H369" s="10"/>
      <c r="I369" s="10"/>
      <c r="J369" s="10"/>
      <c r="K369" s="10"/>
    </row>
    <row r="370" spans="1:11" x14ac:dyDescent="0.25">
      <c r="A370" s="13" t="s">
        <v>1344</v>
      </c>
      <c r="B370" s="13" t="s">
        <v>1166</v>
      </c>
      <c r="C370" s="13" t="s">
        <v>123</v>
      </c>
      <c r="D370" s="13" t="s">
        <v>290</v>
      </c>
      <c r="E370" s="13" t="s">
        <v>592</v>
      </c>
      <c r="F370" s="13" t="s">
        <v>294</v>
      </c>
      <c r="G370" s="13" t="s">
        <v>275</v>
      </c>
      <c r="H370" s="10"/>
      <c r="I370" s="10"/>
      <c r="J370" s="10"/>
      <c r="K370" s="10"/>
    </row>
    <row r="371" spans="1:11" x14ac:dyDescent="0.25">
      <c r="A371" s="13" t="s">
        <v>1345</v>
      </c>
      <c r="B371" s="13" t="s">
        <v>932</v>
      </c>
      <c r="C371" s="13" t="s">
        <v>123</v>
      </c>
      <c r="D371" s="13" t="s">
        <v>14</v>
      </c>
      <c r="E371" s="13" t="s">
        <v>592</v>
      </c>
      <c r="F371" s="13" t="s">
        <v>294</v>
      </c>
      <c r="G371" s="13" t="s">
        <v>275</v>
      </c>
      <c r="H371" s="10"/>
      <c r="I371" s="10"/>
      <c r="J371" s="10"/>
      <c r="K371" s="10"/>
    </row>
    <row r="372" spans="1:11" x14ac:dyDescent="0.25">
      <c r="A372" s="13" t="s">
        <v>1346</v>
      </c>
      <c r="B372" s="13" t="s">
        <v>1122</v>
      </c>
      <c r="C372" s="13" t="s">
        <v>123</v>
      </c>
      <c r="D372" s="13" t="s">
        <v>72</v>
      </c>
      <c r="E372" s="13" t="s">
        <v>592</v>
      </c>
      <c r="F372" s="13" t="s">
        <v>294</v>
      </c>
      <c r="G372" s="13" t="s">
        <v>275</v>
      </c>
      <c r="H372" s="10"/>
      <c r="I372" s="10"/>
      <c r="J372" s="10"/>
      <c r="K372" s="10"/>
    </row>
    <row r="373" spans="1:11" x14ac:dyDescent="0.25">
      <c r="A373" s="13" t="s">
        <v>1347</v>
      </c>
      <c r="B373" s="13" t="s">
        <v>1113</v>
      </c>
      <c r="C373" s="13" t="s">
        <v>123</v>
      </c>
      <c r="D373" s="13" t="s">
        <v>290</v>
      </c>
      <c r="E373" s="13" t="s">
        <v>592</v>
      </c>
      <c r="F373" s="13" t="s">
        <v>294</v>
      </c>
      <c r="G373" s="13" t="s">
        <v>275</v>
      </c>
      <c r="H373" s="10"/>
      <c r="I373" s="10"/>
      <c r="J373" s="10"/>
      <c r="K373" s="10"/>
    </row>
    <row r="374" spans="1:11" x14ac:dyDescent="0.25">
      <c r="A374" s="13" t="s">
        <v>1348</v>
      </c>
      <c r="B374" s="13" t="s">
        <v>1097</v>
      </c>
      <c r="C374" s="13" t="s">
        <v>123</v>
      </c>
      <c r="D374" s="13" t="s">
        <v>14</v>
      </c>
      <c r="E374" s="13" t="s">
        <v>592</v>
      </c>
      <c r="F374" s="13" t="s">
        <v>16</v>
      </c>
      <c r="G374" s="13" t="s">
        <v>275</v>
      </c>
      <c r="H374" s="10"/>
      <c r="I374" s="10"/>
      <c r="J374" s="10"/>
      <c r="K374" s="10"/>
    </row>
    <row r="375" spans="1:11" x14ac:dyDescent="0.25">
      <c r="A375" s="13" t="s">
        <v>1349</v>
      </c>
      <c r="B375" s="13" t="s">
        <v>955</v>
      </c>
      <c r="C375" s="13" t="s">
        <v>123</v>
      </c>
      <c r="D375" s="13" t="s">
        <v>14</v>
      </c>
      <c r="E375" s="13" t="s">
        <v>592</v>
      </c>
      <c r="F375" s="13" t="s">
        <v>16</v>
      </c>
      <c r="G375" s="13" t="s">
        <v>275</v>
      </c>
      <c r="H375" s="10"/>
      <c r="I375" s="10"/>
      <c r="J375" s="10"/>
      <c r="K375" s="10"/>
    </row>
    <row r="376" spans="1:11" x14ac:dyDescent="0.25">
      <c r="A376" s="13" t="s">
        <v>1350</v>
      </c>
      <c r="B376" s="13" t="s">
        <v>1261</v>
      </c>
      <c r="C376" s="13" t="s">
        <v>123</v>
      </c>
      <c r="D376" s="13" t="s">
        <v>290</v>
      </c>
      <c r="E376" s="13" t="s">
        <v>592</v>
      </c>
      <c r="F376" s="13" t="s">
        <v>294</v>
      </c>
      <c r="G376" s="13" t="s">
        <v>275</v>
      </c>
      <c r="H376" s="10"/>
      <c r="I376" s="10"/>
      <c r="J376" s="10"/>
      <c r="K376" s="10"/>
    </row>
    <row r="377" spans="1:11" x14ac:dyDescent="0.25">
      <c r="A377" s="13" t="s">
        <v>1351</v>
      </c>
      <c r="B377" s="13" t="s">
        <v>1227</v>
      </c>
      <c r="C377" s="13" t="s">
        <v>123</v>
      </c>
      <c r="D377" s="13" t="s">
        <v>41</v>
      </c>
      <c r="E377" s="13" t="s">
        <v>592</v>
      </c>
      <c r="F377" s="13" t="s">
        <v>294</v>
      </c>
      <c r="G377" s="13" t="s">
        <v>275</v>
      </c>
      <c r="H377" s="10"/>
      <c r="I377" s="10"/>
      <c r="J377" s="10"/>
      <c r="K377" s="10"/>
    </row>
    <row r="378" spans="1:11" x14ac:dyDescent="0.25">
      <c r="A378" s="13" t="s">
        <v>1352</v>
      </c>
      <c r="B378" s="13" t="s">
        <v>1125</v>
      </c>
      <c r="C378" s="13" t="s">
        <v>123</v>
      </c>
      <c r="D378" s="13" t="s">
        <v>290</v>
      </c>
      <c r="E378" s="13" t="s">
        <v>320</v>
      </c>
      <c r="F378" s="13" t="s">
        <v>294</v>
      </c>
      <c r="G378" s="13" t="s">
        <v>275</v>
      </c>
      <c r="H378" s="10"/>
      <c r="I378" s="10"/>
      <c r="J378" s="10"/>
      <c r="K378" s="10"/>
    </row>
    <row r="379" spans="1:11" x14ac:dyDescent="0.25">
      <c r="A379" s="13" t="s">
        <v>1353</v>
      </c>
      <c r="B379" s="13" t="s">
        <v>1116</v>
      </c>
      <c r="C379" s="13" t="s">
        <v>123</v>
      </c>
      <c r="D379" s="13" t="s">
        <v>98</v>
      </c>
      <c r="E379" s="13" t="s">
        <v>592</v>
      </c>
      <c r="F379" s="13" t="s">
        <v>294</v>
      </c>
      <c r="G379" s="13" t="s">
        <v>275</v>
      </c>
      <c r="H379" s="10"/>
      <c r="I379" s="10"/>
      <c r="J379" s="10"/>
      <c r="K379" s="10"/>
    </row>
    <row r="380" spans="1:11" x14ac:dyDescent="0.25">
      <c r="K380" s="17"/>
    </row>
    <row r="381" spans="1:11" x14ac:dyDescent="0.25">
      <c r="K381" s="17"/>
    </row>
    <row r="382" spans="1:11" x14ac:dyDescent="0.25">
      <c r="K382" s="17"/>
    </row>
    <row r="383" spans="1:11" x14ac:dyDescent="0.25">
      <c r="K383" s="17"/>
    </row>
    <row r="384" spans="1:11" x14ac:dyDescent="0.25">
      <c r="K384" s="17"/>
    </row>
    <row r="385" spans="11:11" x14ac:dyDescent="0.25">
      <c r="K385" s="17"/>
    </row>
    <row r="386" spans="11:11" x14ac:dyDescent="0.25">
      <c r="K386" s="17"/>
    </row>
    <row r="387" spans="11:11" x14ac:dyDescent="0.25">
      <c r="K387" s="17"/>
    </row>
    <row r="388" spans="11:11" x14ac:dyDescent="0.25">
      <c r="K388" s="17"/>
    </row>
    <row r="389" spans="11:11" x14ac:dyDescent="0.25">
      <c r="K389" s="17"/>
    </row>
    <row r="390" spans="11:11" x14ac:dyDescent="0.25">
      <c r="K390" s="17"/>
    </row>
    <row r="391" spans="11:11" x14ac:dyDescent="0.25">
      <c r="K391" s="17"/>
    </row>
    <row r="392" spans="11:11" x14ac:dyDescent="0.25">
      <c r="K392" s="17"/>
    </row>
    <row r="393" spans="11:11" x14ac:dyDescent="0.25">
      <c r="K393" s="17"/>
    </row>
    <row r="394" spans="11:11" x14ac:dyDescent="0.25">
      <c r="K394" s="17"/>
    </row>
    <row r="395" spans="11:11" x14ac:dyDescent="0.25">
      <c r="K395" s="17"/>
    </row>
    <row r="396" spans="11:11" x14ac:dyDescent="0.25">
      <c r="K396" s="17"/>
    </row>
    <row r="397" spans="11:11" x14ac:dyDescent="0.25">
      <c r="K397" s="17"/>
    </row>
    <row r="398" spans="11:11" x14ac:dyDescent="0.25">
      <c r="K398" s="17"/>
    </row>
    <row r="399" spans="11:11" x14ac:dyDescent="0.25">
      <c r="K399" s="17"/>
    </row>
    <row r="400" spans="11:11" x14ac:dyDescent="0.25">
      <c r="K400" s="17"/>
    </row>
    <row r="401" spans="11:11" x14ac:dyDescent="0.25">
      <c r="K401" s="17"/>
    </row>
    <row r="402" spans="11:11" x14ac:dyDescent="0.25">
      <c r="K402" s="17"/>
    </row>
    <row r="403" spans="11:11" x14ac:dyDescent="0.25">
      <c r="K403" s="17"/>
    </row>
    <row r="404" spans="11:11" x14ac:dyDescent="0.25">
      <c r="K404" s="17"/>
    </row>
    <row r="405" spans="11:11" x14ac:dyDescent="0.25">
      <c r="K405" s="17"/>
    </row>
    <row r="406" spans="11:11" x14ac:dyDescent="0.25">
      <c r="K406" s="17"/>
    </row>
    <row r="407" spans="11:11" x14ac:dyDescent="0.25">
      <c r="K407" s="17"/>
    </row>
    <row r="408" spans="11:11" x14ac:dyDescent="0.25">
      <c r="K408" s="17"/>
    </row>
    <row r="409" spans="11:11" x14ac:dyDescent="0.25">
      <c r="K409" s="17"/>
    </row>
    <row r="410" spans="11:11" x14ac:dyDescent="0.25">
      <c r="K410" s="17"/>
    </row>
    <row r="411" spans="11:11" x14ac:dyDescent="0.25">
      <c r="K411" s="17"/>
    </row>
    <row r="412" spans="11:11" x14ac:dyDescent="0.25">
      <c r="K412" s="17"/>
    </row>
    <row r="413" spans="11:11" x14ac:dyDescent="0.25">
      <c r="K413" s="17"/>
    </row>
    <row r="414" spans="11:11" x14ac:dyDescent="0.25">
      <c r="K414" s="17"/>
    </row>
    <row r="415" spans="11:11" x14ac:dyDescent="0.25">
      <c r="K415" s="17"/>
    </row>
    <row r="416" spans="11:11" x14ac:dyDescent="0.25">
      <c r="K416" s="17"/>
    </row>
    <row r="417" spans="11:11" x14ac:dyDescent="0.25">
      <c r="K417" s="17"/>
    </row>
    <row r="418" spans="11:11" x14ac:dyDescent="0.25">
      <c r="K418" s="17"/>
    </row>
    <row r="419" spans="11:11" x14ac:dyDescent="0.25">
      <c r="K419" s="17"/>
    </row>
    <row r="420" spans="11:11" x14ac:dyDescent="0.25">
      <c r="K420" s="17"/>
    </row>
    <row r="421" spans="11:11" x14ac:dyDescent="0.25">
      <c r="K421" s="17"/>
    </row>
    <row r="422" spans="11:11" x14ac:dyDescent="0.25">
      <c r="K422" s="17"/>
    </row>
    <row r="423" spans="11:11" x14ac:dyDescent="0.25">
      <c r="K423" s="17"/>
    </row>
    <row r="424" spans="11:11" x14ac:dyDescent="0.25">
      <c r="K424" s="17"/>
    </row>
    <row r="425" spans="11:11" x14ac:dyDescent="0.25">
      <c r="K425" s="17"/>
    </row>
    <row r="426" spans="11:11" x14ac:dyDescent="0.25">
      <c r="K426" s="17"/>
    </row>
    <row r="427" spans="11:11" x14ac:dyDescent="0.25">
      <c r="K427" s="17"/>
    </row>
    <row r="428" spans="11:11" x14ac:dyDescent="0.25">
      <c r="K428" s="17"/>
    </row>
    <row r="429" spans="11:11" x14ac:dyDescent="0.25">
      <c r="K429" s="17"/>
    </row>
    <row r="430" spans="11:11" x14ac:dyDescent="0.25">
      <c r="K430" s="17"/>
    </row>
    <row r="431" spans="11:11" x14ac:dyDescent="0.25">
      <c r="K431" s="17"/>
    </row>
    <row r="432" spans="11:11" x14ac:dyDescent="0.25">
      <c r="K432" s="17"/>
    </row>
    <row r="433" spans="11:11" x14ac:dyDescent="0.25">
      <c r="K433" s="17"/>
    </row>
    <row r="434" spans="11:11" x14ac:dyDescent="0.25">
      <c r="K434" s="17"/>
    </row>
    <row r="435" spans="11:11" x14ac:dyDescent="0.25">
      <c r="K435" s="17"/>
    </row>
    <row r="436" spans="11:11" x14ac:dyDescent="0.25">
      <c r="K436" s="17"/>
    </row>
    <row r="437" spans="11:11" x14ac:dyDescent="0.25">
      <c r="K437" s="17"/>
    </row>
    <row r="438" spans="11:11" x14ac:dyDescent="0.25">
      <c r="K438" s="17"/>
    </row>
    <row r="439" spans="11:11" x14ac:dyDescent="0.25">
      <c r="K439" s="17"/>
    </row>
    <row r="440" spans="11:11" x14ac:dyDescent="0.25">
      <c r="K440" s="17"/>
    </row>
    <row r="441" spans="11:11" x14ac:dyDescent="0.25">
      <c r="K441" s="17"/>
    </row>
    <row r="442" spans="11:11" x14ac:dyDescent="0.25">
      <c r="K442" s="17"/>
    </row>
    <row r="443" spans="11:11" x14ac:dyDescent="0.25">
      <c r="K443" s="17"/>
    </row>
    <row r="444" spans="11:11" x14ac:dyDescent="0.25">
      <c r="K444" s="17"/>
    </row>
    <row r="445" spans="11:11" x14ac:dyDescent="0.25">
      <c r="K445" s="17"/>
    </row>
    <row r="446" spans="11:11" x14ac:dyDescent="0.25">
      <c r="K446" s="17"/>
    </row>
    <row r="447" spans="11:11" x14ac:dyDescent="0.25">
      <c r="K447" s="17"/>
    </row>
    <row r="448" spans="11:11" x14ac:dyDescent="0.25">
      <c r="K448" s="17"/>
    </row>
    <row r="449" spans="11:11" x14ac:dyDescent="0.25">
      <c r="K449" s="17"/>
    </row>
    <row r="450" spans="11:11" x14ac:dyDescent="0.25">
      <c r="K450" s="17"/>
    </row>
    <row r="451" spans="11:11" x14ac:dyDescent="0.25">
      <c r="K451" s="17"/>
    </row>
    <row r="452" spans="11:11" x14ac:dyDescent="0.25">
      <c r="K452" s="17"/>
    </row>
    <row r="453" spans="11:11" x14ac:dyDescent="0.25">
      <c r="K453" s="17"/>
    </row>
    <row r="454" spans="11:11" x14ac:dyDescent="0.25">
      <c r="K454" s="17"/>
    </row>
    <row r="455" spans="11:11" x14ac:dyDescent="0.25">
      <c r="K455" s="17"/>
    </row>
    <row r="456" spans="11:11" x14ac:dyDescent="0.25">
      <c r="K456" s="17"/>
    </row>
    <row r="457" spans="11:11" x14ac:dyDescent="0.25">
      <c r="K457" s="17"/>
    </row>
    <row r="458" spans="11:11" x14ac:dyDescent="0.25">
      <c r="K458" s="17"/>
    </row>
    <row r="459" spans="11:11" x14ac:dyDescent="0.25">
      <c r="K459" s="17"/>
    </row>
    <row r="460" spans="11:11" x14ac:dyDescent="0.25">
      <c r="K460" s="17"/>
    </row>
    <row r="461" spans="11:11" x14ac:dyDescent="0.25">
      <c r="K461" s="17"/>
    </row>
    <row r="462" spans="11:11" x14ac:dyDescent="0.25">
      <c r="K462" s="17"/>
    </row>
    <row r="463" spans="11:11" x14ac:dyDescent="0.25">
      <c r="K463" s="17"/>
    </row>
    <row r="464" spans="11:11" x14ac:dyDescent="0.25">
      <c r="K464" s="17"/>
    </row>
    <row r="465" spans="11:11" x14ac:dyDescent="0.25">
      <c r="K465" s="17"/>
    </row>
    <row r="466" spans="11:11" x14ac:dyDescent="0.25">
      <c r="K466" s="17"/>
    </row>
    <row r="467" spans="11:11" x14ac:dyDescent="0.25">
      <c r="K467" s="17"/>
    </row>
    <row r="468" spans="11:11" x14ac:dyDescent="0.25">
      <c r="K468" s="17"/>
    </row>
    <row r="469" spans="11:11" x14ac:dyDescent="0.25">
      <c r="K469" s="17"/>
    </row>
    <row r="470" spans="11:11" x14ac:dyDescent="0.25">
      <c r="K470" s="17"/>
    </row>
    <row r="471" spans="11:11" x14ac:dyDescent="0.25">
      <c r="K471" s="17"/>
    </row>
    <row r="472" spans="11:11" x14ac:dyDescent="0.25">
      <c r="K472" s="17"/>
    </row>
    <row r="473" spans="11:11" x14ac:dyDescent="0.25">
      <c r="K473" s="17"/>
    </row>
    <row r="474" spans="11:11" x14ac:dyDescent="0.25">
      <c r="K474" s="17"/>
    </row>
    <row r="475" spans="11:11" x14ac:dyDescent="0.25">
      <c r="K475" s="17"/>
    </row>
    <row r="476" spans="11:11" x14ac:dyDescent="0.25">
      <c r="K476" s="17"/>
    </row>
    <row r="477" spans="11:11" x14ac:dyDescent="0.25">
      <c r="K477" s="17"/>
    </row>
    <row r="478" spans="11:11" x14ac:dyDescent="0.25">
      <c r="K478" s="17"/>
    </row>
    <row r="479" spans="11:11" x14ac:dyDescent="0.25">
      <c r="K479" s="17"/>
    </row>
    <row r="480" spans="11:11" x14ac:dyDescent="0.25">
      <c r="K480" s="17"/>
    </row>
    <row r="481" spans="11:11" x14ac:dyDescent="0.25">
      <c r="K481" s="17"/>
    </row>
    <row r="482" spans="11:11" x14ac:dyDescent="0.25">
      <c r="K482" s="17"/>
    </row>
    <row r="483" spans="11:11" x14ac:dyDescent="0.25">
      <c r="K483" s="17"/>
    </row>
    <row r="484" spans="11:11" x14ac:dyDescent="0.25">
      <c r="K484" s="17"/>
    </row>
    <row r="485" spans="11:11" x14ac:dyDescent="0.25">
      <c r="K485" s="17"/>
    </row>
    <row r="486" spans="11:11" x14ac:dyDescent="0.25">
      <c r="K486" s="17"/>
    </row>
    <row r="487" spans="11:11" x14ac:dyDescent="0.25">
      <c r="K487" s="17"/>
    </row>
    <row r="488" spans="11:11" x14ac:dyDescent="0.25">
      <c r="K488" s="17"/>
    </row>
    <row r="489" spans="11:11" x14ac:dyDescent="0.25">
      <c r="K489" s="17"/>
    </row>
    <row r="490" spans="11:11" x14ac:dyDescent="0.25">
      <c r="K490" s="17"/>
    </row>
    <row r="491" spans="11:11" x14ac:dyDescent="0.25">
      <c r="K491" s="17"/>
    </row>
    <row r="492" spans="11:11" x14ac:dyDescent="0.25">
      <c r="K492" s="17"/>
    </row>
    <row r="493" spans="11:11" x14ac:dyDescent="0.25">
      <c r="K493" s="17"/>
    </row>
    <row r="494" spans="11:11" x14ac:dyDescent="0.25">
      <c r="K494" s="17"/>
    </row>
    <row r="495" spans="11:11" x14ac:dyDescent="0.25">
      <c r="K495" s="17"/>
    </row>
    <row r="496" spans="11:11" x14ac:dyDescent="0.25">
      <c r="K496" s="17"/>
    </row>
    <row r="497" spans="11:11" x14ac:dyDescent="0.25">
      <c r="K497" s="17"/>
    </row>
    <row r="498" spans="11:11" x14ac:dyDescent="0.25">
      <c r="K498" s="17"/>
    </row>
    <row r="499" spans="11:11" x14ac:dyDescent="0.25">
      <c r="K499" s="17"/>
    </row>
    <row r="500" spans="11:11" x14ac:dyDescent="0.25">
      <c r="K500" s="17"/>
    </row>
    <row r="501" spans="11:11" x14ac:dyDescent="0.25">
      <c r="K501" s="17"/>
    </row>
    <row r="502" spans="11:11" x14ac:dyDescent="0.25">
      <c r="K502" s="17"/>
    </row>
    <row r="503" spans="11:11" x14ac:dyDescent="0.25">
      <c r="K503" s="17"/>
    </row>
    <row r="504" spans="11:11" x14ac:dyDescent="0.25">
      <c r="K504" s="17"/>
    </row>
    <row r="505" spans="11:11" x14ac:dyDescent="0.25">
      <c r="K505" s="17"/>
    </row>
    <row r="506" spans="11:11" x14ac:dyDescent="0.25">
      <c r="K506" s="17"/>
    </row>
    <row r="507" spans="11:11" x14ac:dyDescent="0.25">
      <c r="K507" s="17"/>
    </row>
    <row r="508" spans="11:11" x14ac:dyDescent="0.25">
      <c r="K508" s="17"/>
    </row>
    <row r="509" spans="11:11" x14ac:dyDescent="0.25">
      <c r="K509" s="17"/>
    </row>
    <row r="510" spans="11:11" x14ac:dyDescent="0.25">
      <c r="K510" s="17"/>
    </row>
    <row r="511" spans="11:11" x14ac:dyDescent="0.25">
      <c r="K511" s="17"/>
    </row>
    <row r="512" spans="11:11" x14ac:dyDescent="0.25">
      <c r="K512" s="17"/>
    </row>
    <row r="513" spans="11:11" x14ac:dyDescent="0.25">
      <c r="K513" s="17"/>
    </row>
    <row r="514" spans="11:11" x14ac:dyDescent="0.25">
      <c r="K514" s="17"/>
    </row>
    <row r="515" spans="11:11" x14ac:dyDescent="0.25">
      <c r="K515" s="17"/>
    </row>
    <row r="516" spans="11:11" x14ac:dyDescent="0.25">
      <c r="K516" s="17"/>
    </row>
    <row r="517" spans="11:11" x14ac:dyDescent="0.25">
      <c r="K517" s="17"/>
    </row>
    <row r="518" spans="11:11" x14ac:dyDescent="0.25">
      <c r="K518" s="17"/>
    </row>
    <row r="519" spans="11:11" x14ac:dyDescent="0.25">
      <c r="K519" s="17"/>
    </row>
    <row r="520" spans="11:11" x14ac:dyDescent="0.25">
      <c r="K520" s="17"/>
    </row>
    <row r="521" spans="11:11" x14ac:dyDescent="0.25">
      <c r="K521" s="17"/>
    </row>
    <row r="522" spans="11:11" x14ac:dyDescent="0.25">
      <c r="K522" s="17"/>
    </row>
    <row r="523" spans="11:11" x14ac:dyDescent="0.25">
      <c r="K523" s="17"/>
    </row>
    <row r="524" spans="11:11" x14ac:dyDescent="0.25">
      <c r="K524" s="17"/>
    </row>
    <row r="525" spans="11:11" x14ac:dyDescent="0.25">
      <c r="K525" s="17"/>
    </row>
    <row r="526" spans="11:11" x14ac:dyDescent="0.25">
      <c r="K526" s="17"/>
    </row>
    <row r="527" spans="11:11" x14ac:dyDescent="0.25">
      <c r="K527" s="17"/>
    </row>
    <row r="528" spans="11:11" x14ac:dyDescent="0.25">
      <c r="K528" s="17"/>
    </row>
    <row r="529" spans="11:11" x14ac:dyDescent="0.25">
      <c r="K529" s="17"/>
    </row>
    <row r="530" spans="11:11" x14ac:dyDescent="0.25">
      <c r="K530" s="17"/>
    </row>
    <row r="531" spans="11:11" x14ac:dyDescent="0.25">
      <c r="K531" s="17"/>
    </row>
    <row r="532" spans="11:11" x14ac:dyDescent="0.25">
      <c r="K532" s="17"/>
    </row>
    <row r="533" spans="11:11" x14ac:dyDescent="0.25">
      <c r="K533" s="17"/>
    </row>
    <row r="534" spans="11:11" x14ac:dyDescent="0.25">
      <c r="K534" s="17"/>
    </row>
    <row r="535" spans="11:11" x14ac:dyDescent="0.25">
      <c r="K535" s="17"/>
    </row>
    <row r="536" spans="11:11" x14ac:dyDescent="0.25">
      <c r="K536" s="17"/>
    </row>
    <row r="537" spans="11:11" x14ac:dyDescent="0.25">
      <c r="K537" s="17"/>
    </row>
    <row r="538" spans="11:11" x14ac:dyDescent="0.25">
      <c r="K538" s="17"/>
    </row>
    <row r="539" spans="11:11" x14ac:dyDescent="0.25">
      <c r="K539" s="17"/>
    </row>
    <row r="540" spans="11:11" x14ac:dyDescent="0.25">
      <c r="K540" s="17"/>
    </row>
    <row r="541" spans="11:11" x14ac:dyDescent="0.25">
      <c r="K541" s="17"/>
    </row>
    <row r="542" spans="11:11" x14ac:dyDescent="0.25">
      <c r="K542" s="17"/>
    </row>
    <row r="543" spans="11:11" x14ac:dyDescent="0.25">
      <c r="K543" s="17"/>
    </row>
    <row r="544" spans="11:11" x14ac:dyDescent="0.25">
      <c r="K544" s="17"/>
    </row>
    <row r="545" spans="11:11" x14ac:dyDescent="0.25">
      <c r="K545" s="17"/>
    </row>
    <row r="546" spans="11:11" x14ac:dyDescent="0.25">
      <c r="K546" s="17"/>
    </row>
    <row r="547" spans="11:11" x14ac:dyDescent="0.25">
      <c r="K547" s="17"/>
    </row>
    <row r="548" spans="11:11" x14ac:dyDescent="0.25">
      <c r="K548" s="17"/>
    </row>
    <row r="549" spans="11:11" x14ac:dyDescent="0.25">
      <c r="K549" s="17"/>
    </row>
    <row r="550" spans="11:11" x14ac:dyDescent="0.25">
      <c r="K550" s="17"/>
    </row>
    <row r="551" spans="11:11" x14ac:dyDescent="0.25">
      <c r="K551" s="17"/>
    </row>
    <row r="552" spans="11:11" x14ac:dyDescent="0.25">
      <c r="K552" s="17"/>
    </row>
    <row r="553" spans="11:11" x14ac:dyDescent="0.25">
      <c r="K553" s="17"/>
    </row>
    <row r="554" spans="11:11" x14ac:dyDescent="0.25">
      <c r="K554" s="17"/>
    </row>
    <row r="555" spans="11:11" x14ac:dyDescent="0.25">
      <c r="K555" s="17"/>
    </row>
    <row r="556" spans="11:11" x14ac:dyDescent="0.25">
      <c r="K556" s="17"/>
    </row>
    <row r="557" spans="11:11" x14ac:dyDescent="0.25">
      <c r="K557" s="17"/>
    </row>
    <row r="558" spans="11:11" x14ac:dyDescent="0.25">
      <c r="K558" s="17"/>
    </row>
    <row r="559" spans="11:11" x14ac:dyDescent="0.25">
      <c r="K559" s="17"/>
    </row>
    <row r="560" spans="11:11" x14ac:dyDescent="0.25">
      <c r="K560" s="17"/>
    </row>
    <row r="561" spans="11:11" x14ac:dyDescent="0.25">
      <c r="K561" s="17"/>
    </row>
    <row r="562" spans="11:11" x14ac:dyDescent="0.25">
      <c r="K562" s="17"/>
    </row>
    <row r="563" spans="11:11" x14ac:dyDescent="0.25">
      <c r="K563" s="17"/>
    </row>
    <row r="564" spans="11:11" x14ac:dyDescent="0.25">
      <c r="K564" s="17"/>
    </row>
    <row r="565" spans="11:11" x14ac:dyDescent="0.25">
      <c r="K565" s="17"/>
    </row>
    <row r="566" spans="11:11" x14ac:dyDescent="0.25">
      <c r="K566" s="17"/>
    </row>
    <row r="567" spans="11:11" x14ac:dyDescent="0.25">
      <c r="K567" s="17"/>
    </row>
    <row r="568" spans="11:11" x14ac:dyDescent="0.25">
      <c r="K568" s="17"/>
    </row>
    <row r="569" spans="11:11" x14ac:dyDescent="0.25">
      <c r="K569" s="17"/>
    </row>
    <row r="570" spans="11:11" x14ac:dyDescent="0.25">
      <c r="K570" s="17"/>
    </row>
    <row r="571" spans="11:11" x14ac:dyDescent="0.25">
      <c r="K571" s="17"/>
    </row>
    <row r="572" spans="11:11" x14ac:dyDescent="0.25">
      <c r="K572" s="17"/>
    </row>
    <row r="573" spans="11:11" x14ac:dyDescent="0.25">
      <c r="K573" s="17"/>
    </row>
    <row r="574" spans="11:11" x14ac:dyDescent="0.25">
      <c r="K574" s="17"/>
    </row>
    <row r="575" spans="11:11" x14ac:dyDescent="0.25">
      <c r="K575" s="17"/>
    </row>
    <row r="576" spans="11:11" x14ac:dyDescent="0.25">
      <c r="K576" s="17"/>
    </row>
    <row r="577" spans="11:11" x14ac:dyDescent="0.25">
      <c r="K577" s="17"/>
    </row>
    <row r="578" spans="11:11" x14ac:dyDescent="0.25">
      <c r="K578" s="17"/>
    </row>
    <row r="579" spans="11:11" x14ac:dyDescent="0.25">
      <c r="K579" s="17"/>
    </row>
    <row r="580" spans="11:11" x14ac:dyDescent="0.25">
      <c r="K580" s="17"/>
    </row>
    <row r="581" spans="11:11" x14ac:dyDescent="0.25">
      <c r="K581" s="17"/>
    </row>
    <row r="582" spans="11:11" x14ac:dyDescent="0.25">
      <c r="K582" s="17"/>
    </row>
    <row r="583" spans="11:11" x14ac:dyDescent="0.25">
      <c r="K583" s="17"/>
    </row>
    <row r="584" spans="11:11" x14ac:dyDescent="0.25">
      <c r="K584" s="17"/>
    </row>
    <row r="585" spans="11:11" x14ac:dyDescent="0.25">
      <c r="K585" s="17"/>
    </row>
    <row r="586" spans="11:11" x14ac:dyDescent="0.25">
      <c r="K586" s="17"/>
    </row>
    <row r="587" spans="11:11" x14ac:dyDescent="0.25">
      <c r="K587" s="17"/>
    </row>
    <row r="588" spans="11:11" x14ac:dyDescent="0.25">
      <c r="K588" s="17"/>
    </row>
    <row r="589" spans="11:11" x14ac:dyDescent="0.25">
      <c r="K589" s="17"/>
    </row>
    <row r="590" spans="11:11" x14ac:dyDescent="0.25">
      <c r="K590" s="17"/>
    </row>
    <row r="591" spans="11:11" x14ac:dyDescent="0.25">
      <c r="K591" s="17"/>
    </row>
    <row r="592" spans="11:11" x14ac:dyDescent="0.25">
      <c r="K592" s="17"/>
    </row>
    <row r="593" spans="11:11" x14ac:dyDescent="0.25">
      <c r="K593" s="17"/>
    </row>
    <row r="594" spans="11:11" x14ac:dyDescent="0.25">
      <c r="K594" s="17"/>
    </row>
    <row r="595" spans="11:11" x14ac:dyDescent="0.25">
      <c r="K595" s="17"/>
    </row>
    <row r="596" spans="11:11" x14ac:dyDescent="0.25">
      <c r="K596" s="17"/>
    </row>
    <row r="597" spans="11:11" x14ac:dyDescent="0.25">
      <c r="K597" s="17"/>
    </row>
    <row r="598" spans="11:11" x14ac:dyDescent="0.25">
      <c r="K598" s="17"/>
    </row>
    <row r="599" spans="11:11" x14ac:dyDescent="0.25">
      <c r="K599" s="17"/>
    </row>
    <row r="600" spans="11:11" x14ac:dyDescent="0.25">
      <c r="K600" s="17"/>
    </row>
    <row r="601" spans="11:11" x14ac:dyDescent="0.25">
      <c r="K601" s="17"/>
    </row>
    <row r="602" spans="11:11" x14ac:dyDescent="0.25">
      <c r="K602" s="17"/>
    </row>
    <row r="603" spans="11:11" x14ac:dyDescent="0.25">
      <c r="K603" s="17"/>
    </row>
    <row r="604" spans="11:11" x14ac:dyDescent="0.25">
      <c r="K604" s="17"/>
    </row>
    <row r="605" spans="11:11" x14ac:dyDescent="0.25">
      <c r="K605" s="17"/>
    </row>
    <row r="606" spans="11:11" x14ac:dyDescent="0.25">
      <c r="K606" s="17"/>
    </row>
    <row r="607" spans="11:11" x14ac:dyDescent="0.25">
      <c r="K607" s="17"/>
    </row>
    <row r="608" spans="11:11" x14ac:dyDescent="0.25">
      <c r="K608" s="17"/>
    </row>
    <row r="609" spans="11:11" x14ac:dyDescent="0.25">
      <c r="K609" s="17"/>
    </row>
    <row r="610" spans="11:11" x14ac:dyDescent="0.25">
      <c r="K610" s="17"/>
    </row>
    <row r="611" spans="11:11" x14ac:dyDescent="0.25">
      <c r="K611" s="17"/>
    </row>
    <row r="612" spans="11:11" x14ac:dyDescent="0.25">
      <c r="K612" s="17"/>
    </row>
    <row r="613" spans="11:11" x14ac:dyDescent="0.25">
      <c r="K613" s="17"/>
    </row>
    <row r="614" spans="11:11" x14ac:dyDescent="0.25">
      <c r="K614" s="17"/>
    </row>
    <row r="615" spans="11:11" x14ac:dyDescent="0.25">
      <c r="K615" s="17"/>
    </row>
    <row r="616" spans="11:11" x14ac:dyDescent="0.25">
      <c r="K616" s="17"/>
    </row>
    <row r="617" spans="11:11" x14ac:dyDescent="0.25">
      <c r="K617" s="17"/>
    </row>
    <row r="618" spans="11:11" x14ac:dyDescent="0.25">
      <c r="K618" s="17"/>
    </row>
    <row r="619" spans="11:11" x14ac:dyDescent="0.25">
      <c r="K619" s="17"/>
    </row>
    <row r="620" spans="11:11" x14ac:dyDescent="0.25">
      <c r="K620" s="17"/>
    </row>
    <row r="621" spans="11:11" x14ac:dyDescent="0.25">
      <c r="K621" s="17"/>
    </row>
    <row r="622" spans="11:11" x14ac:dyDescent="0.25">
      <c r="K622" s="17"/>
    </row>
    <row r="623" spans="11:11" x14ac:dyDescent="0.25">
      <c r="K623" s="17"/>
    </row>
    <row r="624" spans="11:11" x14ac:dyDescent="0.25">
      <c r="K624" s="17"/>
    </row>
    <row r="625" spans="11:11" x14ac:dyDescent="0.25">
      <c r="K625" s="17"/>
    </row>
    <row r="626" spans="11:11" x14ac:dyDescent="0.25">
      <c r="K626" s="17"/>
    </row>
    <row r="627" spans="11:11" x14ac:dyDescent="0.25">
      <c r="K627" s="17"/>
    </row>
    <row r="628" spans="11:11" x14ac:dyDescent="0.25">
      <c r="K628" s="17"/>
    </row>
    <row r="629" spans="11:11" x14ac:dyDescent="0.25">
      <c r="K629" s="17"/>
    </row>
    <row r="630" spans="11:11" x14ac:dyDescent="0.25">
      <c r="K630" s="17"/>
    </row>
    <row r="631" spans="11:11" x14ac:dyDescent="0.25">
      <c r="K631" s="17"/>
    </row>
    <row r="632" spans="11:11" x14ac:dyDescent="0.25">
      <c r="K632" s="17"/>
    </row>
    <row r="633" spans="11:11" x14ac:dyDescent="0.25">
      <c r="K633" s="17"/>
    </row>
    <row r="634" spans="11:11" x14ac:dyDescent="0.25">
      <c r="K634" s="17"/>
    </row>
    <row r="635" spans="11:11" x14ac:dyDescent="0.25">
      <c r="K635" s="17"/>
    </row>
    <row r="636" spans="11:11" x14ac:dyDescent="0.25">
      <c r="K636" s="17"/>
    </row>
    <row r="637" spans="11:11" x14ac:dyDescent="0.25">
      <c r="K637" s="17"/>
    </row>
    <row r="638" spans="11:11" x14ac:dyDescent="0.25">
      <c r="K638" s="17"/>
    </row>
    <row r="639" spans="11:11" x14ac:dyDescent="0.25">
      <c r="K639" s="17"/>
    </row>
    <row r="640" spans="11:11" x14ac:dyDescent="0.25">
      <c r="K640" s="17"/>
    </row>
    <row r="641" spans="11:11" x14ac:dyDescent="0.25">
      <c r="K641" s="17"/>
    </row>
    <row r="642" spans="11:11" x14ac:dyDescent="0.25">
      <c r="K642" s="17"/>
    </row>
    <row r="643" spans="11:11" x14ac:dyDescent="0.25">
      <c r="K643" s="17"/>
    </row>
    <row r="644" spans="11:11" x14ac:dyDescent="0.25">
      <c r="K644" s="17"/>
    </row>
    <row r="645" spans="11:11" x14ac:dyDescent="0.25">
      <c r="K645" s="17"/>
    </row>
    <row r="646" spans="11:11" x14ac:dyDescent="0.25">
      <c r="K646" s="17"/>
    </row>
    <row r="647" spans="11:11" x14ac:dyDescent="0.25">
      <c r="K647" s="17"/>
    </row>
    <row r="648" spans="11:11" x14ac:dyDescent="0.25">
      <c r="K648" s="17"/>
    </row>
    <row r="649" spans="11:11" x14ac:dyDescent="0.25">
      <c r="K649" s="17"/>
    </row>
    <row r="650" spans="11:11" x14ac:dyDescent="0.25">
      <c r="K650" s="17"/>
    </row>
    <row r="651" spans="11:11" x14ac:dyDescent="0.25">
      <c r="K651" s="17"/>
    </row>
    <row r="652" spans="11:11" x14ac:dyDescent="0.25">
      <c r="K652" s="17"/>
    </row>
    <row r="653" spans="11:11" x14ac:dyDescent="0.25">
      <c r="K653" s="17"/>
    </row>
    <row r="654" spans="11:11" x14ac:dyDescent="0.25">
      <c r="K654" s="17"/>
    </row>
    <row r="655" spans="11:11" x14ac:dyDescent="0.25">
      <c r="K655" s="17"/>
    </row>
    <row r="656" spans="11:11" x14ac:dyDescent="0.25">
      <c r="K656" s="17"/>
    </row>
    <row r="657" spans="11:11" x14ac:dyDescent="0.25">
      <c r="K657" s="17"/>
    </row>
    <row r="658" spans="11:11" x14ac:dyDescent="0.25">
      <c r="K658" s="17"/>
    </row>
    <row r="659" spans="11:11" x14ac:dyDescent="0.25">
      <c r="K659" s="17"/>
    </row>
    <row r="660" spans="11:11" x14ac:dyDescent="0.25">
      <c r="K660" s="17"/>
    </row>
    <row r="661" spans="11:11" x14ac:dyDescent="0.25">
      <c r="K661" s="17"/>
    </row>
    <row r="662" spans="11:11" x14ac:dyDescent="0.25">
      <c r="K662" s="17"/>
    </row>
    <row r="663" spans="11:11" x14ac:dyDescent="0.25">
      <c r="K663" s="17"/>
    </row>
    <row r="664" spans="11:11" x14ac:dyDescent="0.25">
      <c r="K664" s="17"/>
    </row>
    <row r="665" spans="11:11" x14ac:dyDescent="0.25">
      <c r="K665" s="17"/>
    </row>
    <row r="666" spans="11:11" x14ac:dyDescent="0.25">
      <c r="K666" s="17"/>
    </row>
    <row r="667" spans="11:11" x14ac:dyDescent="0.25">
      <c r="K667" s="17"/>
    </row>
    <row r="668" spans="11:11" x14ac:dyDescent="0.25">
      <c r="K668" s="17"/>
    </row>
    <row r="669" spans="11:11" x14ac:dyDescent="0.25">
      <c r="K669" s="17"/>
    </row>
    <row r="670" spans="11:11" x14ac:dyDescent="0.25">
      <c r="K670" s="17"/>
    </row>
    <row r="671" spans="11:11" x14ac:dyDescent="0.25">
      <c r="K671" s="17"/>
    </row>
    <row r="672" spans="11:11" x14ac:dyDescent="0.25">
      <c r="K672" s="17"/>
    </row>
    <row r="673" spans="11:11" x14ac:dyDescent="0.25">
      <c r="K673" s="17"/>
    </row>
    <row r="674" spans="11:11" x14ac:dyDescent="0.25">
      <c r="K674" s="17"/>
    </row>
    <row r="675" spans="11:11" x14ac:dyDescent="0.25">
      <c r="K675" s="17"/>
    </row>
    <row r="676" spans="11:11" x14ac:dyDescent="0.25">
      <c r="K676" s="17"/>
    </row>
    <row r="677" spans="11:11" x14ac:dyDescent="0.25">
      <c r="K677" s="17"/>
    </row>
    <row r="678" spans="11:11" x14ac:dyDescent="0.25">
      <c r="K678" s="17"/>
    </row>
    <row r="679" spans="11:11" x14ac:dyDescent="0.25">
      <c r="K679" s="17"/>
    </row>
    <row r="680" spans="11:11" x14ac:dyDescent="0.25">
      <c r="K680" s="17"/>
    </row>
    <row r="681" spans="11:11" x14ac:dyDescent="0.25">
      <c r="K681" s="17"/>
    </row>
    <row r="682" spans="11:11" x14ac:dyDescent="0.25">
      <c r="K682" s="17"/>
    </row>
    <row r="683" spans="11:11" x14ac:dyDescent="0.25">
      <c r="K683" s="17"/>
    </row>
    <row r="684" spans="11:11" x14ac:dyDescent="0.25">
      <c r="K684" s="17"/>
    </row>
    <row r="685" spans="11:11" x14ac:dyDescent="0.25">
      <c r="K685" s="17"/>
    </row>
    <row r="686" spans="11:11" x14ac:dyDescent="0.25">
      <c r="K686" s="17"/>
    </row>
    <row r="687" spans="11:11" x14ac:dyDescent="0.25">
      <c r="K687" s="17"/>
    </row>
    <row r="688" spans="11:11" x14ac:dyDescent="0.25">
      <c r="K688" s="17"/>
    </row>
    <row r="689" spans="11:11" x14ac:dyDescent="0.25">
      <c r="K689" s="17"/>
    </row>
    <row r="690" spans="11:11" x14ac:dyDescent="0.25">
      <c r="K690" s="17"/>
    </row>
    <row r="691" spans="11:11" x14ac:dyDescent="0.25">
      <c r="K691" s="17"/>
    </row>
    <row r="692" spans="11:11" x14ac:dyDescent="0.25">
      <c r="K692" s="17"/>
    </row>
    <row r="693" spans="11:11" x14ac:dyDescent="0.25">
      <c r="K693" s="17"/>
    </row>
    <row r="694" spans="11:11" x14ac:dyDescent="0.25">
      <c r="K694" s="17"/>
    </row>
    <row r="695" spans="11:11" x14ac:dyDescent="0.25">
      <c r="K695" s="17"/>
    </row>
    <row r="696" spans="11:11" x14ac:dyDescent="0.25">
      <c r="K696" s="17"/>
    </row>
    <row r="697" spans="11:11" x14ac:dyDescent="0.25">
      <c r="K697" s="17"/>
    </row>
    <row r="698" spans="11:11" x14ac:dyDescent="0.25">
      <c r="K698" s="17"/>
    </row>
    <row r="699" spans="11:11" x14ac:dyDescent="0.25">
      <c r="K699" s="17"/>
    </row>
    <row r="700" spans="11:11" x14ac:dyDescent="0.25">
      <c r="K700" s="17"/>
    </row>
    <row r="701" spans="11:11" x14ac:dyDescent="0.25">
      <c r="K701" s="17"/>
    </row>
    <row r="702" spans="11:11" x14ac:dyDescent="0.25">
      <c r="K702" s="17"/>
    </row>
    <row r="703" spans="11:11" x14ac:dyDescent="0.25">
      <c r="K703" s="17"/>
    </row>
    <row r="704" spans="11:11" x14ac:dyDescent="0.25">
      <c r="K704" s="17"/>
    </row>
    <row r="705" spans="11:11" x14ac:dyDescent="0.25">
      <c r="K705" s="17"/>
    </row>
    <row r="706" spans="11:11" x14ac:dyDescent="0.25">
      <c r="K706" s="17"/>
    </row>
    <row r="707" spans="11:11" x14ac:dyDescent="0.25">
      <c r="K707" s="17"/>
    </row>
    <row r="708" spans="11:11" x14ac:dyDescent="0.25">
      <c r="K708" s="17"/>
    </row>
    <row r="709" spans="11:11" x14ac:dyDescent="0.25">
      <c r="K709" s="17"/>
    </row>
    <row r="710" spans="11:11" x14ac:dyDescent="0.25">
      <c r="K710" s="17"/>
    </row>
    <row r="711" spans="11:11" x14ac:dyDescent="0.25">
      <c r="K711" s="17"/>
    </row>
    <row r="712" spans="11:11" x14ac:dyDescent="0.25">
      <c r="K712" s="17"/>
    </row>
    <row r="713" spans="11:11" x14ac:dyDescent="0.25">
      <c r="K713" s="17"/>
    </row>
    <row r="714" spans="11:11" x14ac:dyDescent="0.25">
      <c r="K714" s="17"/>
    </row>
    <row r="715" spans="11:11" x14ac:dyDescent="0.25">
      <c r="K715" s="17"/>
    </row>
    <row r="716" spans="11:11" x14ac:dyDescent="0.25">
      <c r="K716" s="17"/>
    </row>
    <row r="717" spans="11:11" x14ac:dyDescent="0.25">
      <c r="K717" s="17"/>
    </row>
    <row r="718" spans="11:11" x14ac:dyDescent="0.25">
      <c r="K718" s="17"/>
    </row>
    <row r="719" spans="11:11" x14ac:dyDescent="0.25">
      <c r="K719" s="17"/>
    </row>
    <row r="720" spans="11:11" x14ac:dyDescent="0.25">
      <c r="K720" s="17"/>
    </row>
    <row r="721" spans="11:11" x14ac:dyDescent="0.25">
      <c r="K721" s="17"/>
    </row>
    <row r="722" spans="11:11" x14ac:dyDescent="0.25">
      <c r="K722" s="17"/>
    </row>
    <row r="723" spans="11:11" x14ac:dyDescent="0.25">
      <c r="K723" s="17"/>
    </row>
    <row r="724" spans="11:11" x14ac:dyDescent="0.25">
      <c r="K724" s="17"/>
    </row>
    <row r="725" spans="11:11" x14ac:dyDescent="0.25">
      <c r="K725" s="17"/>
    </row>
    <row r="726" spans="11:11" x14ac:dyDescent="0.25">
      <c r="K726" s="17"/>
    </row>
    <row r="727" spans="11:11" x14ac:dyDescent="0.25">
      <c r="K727" s="17"/>
    </row>
    <row r="728" spans="11:11" x14ac:dyDescent="0.25">
      <c r="K728" s="17"/>
    </row>
    <row r="729" spans="11:11" x14ac:dyDescent="0.25">
      <c r="K729" s="17"/>
    </row>
    <row r="730" spans="11:11" x14ac:dyDescent="0.25">
      <c r="K730" s="17"/>
    </row>
    <row r="731" spans="11:11" x14ac:dyDescent="0.25">
      <c r="K731" s="17"/>
    </row>
    <row r="732" spans="11:11" x14ac:dyDescent="0.25">
      <c r="K732" s="17"/>
    </row>
    <row r="733" spans="11:11" x14ac:dyDescent="0.25">
      <c r="K733" s="17"/>
    </row>
    <row r="734" spans="11:11" x14ac:dyDescent="0.25">
      <c r="K734" s="17"/>
    </row>
    <row r="735" spans="11:11" x14ac:dyDescent="0.25">
      <c r="K735" s="17"/>
    </row>
    <row r="736" spans="11:11" x14ac:dyDescent="0.25">
      <c r="K736" s="17"/>
    </row>
    <row r="737" spans="11:11" x14ac:dyDescent="0.25">
      <c r="K737" s="17"/>
    </row>
    <row r="738" spans="11:11" x14ac:dyDescent="0.25">
      <c r="K738" s="17"/>
    </row>
    <row r="739" spans="11:11" x14ac:dyDescent="0.25">
      <c r="K739" s="17"/>
    </row>
    <row r="740" spans="11:11" x14ac:dyDescent="0.25">
      <c r="K740" s="17"/>
    </row>
    <row r="741" spans="11:11" x14ac:dyDescent="0.25">
      <c r="K741" s="17"/>
    </row>
    <row r="742" spans="11:11" x14ac:dyDescent="0.25">
      <c r="K742" s="17"/>
    </row>
    <row r="743" spans="11:11" x14ac:dyDescent="0.25">
      <c r="K743" s="17"/>
    </row>
    <row r="744" spans="11:11" x14ac:dyDescent="0.25">
      <c r="K744" s="17"/>
    </row>
    <row r="745" spans="11:11" x14ac:dyDescent="0.25">
      <c r="K745" s="17"/>
    </row>
    <row r="746" spans="11:11" x14ac:dyDescent="0.25">
      <c r="K746" s="17"/>
    </row>
    <row r="747" spans="11:11" x14ac:dyDescent="0.25">
      <c r="K747" s="17"/>
    </row>
    <row r="748" spans="11:11" x14ac:dyDescent="0.25">
      <c r="K748" s="17"/>
    </row>
    <row r="749" spans="11:11" x14ac:dyDescent="0.25">
      <c r="K749" s="17"/>
    </row>
    <row r="750" spans="11:11" x14ac:dyDescent="0.25">
      <c r="K750" s="17"/>
    </row>
    <row r="751" spans="11:11" x14ac:dyDescent="0.25">
      <c r="K751" s="17"/>
    </row>
    <row r="752" spans="11:11" x14ac:dyDescent="0.25">
      <c r="K752" s="17"/>
    </row>
    <row r="753" spans="11:11" x14ac:dyDescent="0.25">
      <c r="K753" s="17"/>
    </row>
    <row r="754" spans="11:11" x14ac:dyDescent="0.25">
      <c r="K754" s="17"/>
    </row>
    <row r="755" spans="11:11" x14ac:dyDescent="0.25">
      <c r="K755" s="17"/>
    </row>
    <row r="756" spans="11:11" x14ac:dyDescent="0.25">
      <c r="K756" s="17"/>
    </row>
    <row r="757" spans="11:11" x14ac:dyDescent="0.25">
      <c r="K757" s="17"/>
    </row>
    <row r="758" spans="11:11" x14ac:dyDescent="0.25">
      <c r="K758" s="17"/>
    </row>
    <row r="759" spans="11:11" x14ac:dyDescent="0.25">
      <c r="K759" s="17"/>
    </row>
    <row r="760" spans="11:11" x14ac:dyDescent="0.25">
      <c r="K760" s="17"/>
    </row>
    <row r="761" spans="11:11" x14ac:dyDescent="0.25">
      <c r="K761" s="17"/>
    </row>
    <row r="762" spans="11:11" x14ac:dyDescent="0.25">
      <c r="K762" s="17"/>
    </row>
    <row r="763" spans="11:11" x14ac:dyDescent="0.25">
      <c r="K763" s="17"/>
    </row>
    <row r="764" spans="11:11" x14ac:dyDescent="0.25">
      <c r="K764" s="17"/>
    </row>
    <row r="765" spans="11:11" x14ac:dyDescent="0.25">
      <c r="K765" s="17"/>
    </row>
    <row r="766" spans="11:11" x14ac:dyDescent="0.25">
      <c r="K766" s="17"/>
    </row>
    <row r="767" spans="11:11" x14ac:dyDescent="0.25">
      <c r="K767" s="17"/>
    </row>
    <row r="768" spans="11:11" x14ac:dyDescent="0.25">
      <c r="K768" s="17"/>
    </row>
    <row r="769" spans="11:11" x14ac:dyDescent="0.25">
      <c r="K769" s="17"/>
    </row>
    <row r="770" spans="11:11" x14ac:dyDescent="0.25">
      <c r="K770" s="17"/>
    </row>
    <row r="771" spans="11:11" x14ac:dyDescent="0.25">
      <c r="K771" s="17"/>
    </row>
    <row r="772" spans="11:11" x14ac:dyDescent="0.25">
      <c r="K772" s="17"/>
    </row>
    <row r="773" spans="11:11" x14ac:dyDescent="0.25">
      <c r="K773" s="17"/>
    </row>
    <row r="774" spans="11:11" x14ac:dyDescent="0.25">
      <c r="K774" s="17"/>
    </row>
    <row r="775" spans="11:11" x14ac:dyDescent="0.25">
      <c r="K775" s="17"/>
    </row>
    <row r="776" spans="11:11" x14ac:dyDescent="0.25">
      <c r="K776" s="17"/>
    </row>
    <row r="777" spans="11:11" x14ac:dyDescent="0.25">
      <c r="K777" s="17"/>
    </row>
    <row r="778" spans="11:11" x14ac:dyDescent="0.25">
      <c r="K778" s="17"/>
    </row>
    <row r="779" spans="11:11" x14ac:dyDescent="0.25">
      <c r="K779" s="17"/>
    </row>
    <row r="780" spans="11:11" x14ac:dyDescent="0.25">
      <c r="K780" s="17"/>
    </row>
    <row r="781" spans="11:11" x14ac:dyDescent="0.25">
      <c r="K781" s="17"/>
    </row>
    <row r="782" spans="11:11" x14ac:dyDescent="0.25">
      <c r="K782" s="17"/>
    </row>
    <row r="783" spans="11:11" x14ac:dyDescent="0.25">
      <c r="K783" s="17"/>
    </row>
    <row r="784" spans="11:11" x14ac:dyDescent="0.25">
      <c r="K784" s="17"/>
    </row>
    <row r="785" spans="11:11" x14ac:dyDescent="0.25">
      <c r="K785" s="17"/>
    </row>
    <row r="786" spans="11:11" x14ac:dyDescent="0.25">
      <c r="K786" s="17"/>
    </row>
    <row r="787" spans="11:11" x14ac:dyDescent="0.25">
      <c r="K787" s="17"/>
    </row>
    <row r="788" spans="11:11" x14ac:dyDescent="0.25">
      <c r="K788" s="17"/>
    </row>
    <row r="789" spans="11:11" x14ac:dyDescent="0.25">
      <c r="K789" s="17"/>
    </row>
    <row r="790" spans="11:11" x14ac:dyDescent="0.25">
      <c r="K790" s="17"/>
    </row>
    <row r="791" spans="11:11" x14ac:dyDescent="0.25">
      <c r="K791" s="17"/>
    </row>
    <row r="792" spans="11:11" x14ac:dyDescent="0.25">
      <c r="K792" s="17"/>
    </row>
    <row r="793" spans="11:11" x14ac:dyDescent="0.25">
      <c r="K793" s="17"/>
    </row>
    <row r="794" spans="11:11" x14ac:dyDescent="0.25">
      <c r="K794" s="17"/>
    </row>
    <row r="795" spans="11:11" x14ac:dyDescent="0.25">
      <c r="K795" s="17"/>
    </row>
    <row r="796" spans="11:11" x14ac:dyDescent="0.25">
      <c r="K796" s="17"/>
    </row>
    <row r="797" spans="11:11" x14ac:dyDescent="0.25">
      <c r="K797" s="17"/>
    </row>
    <row r="798" spans="11:11" x14ac:dyDescent="0.25">
      <c r="K798" s="17"/>
    </row>
    <row r="799" spans="11:11" x14ac:dyDescent="0.25">
      <c r="K799" s="17"/>
    </row>
    <row r="800" spans="11:11" x14ac:dyDescent="0.25">
      <c r="K800" s="17"/>
    </row>
    <row r="801" spans="11:11" x14ac:dyDescent="0.25">
      <c r="K801" s="17"/>
    </row>
    <row r="802" spans="11:11" x14ac:dyDescent="0.25">
      <c r="K802" s="17"/>
    </row>
    <row r="803" spans="11:11" x14ac:dyDescent="0.25">
      <c r="K803" s="17"/>
    </row>
    <row r="804" spans="11:11" x14ac:dyDescent="0.25">
      <c r="K804" s="17"/>
    </row>
    <row r="805" spans="11:11" x14ac:dyDescent="0.25">
      <c r="K805" s="17"/>
    </row>
    <row r="806" spans="11:11" x14ac:dyDescent="0.25">
      <c r="K806" s="17"/>
    </row>
    <row r="807" spans="11:11" x14ac:dyDescent="0.25">
      <c r="K807" s="17"/>
    </row>
    <row r="808" spans="11:11" x14ac:dyDescent="0.25">
      <c r="K808" s="17"/>
    </row>
    <row r="809" spans="11:11" x14ac:dyDescent="0.25">
      <c r="K809" s="17"/>
    </row>
    <row r="810" spans="11:11" x14ac:dyDescent="0.25">
      <c r="K810" s="17"/>
    </row>
    <row r="811" spans="11:11" x14ac:dyDescent="0.25">
      <c r="K811" s="17"/>
    </row>
    <row r="812" spans="11:11" x14ac:dyDescent="0.25">
      <c r="K812" s="17"/>
    </row>
    <row r="813" spans="11:11" x14ac:dyDescent="0.25">
      <c r="K813" s="17"/>
    </row>
    <row r="814" spans="11:11" x14ac:dyDescent="0.25">
      <c r="K814" s="17"/>
    </row>
    <row r="815" spans="11:11" x14ac:dyDescent="0.25">
      <c r="K815" s="17"/>
    </row>
    <row r="816" spans="11:11" x14ac:dyDescent="0.25">
      <c r="K816" s="17"/>
    </row>
    <row r="817" spans="11:11" x14ac:dyDescent="0.25">
      <c r="K817" s="17"/>
    </row>
    <row r="818" spans="11:11" x14ac:dyDescent="0.25">
      <c r="K818" s="17"/>
    </row>
    <row r="819" spans="11:11" x14ac:dyDescent="0.25">
      <c r="K819" s="17"/>
    </row>
    <row r="820" spans="11:11" x14ac:dyDescent="0.25">
      <c r="K820" s="17"/>
    </row>
    <row r="821" spans="11:11" x14ac:dyDescent="0.25">
      <c r="K821" s="17"/>
    </row>
    <row r="822" spans="11:11" x14ac:dyDescent="0.25">
      <c r="K822" s="17"/>
    </row>
    <row r="823" spans="11:11" x14ac:dyDescent="0.25">
      <c r="K823" s="17"/>
    </row>
    <row r="824" spans="11:11" x14ac:dyDescent="0.25">
      <c r="K824" s="17"/>
    </row>
    <row r="825" spans="11:11" x14ac:dyDescent="0.25">
      <c r="K825" s="17"/>
    </row>
    <row r="826" spans="11:11" x14ac:dyDescent="0.25">
      <c r="K826" s="17"/>
    </row>
    <row r="827" spans="11:11" x14ac:dyDescent="0.25">
      <c r="K827" s="17"/>
    </row>
    <row r="828" spans="11:11" x14ac:dyDescent="0.25">
      <c r="K828" s="17"/>
    </row>
    <row r="829" spans="11:11" x14ac:dyDescent="0.25">
      <c r="K829" s="17"/>
    </row>
    <row r="830" spans="11:11" x14ac:dyDescent="0.25">
      <c r="K830" s="17"/>
    </row>
    <row r="831" spans="11:11" x14ac:dyDescent="0.25">
      <c r="K831" s="17"/>
    </row>
    <row r="832" spans="11:11" x14ac:dyDescent="0.25">
      <c r="K832" s="17"/>
    </row>
    <row r="833" spans="11:11" x14ac:dyDescent="0.25">
      <c r="K833" s="17"/>
    </row>
    <row r="834" spans="11:11" x14ac:dyDescent="0.25">
      <c r="K834" s="17"/>
    </row>
    <row r="835" spans="11:11" x14ac:dyDescent="0.25">
      <c r="K835" s="17"/>
    </row>
    <row r="836" spans="11:11" x14ac:dyDescent="0.25">
      <c r="K836" s="17"/>
    </row>
    <row r="837" spans="11:11" x14ac:dyDescent="0.25">
      <c r="K837" s="17"/>
    </row>
    <row r="838" spans="11:11" x14ac:dyDescent="0.25">
      <c r="K838" s="17"/>
    </row>
    <row r="839" spans="11:11" x14ac:dyDescent="0.25">
      <c r="K839" s="17"/>
    </row>
    <row r="840" spans="11:11" x14ac:dyDescent="0.25">
      <c r="K840" s="17"/>
    </row>
    <row r="841" spans="11:11" x14ac:dyDescent="0.25">
      <c r="K841" s="17"/>
    </row>
    <row r="842" spans="11:11" x14ac:dyDescent="0.25">
      <c r="K842" s="17"/>
    </row>
    <row r="843" spans="11:11" x14ac:dyDescent="0.25">
      <c r="K843" s="17"/>
    </row>
    <row r="844" spans="11:11" x14ac:dyDescent="0.25">
      <c r="K844" s="17"/>
    </row>
    <row r="845" spans="11:11" x14ac:dyDescent="0.25">
      <c r="K845" s="17"/>
    </row>
    <row r="846" spans="11:11" x14ac:dyDescent="0.25">
      <c r="K846" s="17"/>
    </row>
    <row r="847" spans="11:11" x14ac:dyDescent="0.25">
      <c r="K847" s="17"/>
    </row>
    <row r="848" spans="11:11" x14ac:dyDescent="0.25">
      <c r="K848" s="17"/>
    </row>
    <row r="849" spans="11:11" x14ac:dyDescent="0.25">
      <c r="K849" s="17"/>
    </row>
    <row r="850" spans="11:11" x14ac:dyDescent="0.25">
      <c r="K850" s="17"/>
    </row>
    <row r="851" spans="11:11" x14ac:dyDescent="0.25">
      <c r="K851" s="17"/>
    </row>
    <row r="852" spans="11:11" x14ac:dyDescent="0.25">
      <c r="K852" s="17"/>
    </row>
    <row r="853" spans="11:11" x14ac:dyDescent="0.25">
      <c r="K853" s="17"/>
    </row>
    <row r="854" spans="11:11" x14ac:dyDescent="0.25">
      <c r="K854" s="17"/>
    </row>
    <row r="855" spans="11:11" x14ac:dyDescent="0.25">
      <c r="K855" s="17"/>
    </row>
    <row r="856" spans="11:11" x14ac:dyDescent="0.25">
      <c r="K856" s="17"/>
    </row>
    <row r="857" spans="11:11" x14ac:dyDescent="0.25">
      <c r="K857" s="17"/>
    </row>
    <row r="858" spans="11:11" x14ac:dyDescent="0.25">
      <c r="K858" s="17"/>
    </row>
    <row r="859" spans="11:11" x14ac:dyDescent="0.25">
      <c r="K859" s="17"/>
    </row>
    <row r="860" spans="11:11" x14ac:dyDescent="0.25">
      <c r="K860" s="17"/>
    </row>
    <row r="861" spans="11:11" x14ac:dyDescent="0.25">
      <c r="K861" s="17"/>
    </row>
    <row r="862" spans="11:11" x14ac:dyDescent="0.25">
      <c r="K862" s="17"/>
    </row>
    <row r="863" spans="11:11" x14ac:dyDescent="0.25">
      <c r="K863" s="17"/>
    </row>
    <row r="864" spans="11:11" x14ac:dyDescent="0.25">
      <c r="K864" s="17"/>
    </row>
    <row r="865" spans="11:11" x14ac:dyDescent="0.25">
      <c r="K865" s="17"/>
    </row>
    <row r="866" spans="11:11" x14ac:dyDescent="0.25">
      <c r="K866" s="17"/>
    </row>
    <row r="867" spans="11:11" x14ac:dyDescent="0.25">
      <c r="K867" s="17"/>
    </row>
    <row r="868" spans="11:11" x14ac:dyDescent="0.25">
      <c r="K868" s="17"/>
    </row>
    <row r="869" spans="11:11" x14ac:dyDescent="0.25">
      <c r="K869" s="17"/>
    </row>
    <row r="870" spans="11:11" x14ac:dyDescent="0.25">
      <c r="K870" s="17"/>
    </row>
    <row r="871" spans="11:11" x14ac:dyDescent="0.25">
      <c r="K871" s="17"/>
    </row>
    <row r="872" spans="11:11" x14ac:dyDescent="0.25">
      <c r="K872" s="17"/>
    </row>
    <row r="873" spans="11:11" x14ac:dyDescent="0.25">
      <c r="K873" s="17"/>
    </row>
    <row r="874" spans="11:11" x14ac:dyDescent="0.25">
      <c r="K874" s="17"/>
    </row>
    <row r="875" spans="11:11" x14ac:dyDescent="0.25">
      <c r="K875" s="17"/>
    </row>
    <row r="876" spans="11:11" x14ac:dyDescent="0.25">
      <c r="K876" s="17"/>
    </row>
    <row r="877" spans="11:11" x14ac:dyDescent="0.25">
      <c r="K877" s="17"/>
    </row>
    <row r="878" spans="11:11" x14ac:dyDescent="0.25">
      <c r="K878" s="17"/>
    </row>
    <row r="879" spans="11:11" x14ac:dyDescent="0.25">
      <c r="K879" s="17"/>
    </row>
    <row r="880" spans="11:11" x14ac:dyDescent="0.25">
      <c r="K880" s="17"/>
    </row>
    <row r="881" spans="11:11" x14ac:dyDescent="0.25">
      <c r="K881" s="17"/>
    </row>
    <row r="882" spans="11:11" x14ac:dyDescent="0.25">
      <c r="K882" s="17"/>
    </row>
    <row r="883" spans="11:11" x14ac:dyDescent="0.25">
      <c r="K883" s="17"/>
    </row>
    <row r="884" spans="11:11" x14ac:dyDescent="0.25">
      <c r="K884" s="17"/>
    </row>
    <row r="885" spans="11:11" x14ac:dyDescent="0.25">
      <c r="K885" s="17"/>
    </row>
    <row r="886" spans="11:11" x14ac:dyDescent="0.25">
      <c r="K886" s="17"/>
    </row>
    <row r="887" spans="11:11" x14ac:dyDescent="0.25">
      <c r="K887" s="17"/>
    </row>
    <row r="888" spans="11:11" x14ac:dyDescent="0.25">
      <c r="K888" s="17"/>
    </row>
    <row r="889" spans="11:11" x14ac:dyDescent="0.25">
      <c r="K889" s="17"/>
    </row>
    <row r="890" spans="11:11" x14ac:dyDescent="0.25">
      <c r="K890" s="17"/>
    </row>
    <row r="891" spans="11:11" x14ac:dyDescent="0.25">
      <c r="K891" s="17"/>
    </row>
    <row r="892" spans="11:11" x14ac:dyDescent="0.25">
      <c r="K892" s="17"/>
    </row>
    <row r="893" spans="11:11" x14ac:dyDescent="0.25">
      <c r="K893" s="17"/>
    </row>
    <row r="894" spans="11:11" x14ac:dyDescent="0.25">
      <c r="K894" s="17"/>
    </row>
    <row r="895" spans="11:11" x14ac:dyDescent="0.25">
      <c r="K895" s="17"/>
    </row>
    <row r="896" spans="11:11" x14ac:dyDescent="0.25">
      <c r="K896" s="17"/>
    </row>
    <row r="897" spans="11:11" x14ac:dyDescent="0.25">
      <c r="K897" s="17"/>
    </row>
    <row r="898" spans="11:11" x14ac:dyDescent="0.25">
      <c r="K898" s="17"/>
    </row>
    <row r="899" spans="11:11" x14ac:dyDescent="0.25">
      <c r="K899" s="17"/>
    </row>
    <row r="900" spans="11:11" x14ac:dyDescent="0.25">
      <c r="K900" s="17"/>
    </row>
    <row r="901" spans="11:11" x14ac:dyDescent="0.25">
      <c r="K901" s="17"/>
    </row>
  </sheetData>
  <autoFilter ref="A1:H379" xr:uid="{5068C871-81C0-4FB0-8562-CDE14ABD3A41}"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43526-66EC-427F-B2B5-1DF53F08ABB2}">
  <sheetPr filterMode="1"/>
  <dimension ref="A1:R1325"/>
  <sheetViews>
    <sheetView workbookViewId="0">
      <selection activeCell="R139" sqref="A139:R139"/>
    </sheetView>
  </sheetViews>
  <sheetFormatPr defaultRowHeight="15" x14ac:dyDescent="0.25"/>
  <cols>
    <col min="1" max="1" width="16" customWidth="1"/>
    <col min="16" max="16" width="47.140625" bestFit="1" customWidth="1"/>
    <col min="17" max="17" width="50.5703125" bestFit="1" customWidth="1"/>
  </cols>
  <sheetData>
    <row r="1" spans="1:18" x14ac:dyDescent="0.25">
      <c r="A1" s="27" t="s">
        <v>1748</v>
      </c>
      <c r="B1" s="27" t="s">
        <v>1749</v>
      </c>
      <c r="C1" s="27" t="s">
        <v>1750</v>
      </c>
      <c r="D1" s="27" t="s">
        <v>1751</v>
      </c>
      <c r="E1" s="27" t="s">
        <v>2</v>
      </c>
      <c r="F1" s="27" t="s">
        <v>1752</v>
      </c>
      <c r="G1" s="27" t="s">
        <v>1753</v>
      </c>
      <c r="H1" s="27" t="s">
        <v>3</v>
      </c>
      <c r="I1" s="27" t="s">
        <v>1754</v>
      </c>
      <c r="J1" s="27" t="s">
        <v>1755</v>
      </c>
      <c r="K1" s="27" t="s">
        <v>4</v>
      </c>
      <c r="L1" s="27" t="s">
        <v>1756</v>
      </c>
      <c r="M1" s="27" t="s">
        <v>1757</v>
      </c>
      <c r="N1" s="27" t="s">
        <v>5</v>
      </c>
      <c r="O1" s="27" t="s">
        <v>1758</v>
      </c>
      <c r="P1" s="27" t="s">
        <v>1759</v>
      </c>
      <c r="Q1" s="27" t="s">
        <v>1760</v>
      </c>
      <c r="R1" s="27" t="s">
        <v>2346</v>
      </c>
    </row>
    <row r="2" spans="1:18" hidden="1" x14ac:dyDescent="0.25">
      <c r="A2" s="28" t="s">
        <v>1919</v>
      </c>
      <c r="B2" s="28" t="s">
        <v>1920</v>
      </c>
      <c r="C2" s="29">
        <v>4</v>
      </c>
      <c r="D2" s="19" t="s">
        <v>1372</v>
      </c>
      <c r="E2" s="19" t="s">
        <v>14</v>
      </c>
      <c r="F2" s="29">
        <v>42</v>
      </c>
      <c r="G2" s="19" t="s">
        <v>15</v>
      </c>
      <c r="H2" s="19" t="s">
        <v>15</v>
      </c>
      <c r="I2" s="29">
        <v>320</v>
      </c>
      <c r="J2" s="19" t="s">
        <v>16</v>
      </c>
      <c r="K2" s="19" t="s">
        <v>16</v>
      </c>
      <c r="L2" s="30">
        <v>4206</v>
      </c>
      <c r="M2" s="19" t="s">
        <v>17</v>
      </c>
      <c r="N2" s="19" t="s">
        <v>17</v>
      </c>
      <c r="O2" s="30">
        <v>159</v>
      </c>
      <c r="P2" s="19" t="s">
        <v>1418</v>
      </c>
      <c r="Q2" s="19" t="s">
        <v>1418</v>
      </c>
      <c r="R2" s="19" t="s">
        <v>25</v>
      </c>
    </row>
    <row r="3" spans="1:18" hidden="1" x14ac:dyDescent="0.25">
      <c r="A3" s="28" t="s">
        <v>1919</v>
      </c>
      <c r="B3" s="28" t="s">
        <v>1920</v>
      </c>
      <c r="C3" s="29">
        <v>4</v>
      </c>
      <c r="D3" s="19" t="s">
        <v>1372</v>
      </c>
      <c r="E3" s="19" t="s">
        <v>14</v>
      </c>
      <c r="F3" s="29">
        <v>42</v>
      </c>
      <c r="G3" s="19" t="s">
        <v>15</v>
      </c>
      <c r="H3" s="19" t="s">
        <v>15</v>
      </c>
      <c r="I3" s="29">
        <v>320</v>
      </c>
      <c r="J3" s="19" t="s">
        <v>16</v>
      </c>
      <c r="K3" s="19" t="s">
        <v>16</v>
      </c>
      <c r="L3" s="30">
        <v>4206</v>
      </c>
      <c r="M3" s="19" t="s">
        <v>17</v>
      </c>
      <c r="N3" s="19" t="s">
        <v>17</v>
      </c>
      <c r="O3" s="30">
        <v>157</v>
      </c>
      <c r="P3" s="19" t="s">
        <v>1414</v>
      </c>
      <c r="Q3" s="19" t="s">
        <v>1415</v>
      </c>
      <c r="R3" t="s">
        <v>18</v>
      </c>
    </row>
    <row r="4" spans="1:18" hidden="1" x14ac:dyDescent="0.25">
      <c r="A4" s="28" t="s">
        <v>1921</v>
      </c>
      <c r="B4" s="28" t="s">
        <v>1922</v>
      </c>
      <c r="C4" s="29">
        <v>4</v>
      </c>
      <c r="D4" s="19" t="s">
        <v>1372</v>
      </c>
      <c r="E4" s="19" t="s">
        <v>14</v>
      </c>
      <c r="F4" s="29">
        <v>902</v>
      </c>
      <c r="G4" s="19" t="s">
        <v>122</v>
      </c>
      <c r="H4" s="19" t="s">
        <v>122</v>
      </c>
      <c r="I4" s="29">
        <v>320</v>
      </c>
      <c r="J4" s="19" t="s">
        <v>16</v>
      </c>
      <c r="K4" s="19" t="s">
        <v>16</v>
      </c>
      <c r="L4" s="30">
        <v>1</v>
      </c>
      <c r="M4" s="19" t="s">
        <v>275</v>
      </c>
      <c r="N4" s="19" t="s">
        <v>275</v>
      </c>
      <c r="O4" s="30">
        <v>1000</v>
      </c>
      <c r="P4" s="19" t="s">
        <v>1761</v>
      </c>
      <c r="Q4" s="19" t="s">
        <v>1761</v>
      </c>
      <c r="R4" t="s">
        <v>18</v>
      </c>
    </row>
    <row r="5" spans="1:18" hidden="1" x14ac:dyDescent="0.25">
      <c r="A5" s="28" t="s">
        <v>1923</v>
      </c>
      <c r="B5" s="28" t="s">
        <v>1924</v>
      </c>
      <c r="C5" s="29">
        <v>4</v>
      </c>
      <c r="D5" s="19" t="s">
        <v>1372</v>
      </c>
      <c r="E5" s="19" t="s">
        <v>14</v>
      </c>
      <c r="F5" s="29">
        <v>43</v>
      </c>
      <c r="G5" s="19" t="s">
        <v>77</v>
      </c>
      <c r="H5" s="19" t="s">
        <v>77</v>
      </c>
      <c r="I5" s="29">
        <v>432</v>
      </c>
      <c r="J5" s="19" t="s">
        <v>76</v>
      </c>
      <c r="K5" s="19" t="s">
        <v>76</v>
      </c>
      <c r="L5" s="30">
        <v>4321</v>
      </c>
      <c r="M5" s="19" t="s">
        <v>124</v>
      </c>
      <c r="N5" s="19" t="s">
        <v>124</v>
      </c>
      <c r="O5" s="30">
        <v>2000</v>
      </c>
      <c r="P5" s="19" t="s">
        <v>1551</v>
      </c>
      <c r="Q5" s="19" t="s">
        <v>1552</v>
      </c>
      <c r="R5" t="s">
        <v>18</v>
      </c>
    </row>
    <row r="6" spans="1:18" hidden="1" x14ac:dyDescent="0.25">
      <c r="A6" s="28" t="s">
        <v>1923</v>
      </c>
      <c r="B6" s="28" t="s">
        <v>1924</v>
      </c>
      <c r="C6" s="29">
        <v>4</v>
      </c>
      <c r="D6" s="19" t="s">
        <v>1372</v>
      </c>
      <c r="E6" s="19" t="s">
        <v>14</v>
      </c>
      <c r="F6" s="29">
        <v>43</v>
      </c>
      <c r="G6" s="19" t="s">
        <v>77</v>
      </c>
      <c r="H6" s="19" t="s">
        <v>77</v>
      </c>
      <c r="I6" s="29">
        <v>432</v>
      </c>
      <c r="J6" s="19" t="s">
        <v>76</v>
      </c>
      <c r="K6" s="19" t="s">
        <v>76</v>
      </c>
      <c r="L6" s="30">
        <v>4321</v>
      </c>
      <c r="M6" s="19" t="s">
        <v>124</v>
      </c>
      <c r="N6" s="19" t="s">
        <v>124</v>
      </c>
      <c r="O6" s="30">
        <v>192</v>
      </c>
      <c r="P6" s="19" t="s">
        <v>1541</v>
      </c>
      <c r="Q6" s="19" t="s">
        <v>1542</v>
      </c>
      <c r="R6" t="s">
        <v>25</v>
      </c>
    </row>
    <row r="7" spans="1:18" hidden="1" x14ac:dyDescent="0.25">
      <c r="A7" s="28" t="s">
        <v>1923</v>
      </c>
      <c r="B7" s="28" t="s">
        <v>1924</v>
      </c>
      <c r="C7" s="29">
        <v>4</v>
      </c>
      <c r="D7" s="19" t="s">
        <v>1372</v>
      </c>
      <c r="E7" s="19" t="s">
        <v>14</v>
      </c>
      <c r="F7" s="29">
        <v>43</v>
      </c>
      <c r="G7" s="19" t="s">
        <v>77</v>
      </c>
      <c r="H7" s="19" t="s">
        <v>77</v>
      </c>
      <c r="I7" s="29">
        <v>432</v>
      </c>
      <c r="J7" s="19" t="s">
        <v>76</v>
      </c>
      <c r="K7" s="19" t="s">
        <v>76</v>
      </c>
      <c r="L7" s="30">
        <v>4321</v>
      </c>
      <c r="M7" s="19" t="s">
        <v>124</v>
      </c>
      <c r="N7" s="19" t="s">
        <v>124</v>
      </c>
      <c r="O7" s="30">
        <v>135</v>
      </c>
      <c r="P7" s="19" t="s">
        <v>1393</v>
      </c>
      <c r="Q7" s="19" t="s">
        <v>1394</v>
      </c>
      <c r="R7" t="s">
        <v>18</v>
      </c>
    </row>
    <row r="8" spans="1:18" hidden="1" x14ac:dyDescent="0.25">
      <c r="A8" s="28" t="s">
        <v>1923</v>
      </c>
      <c r="B8" s="28" t="s">
        <v>1924</v>
      </c>
      <c r="C8" s="29">
        <v>4</v>
      </c>
      <c r="D8" s="19" t="s">
        <v>1372</v>
      </c>
      <c r="E8" s="19" t="s">
        <v>14</v>
      </c>
      <c r="F8" s="29">
        <v>43</v>
      </c>
      <c r="G8" s="19" t="s">
        <v>77</v>
      </c>
      <c r="H8" s="19" t="s">
        <v>77</v>
      </c>
      <c r="I8" s="29">
        <v>432</v>
      </c>
      <c r="J8" s="19" t="s">
        <v>76</v>
      </c>
      <c r="K8" s="19" t="s">
        <v>76</v>
      </c>
      <c r="L8" s="30">
        <v>4321</v>
      </c>
      <c r="M8" s="19" t="s">
        <v>124</v>
      </c>
      <c r="N8" s="19" t="s">
        <v>124</v>
      </c>
      <c r="O8" s="30">
        <v>136</v>
      </c>
      <c r="P8" s="19" t="s">
        <v>1395</v>
      </c>
      <c r="Q8" s="19" t="s">
        <v>1396</v>
      </c>
      <c r="R8" t="s">
        <v>18</v>
      </c>
    </row>
    <row r="9" spans="1:18" hidden="1" x14ac:dyDescent="0.25">
      <c r="A9" s="28" t="s">
        <v>1923</v>
      </c>
      <c r="B9" s="28" t="s">
        <v>1924</v>
      </c>
      <c r="C9" s="29">
        <v>4</v>
      </c>
      <c r="D9" s="19" t="s">
        <v>1372</v>
      </c>
      <c r="E9" s="19" t="s">
        <v>14</v>
      </c>
      <c r="F9" s="29">
        <v>43</v>
      </c>
      <c r="G9" s="19" t="s">
        <v>77</v>
      </c>
      <c r="H9" s="19" t="s">
        <v>77</v>
      </c>
      <c r="I9" s="29">
        <v>432</v>
      </c>
      <c r="J9" s="19" t="s">
        <v>76</v>
      </c>
      <c r="K9" s="19" t="s">
        <v>76</v>
      </c>
      <c r="L9" s="30">
        <v>4321</v>
      </c>
      <c r="M9" s="19" t="s">
        <v>124</v>
      </c>
      <c r="N9" s="19" t="s">
        <v>124</v>
      </c>
      <c r="O9" s="30">
        <v>154</v>
      </c>
      <c r="P9" s="19" t="s">
        <v>1391</v>
      </c>
      <c r="Q9" s="19" t="s">
        <v>1392</v>
      </c>
      <c r="R9" t="s">
        <v>18</v>
      </c>
    </row>
    <row r="10" spans="1:18" hidden="1" x14ac:dyDescent="0.25">
      <c r="A10" s="28" t="s">
        <v>1923</v>
      </c>
      <c r="B10" s="28" t="s">
        <v>1924</v>
      </c>
      <c r="C10" s="29">
        <v>4</v>
      </c>
      <c r="D10" s="19" t="s">
        <v>1372</v>
      </c>
      <c r="E10" s="19" t="s">
        <v>14</v>
      </c>
      <c r="F10" s="29">
        <v>43</v>
      </c>
      <c r="G10" s="19" t="s">
        <v>77</v>
      </c>
      <c r="H10" s="19" t="s">
        <v>77</v>
      </c>
      <c r="I10" s="29">
        <v>432</v>
      </c>
      <c r="J10" s="19" t="s">
        <v>76</v>
      </c>
      <c r="K10" s="19" t="s">
        <v>76</v>
      </c>
      <c r="L10" s="30">
        <v>4321</v>
      </c>
      <c r="M10" s="19" t="s">
        <v>124</v>
      </c>
      <c r="N10" s="19" t="s">
        <v>124</v>
      </c>
      <c r="O10" s="30">
        <v>193</v>
      </c>
      <c r="P10" s="19" t="s">
        <v>1543</v>
      </c>
      <c r="Q10" s="19" t="s">
        <v>1544</v>
      </c>
      <c r="R10" t="s">
        <v>18</v>
      </c>
    </row>
    <row r="11" spans="1:18" hidden="1" x14ac:dyDescent="0.25">
      <c r="A11" s="28" t="s">
        <v>1923</v>
      </c>
      <c r="B11" s="28" t="s">
        <v>1924</v>
      </c>
      <c r="C11" s="29">
        <v>4</v>
      </c>
      <c r="D11" s="19" t="s">
        <v>1372</v>
      </c>
      <c r="E11" s="19" t="s">
        <v>14</v>
      </c>
      <c r="F11" s="29">
        <v>43</v>
      </c>
      <c r="G11" s="19" t="s">
        <v>77</v>
      </c>
      <c r="H11" s="19" t="s">
        <v>77</v>
      </c>
      <c r="I11" s="29">
        <v>432</v>
      </c>
      <c r="J11" s="19" t="s">
        <v>76</v>
      </c>
      <c r="K11" s="19" t="s">
        <v>76</v>
      </c>
      <c r="L11" s="30">
        <v>4321</v>
      </c>
      <c r="M11" s="19" t="s">
        <v>124</v>
      </c>
      <c r="N11" s="19" t="s">
        <v>124</v>
      </c>
      <c r="O11" s="30">
        <v>187</v>
      </c>
      <c r="P11" s="19" t="s">
        <v>1545</v>
      </c>
      <c r="Q11" s="19" t="s">
        <v>1762</v>
      </c>
      <c r="R11" t="s">
        <v>18</v>
      </c>
    </row>
    <row r="12" spans="1:18" hidden="1" x14ac:dyDescent="0.25">
      <c r="A12" s="28" t="s">
        <v>1923</v>
      </c>
      <c r="B12" s="28" t="s">
        <v>1924</v>
      </c>
      <c r="C12" s="29">
        <v>4</v>
      </c>
      <c r="D12" s="19" t="s">
        <v>1372</v>
      </c>
      <c r="E12" s="19" t="s">
        <v>14</v>
      </c>
      <c r="F12" s="29">
        <v>43</v>
      </c>
      <c r="G12" s="19" t="s">
        <v>77</v>
      </c>
      <c r="H12" s="19" t="s">
        <v>77</v>
      </c>
      <c r="I12" s="29">
        <v>432</v>
      </c>
      <c r="J12" s="19" t="s">
        <v>76</v>
      </c>
      <c r="K12" s="19" t="s">
        <v>76</v>
      </c>
      <c r="L12" s="30">
        <v>4321</v>
      </c>
      <c r="M12" s="19" t="s">
        <v>124</v>
      </c>
      <c r="N12" s="19" t="s">
        <v>124</v>
      </c>
      <c r="O12" s="30">
        <v>188</v>
      </c>
      <c r="P12" s="19" t="s">
        <v>1546</v>
      </c>
      <c r="Q12" s="19" t="s">
        <v>1763</v>
      </c>
      <c r="R12" t="s">
        <v>18</v>
      </c>
    </row>
    <row r="13" spans="1:18" hidden="1" x14ac:dyDescent="0.25">
      <c r="A13" s="28" t="s">
        <v>1923</v>
      </c>
      <c r="B13" s="28" t="s">
        <v>1924</v>
      </c>
      <c r="C13" s="29">
        <v>4</v>
      </c>
      <c r="D13" s="19" t="s">
        <v>1372</v>
      </c>
      <c r="E13" s="19" t="s">
        <v>14</v>
      </c>
      <c r="F13" s="29">
        <v>43</v>
      </c>
      <c r="G13" s="19" t="s">
        <v>77</v>
      </c>
      <c r="H13" s="19" t="s">
        <v>77</v>
      </c>
      <c r="I13" s="29">
        <v>432</v>
      </c>
      <c r="J13" s="19" t="s">
        <v>76</v>
      </c>
      <c r="K13" s="19" t="s">
        <v>76</v>
      </c>
      <c r="L13" s="30">
        <v>4321</v>
      </c>
      <c r="M13" s="19" t="s">
        <v>124</v>
      </c>
      <c r="N13" s="19" t="s">
        <v>124</v>
      </c>
      <c r="O13" s="30">
        <v>189</v>
      </c>
      <c r="P13" s="19" t="s">
        <v>1547</v>
      </c>
      <c r="Q13" s="19" t="s">
        <v>1764</v>
      </c>
      <c r="R13" t="s">
        <v>18</v>
      </c>
    </row>
    <row r="14" spans="1:18" hidden="1" x14ac:dyDescent="0.25">
      <c r="A14" s="28" t="s">
        <v>1923</v>
      </c>
      <c r="B14" s="28" t="s">
        <v>1924</v>
      </c>
      <c r="C14" s="29">
        <v>4</v>
      </c>
      <c r="D14" s="19" t="s">
        <v>1372</v>
      </c>
      <c r="E14" s="19" t="s">
        <v>14</v>
      </c>
      <c r="F14" s="29">
        <v>43</v>
      </c>
      <c r="G14" s="19" t="s">
        <v>77</v>
      </c>
      <c r="H14" s="19" t="s">
        <v>77</v>
      </c>
      <c r="I14" s="29">
        <v>432</v>
      </c>
      <c r="J14" s="19" t="s">
        <v>76</v>
      </c>
      <c r="K14" s="19" t="s">
        <v>76</v>
      </c>
      <c r="L14" s="30">
        <v>4321</v>
      </c>
      <c r="M14" s="19" t="s">
        <v>124</v>
      </c>
      <c r="N14" s="19" t="s">
        <v>124</v>
      </c>
      <c r="O14" s="30">
        <v>190</v>
      </c>
      <c r="P14" s="19" t="s">
        <v>1548</v>
      </c>
      <c r="Q14" s="19" t="s">
        <v>1765</v>
      </c>
      <c r="R14" t="s">
        <v>18</v>
      </c>
    </row>
    <row r="15" spans="1:18" hidden="1" x14ac:dyDescent="0.25">
      <c r="A15" s="28" t="s">
        <v>1923</v>
      </c>
      <c r="B15" s="28" t="s">
        <v>1924</v>
      </c>
      <c r="C15" s="29">
        <v>4</v>
      </c>
      <c r="D15" s="19" t="s">
        <v>1372</v>
      </c>
      <c r="E15" s="19" t="s">
        <v>14</v>
      </c>
      <c r="F15" s="29">
        <v>43</v>
      </c>
      <c r="G15" s="19" t="s">
        <v>77</v>
      </c>
      <c r="H15" s="19" t="s">
        <v>77</v>
      </c>
      <c r="I15" s="29">
        <v>432</v>
      </c>
      <c r="J15" s="19" t="s">
        <v>76</v>
      </c>
      <c r="K15" s="19" t="s">
        <v>76</v>
      </c>
      <c r="L15" s="30">
        <v>4321</v>
      </c>
      <c r="M15" s="19" t="s">
        <v>124</v>
      </c>
      <c r="N15" s="19" t="s">
        <v>124</v>
      </c>
      <c r="O15" s="30">
        <v>338</v>
      </c>
      <c r="P15" s="19" t="s">
        <v>1549</v>
      </c>
      <c r="Q15" s="19" t="s">
        <v>1766</v>
      </c>
      <c r="R15" t="s">
        <v>18</v>
      </c>
    </row>
    <row r="16" spans="1:18" hidden="1" x14ac:dyDescent="0.25">
      <c r="A16" s="28" t="s">
        <v>1923</v>
      </c>
      <c r="B16" s="28" t="s">
        <v>1924</v>
      </c>
      <c r="C16" s="29">
        <v>4</v>
      </c>
      <c r="D16" s="19" t="s">
        <v>1372</v>
      </c>
      <c r="E16" s="19" t="s">
        <v>14</v>
      </c>
      <c r="F16" s="29">
        <v>43</v>
      </c>
      <c r="G16" s="19" t="s">
        <v>77</v>
      </c>
      <c r="H16" s="19" t="s">
        <v>77</v>
      </c>
      <c r="I16" s="29">
        <v>432</v>
      </c>
      <c r="J16" s="19" t="s">
        <v>76</v>
      </c>
      <c r="K16" s="19" t="s">
        <v>76</v>
      </c>
      <c r="L16" s="30">
        <v>4321</v>
      </c>
      <c r="M16" s="19" t="s">
        <v>124</v>
      </c>
      <c r="N16" s="19" t="s">
        <v>124</v>
      </c>
      <c r="O16" s="30">
        <v>339</v>
      </c>
      <c r="P16" s="19" t="s">
        <v>1550</v>
      </c>
      <c r="Q16" s="19" t="s">
        <v>1767</v>
      </c>
      <c r="R16" t="s">
        <v>18</v>
      </c>
    </row>
    <row r="17" spans="1:18" hidden="1" x14ac:dyDescent="0.25">
      <c r="A17" s="28" t="s">
        <v>1923</v>
      </c>
      <c r="B17" s="28" t="s">
        <v>1924</v>
      </c>
      <c r="C17" s="29">
        <v>4</v>
      </c>
      <c r="D17" s="19" t="s">
        <v>1372</v>
      </c>
      <c r="E17" s="19" t="s">
        <v>14</v>
      </c>
      <c r="F17" s="29">
        <v>43</v>
      </c>
      <c r="G17" s="19" t="s">
        <v>77</v>
      </c>
      <c r="H17" s="19" t="s">
        <v>77</v>
      </c>
      <c r="I17" s="29">
        <v>432</v>
      </c>
      <c r="J17" s="19" t="s">
        <v>76</v>
      </c>
      <c r="K17" s="19" t="s">
        <v>76</v>
      </c>
      <c r="L17" s="30">
        <v>4321</v>
      </c>
      <c r="M17" s="19" t="s">
        <v>124</v>
      </c>
      <c r="N17" s="19" t="s">
        <v>124</v>
      </c>
      <c r="O17" s="30">
        <v>271</v>
      </c>
      <c r="P17" s="19" t="s">
        <v>1389</v>
      </c>
      <c r="Q17" s="19" t="s">
        <v>1390</v>
      </c>
      <c r="R17" t="s">
        <v>18</v>
      </c>
    </row>
    <row r="18" spans="1:18" hidden="1" x14ac:dyDescent="0.25">
      <c r="A18" s="28" t="s">
        <v>1925</v>
      </c>
      <c r="B18" s="28" t="s">
        <v>1926</v>
      </c>
      <c r="C18" s="29">
        <v>2</v>
      </c>
      <c r="D18" s="19" t="s">
        <v>1387</v>
      </c>
      <c r="E18" s="19" t="s">
        <v>22</v>
      </c>
      <c r="F18" s="29">
        <v>902</v>
      </c>
      <c r="G18" s="19" t="s">
        <v>122</v>
      </c>
      <c r="H18" s="19" t="s">
        <v>122</v>
      </c>
      <c r="I18" s="29">
        <v>320</v>
      </c>
      <c r="J18" s="19" t="s">
        <v>16</v>
      </c>
      <c r="K18" s="19" t="s">
        <v>16</v>
      </c>
      <c r="L18" s="30">
        <v>90209</v>
      </c>
      <c r="M18" s="19" t="s">
        <v>123</v>
      </c>
      <c r="N18" s="19" t="s">
        <v>123</v>
      </c>
      <c r="O18" s="30">
        <v>1001</v>
      </c>
      <c r="P18" s="19" t="s">
        <v>1768</v>
      </c>
      <c r="Q18" s="19" t="s">
        <v>1769</v>
      </c>
      <c r="R18" t="s">
        <v>18</v>
      </c>
    </row>
    <row r="19" spans="1:18" hidden="1" x14ac:dyDescent="0.25">
      <c r="A19" s="28" t="s">
        <v>1927</v>
      </c>
      <c r="B19" s="28" t="s">
        <v>1924</v>
      </c>
      <c r="C19" s="29">
        <v>4</v>
      </c>
      <c r="D19" s="19" t="s">
        <v>1372</v>
      </c>
      <c r="E19" s="19" t="s">
        <v>14</v>
      </c>
      <c r="F19" s="29">
        <v>43</v>
      </c>
      <c r="G19" s="19" t="s">
        <v>77</v>
      </c>
      <c r="H19" s="19" t="s">
        <v>77</v>
      </c>
      <c r="I19" s="29">
        <v>432</v>
      </c>
      <c r="J19" s="19" t="s">
        <v>76</v>
      </c>
      <c r="K19" s="19" t="s">
        <v>76</v>
      </c>
      <c r="L19" s="30">
        <v>4324</v>
      </c>
      <c r="M19" s="19" t="s">
        <v>241</v>
      </c>
      <c r="N19" s="19" t="s">
        <v>241</v>
      </c>
      <c r="O19" s="30">
        <v>157</v>
      </c>
      <c r="P19" s="19" t="s">
        <v>1414</v>
      </c>
      <c r="Q19" s="19" t="s">
        <v>1415</v>
      </c>
      <c r="R19" t="s">
        <v>18</v>
      </c>
    </row>
    <row r="20" spans="1:18" hidden="1" x14ac:dyDescent="0.25">
      <c r="A20" s="28" t="s">
        <v>1927</v>
      </c>
      <c r="B20" s="28" t="s">
        <v>1924</v>
      </c>
      <c r="C20" s="29">
        <v>4</v>
      </c>
      <c r="D20" s="19" t="s">
        <v>1372</v>
      </c>
      <c r="E20" s="19" t="s">
        <v>14</v>
      </c>
      <c r="F20" s="29">
        <v>43</v>
      </c>
      <c r="G20" s="19" t="s">
        <v>77</v>
      </c>
      <c r="H20" s="19" t="s">
        <v>77</v>
      </c>
      <c r="I20" s="29">
        <v>432</v>
      </c>
      <c r="J20" s="19" t="s">
        <v>76</v>
      </c>
      <c r="K20" s="19" t="s">
        <v>76</v>
      </c>
      <c r="L20" s="30">
        <v>4324</v>
      </c>
      <c r="M20" s="19" t="s">
        <v>241</v>
      </c>
      <c r="N20" s="19" t="s">
        <v>241</v>
      </c>
      <c r="O20" s="30">
        <v>148</v>
      </c>
      <c r="P20" s="19" t="s">
        <v>1419</v>
      </c>
      <c r="Q20" s="19" t="s">
        <v>1420</v>
      </c>
      <c r="R20" t="s">
        <v>18</v>
      </c>
    </row>
    <row r="21" spans="1:18" hidden="1" x14ac:dyDescent="0.25">
      <c r="A21" s="28" t="s">
        <v>1928</v>
      </c>
      <c r="B21" s="28" t="s">
        <v>1920</v>
      </c>
      <c r="C21" s="29">
        <v>4</v>
      </c>
      <c r="D21" s="19" t="s">
        <v>1372</v>
      </c>
      <c r="E21" s="19" t="s">
        <v>14</v>
      </c>
      <c r="F21" s="29">
        <v>42</v>
      </c>
      <c r="G21" s="19" t="s">
        <v>15</v>
      </c>
      <c r="H21" s="19" t="s">
        <v>15</v>
      </c>
      <c r="I21" s="29">
        <v>320</v>
      </c>
      <c r="J21" s="19" t="s">
        <v>16</v>
      </c>
      <c r="K21" s="19" t="s">
        <v>16</v>
      </c>
      <c r="L21" s="30">
        <v>4203</v>
      </c>
      <c r="M21" s="19" t="s">
        <v>136</v>
      </c>
      <c r="N21" s="19" t="s">
        <v>136</v>
      </c>
      <c r="O21" s="30">
        <v>158</v>
      </c>
      <c r="P21" s="19" t="s">
        <v>1416</v>
      </c>
      <c r="Q21" s="19" t="s">
        <v>1417</v>
      </c>
      <c r="R21" t="s">
        <v>25</v>
      </c>
    </row>
    <row r="22" spans="1:18" hidden="1" x14ac:dyDescent="0.25">
      <c r="A22" s="28" t="s">
        <v>1928</v>
      </c>
      <c r="B22" s="28" t="s">
        <v>1920</v>
      </c>
      <c r="C22" s="29">
        <v>4</v>
      </c>
      <c r="D22" s="19" t="s">
        <v>1372</v>
      </c>
      <c r="E22" s="19" t="s">
        <v>14</v>
      </c>
      <c r="F22" s="29">
        <v>42</v>
      </c>
      <c r="G22" s="19" t="s">
        <v>15</v>
      </c>
      <c r="H22" s="19" t="s">
        <v>15</v>
      </c>
      <c r="I22" s="29">
        <v>320</v>
      </c>
      <c r="J22" s="19" t="s">
        <v>16</v>
      </c>
      <c r="K22" s="19" t="s">
        <v>16</v>
      </c>
      <c r="L22" s="30">
        <v>4203</v>
      </c>
      <c r="M22" s="19" t="s">
        <v>136</v>
      </c>
      <c r="N22" s="19" t="s">
        <v>136</v>
      </c>
      <c r="O22" s="30">
        <v>186</v>
      </c>
      <c r="P22" s="19" t="s">
        <v>1423</v>
      </c>
      <c r="Q22" s="19" t="s">
        <v>1423</v>
      </c>
      <c r="R22" t="s">
        <v>18</v>
      </c>
    </row>
    <row r="23" spans="1:18" hidden="1" x14ac:dyDescent="0.25">
      <c r="A23" s="28" t="s">
        <v>1929</v>
      </c>
      <c r="B23" s="28" t="s">
        <v>1930</v>
      </c>
      <c r="C23" s="29">
        <v>2</v>
      </c>
      <c r="D23" s="19" t="s">
        <v>1387</v>
      </c>
      <c r="E23" s="19" t="s">
        <v>22</v>
      </c>
      <c r="F23" s="29">
        <v>24</v>
      </c>
      <c r="G23" s="19" t="s">
        <v>32</v>
      </c>
      <c r="H23" s="19" t="s">
        <v>32</v>
      </c>
      <c r="I23" s="29">
        <v>241</v>
      </c>
      <c r="J23" s="19" t="s">
        <v>37</v>
      </c>
      <c r="K23" s="19" t="s">
        <v>37</v>
      </c>
      <c r="L23" s="30">
        <v>2412</v>
      </c>
      <c r="M23" s="19" t="s">
        <v>38</v>
      </c>
      <c r="N23" s="19" t="s">
        <v>38</v>
      </c>
      <c r="O23" s="30">
        <v>421</v>
      </c>
      <c r="P23" s="19" t="s">
        <v>1770</v>
      </c>
      <c r="Q23" s="19" t="s">
        <v>1770</v>
      </c>
      <c r="R23" t="s">
        <v>25</v>
      </c>
    </row>
    <row r="24" spans="1:18" hidden="1" x14ac:dyDescent="0.25">
      <c r="A24" s="28" t="s">
        <v>1929</v>
      </c>
      <c r="B24" s="28" t="s">
        <v>1930</v>
      </c>
      <c r="C24" s="29">
        <v>2</v>
      </c>
      <c r="D24" s="19" t="s">
        <v>1387</v>
      </c>
      <c r="E24" s="19" t="s">
        <v>22</v>
      </c>
      <c r="F24" s="29">
        <v>24</v>
      </c>
      <c r="G24" s="19" t="s">
        <v>32</v>
      </c>
      <c r="H24" s="19" t="s">
        <v>32</v>
      </c>
      <c r="I24" s="29">
        <v>241</v>
      </c>
      <c r="J24" s="19" t="s">
        <v>37</v>
      </c>
      <c r="K24" s="19" t="s">
        <v>37</v>
      </c>
      <c r="L24" s="30">
        <v>2412</v>
      </c>
      <c r="M24" s="19" t="s">
        <v>38</v>
      </c>
      <c r="N24" s="19" t="s">
        <v>38</v>
      </c>
      <c r="O24" s="30">
        <v>186</v>
      </c>
      <c r="P24" s="19" t="s">
        <v>1423</v>
      </c>
      <c r="Q24" s="19" t="s">
        <v>1423</v>
      </c>
      <c r="R24" t="s">
        <v>18</v>
      </c>
    </row>
    <row r="25" spans="1:18" hidden="1" x14ac:dyDescent="0.25">
      <c r="A25" s="28" t="s">
        <v>1929</v>
      </c>
      <c r="B25" s="28" t="s">
        <v>1930</v>
      </c>
      <c r="C25" s="29">
        <v>2</v>
      </c>
      <c r="D25" s="19" t="s">
        <v>1387</v>
      </c>
      <c r="E25" s="19" t="s">
        <v>22</v>
      </c>
      <c r="F25" s="29">
        <v>24</v>
      </c>
      <c r="G25" s="19" t="s">
        <v>32</v>
      </c>
      <c r="H25" s="19" t="s">
        <v>32</v>
      </c>
      <c r="I25" s="29">
        <v>241</v>
      </c>
      <c r="J25" s="19" t="s">
        <v>37</v>
      </c>
      <c r="K25" s="19" t="s">
        <v>37</v>
      </c>
      <c r="L25" s="30">
        <v>2412</v>
      </c>
      <c r="M25" s="19" t="s">
        <v>38</v>
      </c>
      <c r="N25" s="19" t="s">
        <v>38</v>
      </c>
      <c r="O25" s="30">
        <v>231</v>
      </c>
      <c r="P25" s="19" t="s">
        <v>1630</v>
      </c>
      <c r="Q25" s="19" t="s">
        <v>1631</v>
      </c>
      <c r="R25" t="s">
        <v>18</v>
      </c>
    </row>
    <row r="26" spans="1:18" hidden="1" x14ac:dyDescent="0.25">
      <c r="A26" s="28" t="s">
        <v>1780</v>
      </c>
      <c r="B26" s="28" t="s">
        <v>1931</v>
      </c>
      <c r="C26" s="29">
        <v>2</v>
      </c>
      <c r="D26" s="19" t="s">
        <v>1387</v>
      </c>
      <c r="E26" s="19" t="s">
        <v>22</v>
      </c>
      <c r="F26" s="29">
        <v>24</v>
      </c>
      <c r="G26" s="19" t="s">
        <v>32</v>
      </c>
      <c r="H26" s="19" t="s">
        <v>32</v>
      </c>
      <c r="I26" s="29">
        <v>242</v>
      </c>
      <c r="J26" s="19" t="s">
        <v>33</v>
      </c>
      <c r="K26" s="19" t="s">
        <v>33</v>
      </c>
      <c r="L26" s="30">
        <v>2421</v>
      </c>
      <c r="M26" s="19" t="s">
        <v>1615</v>
      </c>
      <c r="N26" s="19" t="s">
        <v>34</v>
      </c>
      <c r="O26" s="30">
        <v>135</v>
      </c>
      <c r="P26" s="19" t="s">
        <v>1393</v>
      </c>
      <c r="Q26" s="19" t="s">
        <v>1394</v>
      </c>
      <c r="R26" t="s">
        <v>18</v>
      </c>
    </row>
    <row r="27" spans="1:18" hidden="1" x14ac:dyDescent="0.25">
      <c r="A27" s="28" t="s">
        <v>1780</v>
      </c>
      <c r="B27" s="28" t="s">
        <v>1931</v>
      </c>
      <c r="C27" s="29">
        <v>2</v>
      </c>
      <c r="D27" s="19" t="s">
        <v>1387</v>
      </c>
      <c r="E27" s="19" t="s">
        <v>22</v>
      </c>
      <c r="F27" s="29">
        <v>24</v>
      </c>
      <c r="G27" s="19" t="s">
        <v>32</v>
      </c>
      <c r="H27" s="19" t="s">
        <v>32</v>
      </c>
      <c r="I27" s="29">
        <v>242</v>
      </c>
      <c r="J27" s="19" t="s">
        <v>33</v>
      </c>
      <c r="K27" s="19" t="s">
        <v>33</v>
      </c>
      <c r="L27" s="30">
        <v>2421</v>
      </c>
      <c r="M27" s="19" t="s">
        <v>1615</v>
      </c>
      <c r="N27" s="19" t="s">
        <v>34</v>
      </c>
      <c r="O27" s="30">
        <v>136</v>
      </c>
      <c r="P27" s="19" t="s">
        <v>1395</v>
      </c>
      <c r="Q27" s="19" t="s">
        <v>1396</v>
      </c>
      <c r="R27" t="s">
        <v>18</v>
      </c>
    </row>
    <row r="28" spans="1:18" hidden="1" x14ac:dyDescent="0.25">
      <c r="A28" s="28" t="s">
        <v>1780</v>
      </c>
      <c r="B28" s="28" t="s">
        <v>1931</v>
      </c>
      <c r="C28" s="29">
        <v>2</v>
      </c>
      <c r="D28" s="19" t="s">
        <v>1387</v>
      </c>
      <c r="E28" s="19" t="s">
        <v>22</v>
      </c>
      <c r="F28" s="29">
        <v>24</v>
      </c>
      <c r="G28" s="19" t="s">
        <v>32</v>
      </c>
      <c r="H28" s="19" t="s">
        <v>32</v>
      </c>
      <c r="I28" s="29">
        <v>242</v>
      </c>
      <c r="J28" s="19" t="s">
        <v>33</v>
      </c>
      <c r="K28" s="19" t="s">
        <v>33</v>
      </c>
      <c r="L28" s="30">
        <v>2421</v>
      </c>
      <c r="M28" s="19" t="s">
        <v>1615</v>
      </c>
      <c r="N28" s="19" t="s">
        <v>34</v>
      </c>
      <c r="O28" s="30">
        <v>154</v>
      </c>
      <c r="P28" s="19" t="s">
        <v>1391</v>
      </c>
      <c r="Q28" s="19" t="s">
        <v>1392</v>
      </c>
      <c r="R28" t="s">
        <v>18</v>
      </c>
    </row>
    <row r="29" spans="1:18" hidden="1" x14ac:dyDescent="0.25">
      <c r="A29" s="28" t="s">
        <v>1780</v>
      </c>
      <c r="B29" s="28" t="s">
        <v>1931</v>
      </c>
      <c r="C29" s="29">
        <v>2</v>
      </c>
      <c r="D29" s="19" t="s">
        <v>1387</v>
      </c>
      <c r="E29" s="19" t="s">
        <v>22</v>
      </c>
      <c r="F29" s="29">
        <v>24</v>
      </c>
      <c r="G29" s="19" t="s">
        <v>32</v>
      </c>
      <c r="H29" s="19" t="s">
        <v>32</v>
      </c>
      <c r="I29" s="29">
        <v>242</v>
      </c>
      <c r="J29" s="19" t="s">
        <v>33</v>
      </c>
      <c r="K29" s="19" t="s">
        <v>33</v>
      </c>
      <c r="L29" s="30">
        <v>2421</v>
      </c>
      <c r="M29" s="19" t="s">
        <v>1615</v>
      </c>
      <c r="N29" s="19" t="s">
        <v>34</v>
      </c>
      <c r="O29" s="30">
        <v>271</v>
      </c>
      <c r="P29" s="19" t="s">
        <v>1389</v>
      </c>
      <c r="Q29" s="19" t="s">
        <v>1390</v>
      </c>
      <c r="R29" t="s">
        <v>18</v>
      </c>
    </row>
    <row r="30" spans="1:18" hidden="1" x14ac:dyDescent="0.25">
      <c r="A30" s="28" t="s">
        <v>1780</v>
      </c>
      <c r="B30" s="28" t="s">
        <v>1931</v>
      </c>
      <c r="C30" s="29">
        <v>2</v>
      </c>
      <c r="D30" s="19" t="s">
        <v>1387</v>
      </c>
      <c r="E30" s="19" t="s">
        <v>22</v>
      </c>
      <c r="F30" s="29">
        <v>24</v>
      </c>
      <c r="G30" s="19" t="s">
        <v>32</v>
      </c>
      <c r="H30" s="19" t="s">
        <v>32</v>
      </c>
      <c r="I30" s="29">
        <v>242</v>
      </c>
      <c r="J30" s="19" t="s">
        <v>33</v>
      </c>
      <c r="K30" s="19" t="s">
        <v>33</v>
      </c>
      <c r="L30" s="30">
        <v>2421</v>
      </c>
      <c r="M30" s="19" t="s">
        <v>1615</v>
      </c>
      <c r="N30" s="19" t="s">
        <v>34</v>
      </c>
      <c r="O30" s="30">
        <v>201</v>
      </c>
      <c r="P30" s="19" t="s">
        <v>1406</v>
      </c>
      <c r="Q30" s="19" t="s">
        <v>1407</v>
      </c>
      <c r="R30" t="s">
        <v>18</v>
      </c>
    </row>
    <row r="31" spans="1:18" hidden="1" x14ac:dyDescent="0.25">
      <c r="A31" s="28" t="s">
        <v>1780</v>
      </c>
      <c r="B31" s="28" t="s">
        <v>1931</v>
      </c>
      <c r="C31" s="29">
        <v>2</v>
      </c>
      <c r="D31" s="19" t="s">
        <v>1387</v>
      </c>
      <c r="E31" s="19" t="s">
        <v>22</v>
      </c>
      <c r="F31" s="29">
        <v>24</v>
      </c>
      <c r="G31" s="19" t="s">
        <v>32</v>
      </c>
      <c r="H31" s="19" t="s">
        <v>32</v>
      </c>
      <c r="I31" s="29">
        <v>242</v>
      </c>
      <c r="J31" s="19" t="s">
        <v>33</v>
      </c>
      <c r="K31" s="19" t="s">
        <v>33</v>
      </c>
      <c r="L31" s="30">
        <v>2421</v>
      </c>
      <c r="M31" s="19" t="s">
        <v>1615</v>
      </c>
      <c r="N31" s="19" t="s">
        <v>34</v>
      </c>
      <c r="O31" s="30">
        <v>203</v>
      </c>
      <c r="P31" s="19" t="s">
        <v>1408</v>
      </c>
      <c r="Q31" s="19" t="s">
        <v>1409</v>
      </c>
      <c r="R31" t="s">
        <v>18</v>
      </c>
    </row>
    <row r="32" spans="1:18" hidden="1" x14ac:dyDescent="0.25">
      <c r="A32" s="28" t="s">
        <v>1780</v>
      </c>
      <c r="B32" s="28" t="s">
        <v>1931</v>
      </c>
      <c r="C32" s="29">
        <v>2</v>
      </c>
      <c r="D32" s="19" t="s">
        <v>1387</v>
      </c>
      <c r="E32" s="19" t="s">
        <v>22</v>
      </c>
      <c r="F32" s="29">
        <v>24</v>
      </c>
      <c r="G32" s="19" t="s">
        <v>32</v>
      </c>
      <c r="H32" s="19" t="s">
        <v>32</v>
      </c>
      <c r="I32" s="29">
        <v>242</v>
      </c>
      <c r="J32" s="19" t="s">
        <v>33</v>
      </c>
      <c r="K32" s="19" t="s">
        <v>33</v>
      </c>
      <c r="L32" s="30">
        <v>2421</v>
      </c>
      <c r="M32" s="19" t="s">
        <v>1615</v>
      </c>
      <c r="N32" s="19" t="s">
        <v>34</v>
      </c>
      <c r="O32" s="30">
        <v>204</v>
      </c>
      <c r="P32" s="19" t="s">
        <v>1412</v>
      </c>
      <c r="Q32" s="19" t="s">
        <v>1413</v>
      </c>
      <c r="R32" t="s">
        <v>18</v>
      </c>
    </row>
    <row r="33" spans="1:18" hidden="1" x14ac:dyDescent="0.25">
      <c r="A33" s="28" t="s">
        <v>1780</v>
      </c>
      <c r="B33" s="28" t="s">
        <v>1931</v>
      </c>
      <c r="C33" s="29">
        <v>2</v>
      </c>
      <c r="D33" s="19" t="s">
        <v>1387</v>
      </c>
      <c r="E33" s="19" t="s">
        <v>22</v>
      </c>
      <c r="F33" s="29">
        <v>24</v>
      </c>
      <c r="G33" s="19" t="s">
        <v>32</v>
      </c>
      <c r="H33" s="19" t="s">
        <v>32</v>
      </c>
      <c r="I33" s="29">
        <v>242</v>
      </c>
      <c r="J33" s="19" t="s">
        <v>33</v>
      </c>
      <c r="K33" s="19" t="s">
        <v>33</v>
      </c>
      <c r="L33" s="30">
        <v>2421</v>
      </c>
      <c r="M33" s="19" t="s">
        <v>1615</v>
      </c>
      <c r="N33" s="19" t="s">
        <v>34</v>
      </c>
      <c r="O33" s="30">
        <v>284</v>
      </c>
      <c r="P33" s="19" t="s">
        <v>1410</v>
      </c>
      <c r="Q33" s="19" t="s">
        <v>1629</v>
      </c>
      <c r="R33" t="s">
        <v>18</v>
      </c>
    </row>
    <row r="34" spans="1:18" hidden="1" x14ac:dyDescent="0.25">
      <c r="A34" s="28" t="s">
        <v>1780</v>
      </c>
      <c r="B34" s="28" t="s">
        <v>1931</v>
      </c>
      <c r="C34" s="29">
        <v>2</v>
      </c>
      <c r="D34" s="19" t="s">
        <v>1387</v>
      </c>
      <c r="E34" s="19" t="s">
        <v>22</v>
      </c>
      <c r="F34" s="29">
        <v>24</v>
      </c>
      <c r="G34" s="19" t="s">
        <v>32</v>
      </c>
      <c r="H34" s="19" t="s">
        <v>32</v>
      </c>
      <c r="I34" s="29">
        <v>242</v>
      </c>
      <c r="J34" s="19" t="s">
        <v>33</v>
      </c>
      <c r="K34" s="19" t="s">
        <v>33</v>
      </c>
      <c r="L34" s="30">
        <v>2421</v>
      </c>
      <c r="M34" s="19" t="s">
        <v>1615</v>
      </c>
      <c r="N34" s="19" t="s">
        <v>34</v>
      </c>
      <c r="O34" s="30">
        <v>143</v>
      </c>
      <c r="P34" s="19" t="s">
        <v>1402</v>
      </c>
      <c r="Q34" s="19" t="s">
        <v>1403</v>
      </c>
      <c r="R34" t="s">
        <v>18</v>
      </c>
    </row>
    <row r="35" spans="1:18" hidden="1" x14ac:dyDescent="0.25">
      <c r="A35" s="28" t="s">
        <v>1780</v>
      </c>
      <c r="B35" s="28" t="s">
        <v>1931</v>
      </c>
      <c r="C35" s="29">
        <v>2</v>
      </c>
      <c r="D35" s="19" t="s">
        <v>1387</v>
      </c>
      <c r="E35" s="19" t="s">
        <v>22</v>
      </c>
      <c r="F35" s="29">
        <v>24</v>
      </c>
      <c r="G35" s="19" t="s">
        <v>32</v>
      </c>
      <c r="H35" s="19" t="s">
        <v>32</v>
      </c>
      <c r="I35" s="29">
        <v>242</v>
      </c>
      <c r="J35" s="19" t="s">
        <v>33</v>
      </c>
      <c r="K35" s="19" t="s">
        <v>33</v>
      </c>
      <c r="L35" s="30">
        <v>2421</v>
      </c>
      <c r="M35" s="19" t="s">
        <v>1615</v>
      </c>
      <c r="N35" s="19" t="s">
        <v>34</v>
      </c>
      <c r="O35" s="30">
        <v>144</v>
      </c>
      <c r="P35" s="19" t="s">
        <v>1404</v>
      </c>
      <c r="Q35" s="19" t="s">
        <v>1405</v>
      </c>
      <c r="R35" t="s">
        <v>18</v>
      </c>
    </row>
    <row r="36" spans="1:18" hidden="1" x14ac:dyDescent="0.25">
      <c r="A36" s="28" t="s">
        <v>1780</v>
      </c>
      <c r="B36" s="28" t="s">
        <v>1931</v>
      </c>
      <c r="C36" s="29">
        <v>2</v>
      </c>
      <c r="D36" s="19" t="s">
        <v>1387</v>
      </c>
      <c r="E36" s="19" t="s">
        <v>22</v>
      </c>
      <c r="F36" s="29">
        <v>24</v>
      </c>
      <c r="G36" s="19" t="s">
        <v>32</v>
      </c>
      <c r="H36" s="19" t="s">
        <v>32</v>
      </c>
      <c r="I36" s="29">
        <v>242</v>
      </c>
      <c r="J36" s="19" t="s">
        <v>33</v>
      </c>
      <c r="K36" s="19" t="s">
        <v>33</v>
      </c>
      <c r="L36" s="30">
        <v>2421</v>
      </c>
      <c r="M36" s="19" t="s">
        <v>1615</v>
      </c>
      <c r="N36" s="19" t="s">
        <v>34</v>
      </c>
      <c r="O36" s="30">
        <v>181</v>
      </c>
      <c r="P36" s="19" t="s">
        <v>1400</v>
      </c>
      <c r="Q36" s="19" t="s">
        <v>1401</v>
      </c>
      <c r="R36" t="s">
        <v>18</v>
      </c>
    </row>
    <row r="37" spans="1:18" hidden="1" x14ac:dyDescent="0.25">
      <c r="A37" s="28" t="s">
        <v>1780</v>
      </c>
      <c r="B37" s="28" t="s">
        <v>1931</v>
      </c>
      <c r="C37" s="29">
        <v>2</v>
      </c>
      <c r="D37" s="19" t="s">
        <v>1387</v>
      </c>
      <c r="E37" s="19" t="s">
        <v>22</v>
      </c>
      <c r="F37" s="29">
        <v>24</v>
      </c>
      <c r="G37" s="19" t="s">
        <v>32</v>
      </c>
      <c r="H37" s="19" t="s">
        <v>32</v>
      </c>
      <c r="I37" s="29">
        <v>242</v>
      </c>
      <c r="J37" s="19" t="s">
        <v>33</v>
      </c>
      <c r="K37" s="19" t="s">
        <v>33</v>
      </c>
      <c r="L37" s="30">
        <v>2421</v>
      </c>
      <c r="M37" s="19" t="s">
        <v>1615</v>
      </c>
      <c r="N37" s="19" t="s">
        <v>34</v>
      </c>
      <c r="O37" s="30">
        <v>275</v>
      </c>
      <c r="P37" s="19" t="s">
        <v>1622</v>
      </c>
      <c r="Q37" s="19" t="s">
        <v>1398</v>
      </c>
      <c r="R37" t="s">
        <v>18</v>
      </c>
    </row>
    <row r="38" spans="1:18" hidden="1" x14ac:dyDescent="0.25">
      <c r="A38" s="28" t="s">
        <v>1780</v>
      </c>
      <c r="B38" s="28" t="s">
        <v>1931</v>
      </c>
      <c r="C38" s="29">
        <v>2</v>
      </c>
      <c r="D38" s="19" t="s">
        <v>1387</v>
      </c>
      <c r="E38" s="19" t="s">
        <v>22</v>
      </c>
      <c r="F38" s="29">
        <v>24</v>
      </c>
      <c r="G38" s="19" t="s">
        <v>32</v>
      </c>
      <c r="H38" s="19" t="s">
        <v>32</v>
      </c>
      <c r="I38" s="29">
        <v>242</v>
      </c>
      <c r="J38" s="19" t="s">
        <v>33</v>
      </c>
      <c r="K38" s="19" t="s">
        <v>33</v>
      </c>
      <c r="L38" s="30">
        <v>2421</v>
      </c>
      <c r="M38" s="19" t="s">
        <v>1615</v>
      </c>
      <c r="N38" s="19" t="s">
        <v>34</v>
      </c>
      <c r="O38" s="30">
        <v>10062</v>
      </c>
      <c r="P38" s="19" t="s">
        <v>1771</v>
      </c>
      <c r="Q38" s="19" t="s">
        <v>1771</v>
      </c>
      <c r="R38" t="s">
        <v>18</v>
      </c>
    </row>
    <row r="39" spans="1:18" hidden="1" x14ac:dyDescent="0.25">
      <c r="A39" s="28" t="s">
        <v>1780</v>
      </c>
      <c r="B39" s="28" t="s">
        <v>1931</v>
      </c>
      <c r="C39" s="29">
        <v>2</v>
      </c>
      <c r="D39" s="19" t="s">
        <v>1387</v>
      </c>
      <c r="E39" s="19" t="s">
        <v>22</v>
      </c>
      <c r="F39" s="29">
        <v>24</v>
      </c>
      <c r="G39" s="19" t="s">
        <v>32</v>
      </c>
      <c r="H39" s="19" t="s">
        <v>32</v>
      </c>
      <c r="I39" s="29">
        <v>242</v>
      </c>
      <c r="J39" s="19" t="s">
        <v>33</v>
      </c>
      <c r="K39" s="19" t="s">
        <v>33</v>
      </c>
      <c r="L39" s="30">
        <v>2421</v>
      </c>
      <c r="M39" s="19" t="s">
        <v>1615</v>
      </c>
      <c r="N39" s="19" t="s">
        <v>34</v>
      </c>
      <c r="O39" s="30">
        <v>10072</v>
      </c>
      <c r="P39" s="19" t="s">
        <v>1772</v>
      </c>
      <c r="Q39" s="19" t="s">
        <v>1773</v>
      </c>
      <c r="R39" t="s">
        <v>18</v>
      </c>
    </row>
    <row r="40" spans="1:18" hidden="1" x14ac:dyDescent="0.25">
      <c r="A40" s="28" t="s">
        <v>1780</v>
      </c>
      <c r="B40" s="28" t="s">
        <v>1931</v>
      </c>
      <c r="C40" s="29">
        <v>2</v>
      </c>
      <c r="D40" s="19" t="s">
        <v>1387</v>
      </c>
      <c r="E40" s="19" t="s">
        <v>22</v>
      </c>
      <c r="F40" s="29">
        <v>24</v>
      </c>
      <c r="G40" s="19" t="s">
        <v>32</v>
      </c>
      <c r="H40" s="19" t="s">
        <v>32</v>
      </c>
      <c r="I40" s="29">
        <v>242</v>
      </c>
      <c r="J40" s="19" t="s">
        <v>33</v>
      </c>
      <c r="K40" s="19" t="s">
        <v>33</v>
      </c>
      <c r="L40" s="30">
        <v>2421</v>
      </c>
      <c r="M40" s="19" t="s">
        <v>1615</v>
      </c>
      <c r="N40" s="19" t="s">
        <v>34</v>
      </c>
      <c r="O40" s="30">
        <v>10102</v>
      </c>
      <c r="P40" s="19" t="s">
        <v>1774</v>
      </c>
      <c r="Q40" s="19" t="s">
        <v>1775</v>
      </c>
      <c r="R40" t="s">
        <v>18</v>
      </c>
    </row>
    <row r="41" spans="1:18" hidden="1" x14ac:dyDescent="0.25">
      <c r="A41" s="28" t="s">
        <v>1780</v>
      </c>
      <c r="B41" s="28" t="s">
        <v>1931</v>
      </c>
      <c r="C41" s="29">
        <v>2</v>
      </c>
      <c r="D41" s="19" t="s">
        <v>1387</v>
      </c>
      <c r="E41" s="19" t="s">
        <v>22</v>
      </c>
      <c r="F41" s="29">
        <v>24</v>
      </c>
      <c r="G41" s="19" t="s">
        <v>32</v>
      </c>
      <c r="H41" s="19" t="s">
        <v>32</v>
      </c>
      <c r="I41" s="29">
        <v>242</v>
      </c>
      <c r="J41" s="19" t="s">
        <v>33</v>
      </c>
      <c r="K41" s="19" t="s">
        <v>33</v>
      </c>
      <c r="L41" s="30">
        <v>2421</v>
      </c>
      <c r="M41" s="19" t="s">
        <v>1615</v>
      </c>
      <c r="N41" s="19" t="s">
        <v>34</v>
      </c>
      <c r="O41" s="30">
        <v>10122</v>
      </c>
      <c r="P41" s="19" t="s">
        <v>1776</v>
      </c>
      <c r="Q41" s="19" t="s">
        <v>1777</v>
      </c>
      <c r="R41" t="s">
        <v>18</v>
      </c>
    </row>
    <row r="42" spans="1:18" hidden="1" x14ac:dyDescent="0.25">
      <c r="A42" s="28" t="s">
        <v>1780</v>
      </c>
      <c r="B42" s="28" t="s">
        <v>1931</v>
      </c>
      <c r="C42" s="29">
        <v>2</v>
      </c>
      <c r="D42" s="19" t="s">
        <v>1387</v>
      </c>
      <c r="E42" s="19" t="s">
        <v>22</v>
      </c>
      <c r="F42" s="29">
        <v>24</v>
      </c>
      <c r="G42" s="19" t="s">
        <v>32</v>
      </c>
      <c r="H42" s="19" t="s">
        <v>32</v>
      </c>
      <c r="I42" s="29">
        <v>242</v>
      </c>
      <c r="J42" s="19" t="s">
        <v>33</v>
      </c>
      <c r="K42" s="19" t="s">
        <v>33</v>
      </c>
      <c r="L42" s="30">
        <v>2421</v>
      </c>
      <c r="M42" s="19" t="s">
        <v>1615</v>
      </c>
      <c r="N42" s="19" t="s">
        <v>34</v>
      </c>
      <c r="O42" s="30">
        <v>10132</v>
      </c>
      <c r="P42" s="19" t="s">
        <v>1778</v>
      </c>
      <c r="Q42" s="19" t="s">
        <v>1779</v>
      </c>
      <c r="R42" t="s">
        <v>18</v>
      </c>
    </row>
    <row r="43" spans="1:18" hidden="1" x14ac:dyDescent="0.25">
      <c r="A43" s="31" t="s">
        <v>1780</v>
      </c>
      <c r="B43" s="28" t="s">
        <v>1931</v>
      </c>
      <c r="C43" s="29">
        <v>2</v>
      </c>
      <c r="D43" s="32" t="s">
        <v>1387</v>
      </c>
      <c r="E43" s="32" t="s">
        <v>22</v>
      </c>
      <c r="F43" s="29">
        <v>24</v>
      </c>
      <c r="G43" s="32" t="s">
        <v>32</v>
      </c>
      <c r="H43" s="32" t="s">
        <v>32</v>
      </c>
      <c r="I43" s="29">
        <v>242</v>
      </c>
      <c r="J43" s="32" t="s">
        <v>33</v>
      </c>
      <c r="K43" s="32" t="s">
        <v>33</v>
      </c>
      <c r="L43" s="30">
        <v>2421</v>
      </c>
      <c r="M43" s="32" t="s">
        <v>1615</v>
      </c>
      <c r="N43" s="32" t="s">
        <v>34</v>
      </c>
      <c r="O43" s="30">
        <v>415</v>
      </c>
      <c r="P43" s="32" t="s">
        <v>1617</v>
      </c>
      <c r="Q43" s="32" t="s">
        <v>1394</v>
      </c>
      <c r="R43" t="s">
        <v>18</v>
      </c>
    </row>
    <row r="44" spans="1:18" hidden="1" x14ac:dyDescent="0.25">
      <c r="A44" s="31" t="s">
        <v>1780</v>
      </c>
      <c r="B44" s="28" t="s">
        <v>1931</v>
      </c>
      <c r="C44" s="29">
        <v>2</v>
      </c>
      <c r="D44" s="32" t="s">
        <v>1387</v>
      </c>
      <c r="E44" s="32" t="s">
        <v>22</v>
      </c>
      <c r="F44" s="29">
        <v>24</v>
      </c>
      <c r="G44" s="32" t="s">
        <v>32</v>
      </c>
      <c r="H44" s="32" t="s">
        <v>32</v>
      </c>
      <c r="I44" s="29">
        <v>242</v>
      </c>
      <c r="J44" s="32" t="s">
        <v>33</v>
      </c>
      <c r="K44" s="32" t="s">
        <v>33</v>
      </c>
      <c r="L44" s="30">
        <v>2421</v>
      </c>
      <c r="M44" s="32" t="s">
        <v>1615</v>
      </c>
      <c r="N44" s="32" t="s">
        <v>34</v>
      </c>
      <c r="O44" s="30">
        <v>416</v>
      </c>
      <c r="P44" s="32" t="s">
        <v>1619</v>
      </c>
      <c r="Q44" s="32" t="s">
        <v>1396</v>
      </c>
      <c r="R44" t="s">
        <v>18</v>
      </c>
    </row>
    <row r="45" spans="1:18" hidden="1" x14ac:dyDescent="0.25">
      <c r="A45" s="31" t="s">
        <v>1780</v>
      </c>
      <c r="B45" s="28" t="s">
        <v>1931</v>
      </c>
      <c r="C45" s="29">
        <v>2</v>
      </c>
      <c r="D45" s="32" t="s">
        <v>1387</v>
      </c>
      <c r="E45" s="32" t="s">
        <v>22</v>
      </c>
      <c r="F45" s="29">
        <v>24</v>
      </c>
      <c r="G45" s="32" t="s">
        <v>32</v>
      </c>
      <c r="H45" s="32" t="s">
        <v>32</v>
      </c>
      <c r="I45" s="29">
        <v>242</v>
      </c>
      <c r="J45" s="32" t="s">
        <v>33</v>
      </c>
      <c r="K45" s="32" t="s">
        <v>33</v>
      </c>
      <c r="L45" s="30">
        <v>2421</v>
      </c>
      <c r="M45" s="32" t="s">
        <v>1615</v>
      </c>
      <c r="N45" s="32" t="s">
        <v>34</v>
      </c>
      <c r="O45" s="30">
        <v>414</v>
      </c>
      <c r="P45" s="32" t="s">
        <v>1616</v>
      </c>
      <c r="Q45" s="32" t="s">
        <v>1392</v>
      </c>
      <c r="R45" t="s">
        <v>18</v>
      </c>
    </row>
    <row r="46" spans="1:18" hidden="1" x14ac:dyDescent="0.25">
      <c r="A46" s="31" t="s">
        <v>1780</v>
      </c>
      <c r="B46" s="28" t="s">
        <v>1931</v>
      </c>
      <c r="C46" s="29">
        <v>2</v>
      </c>
      <c r="D46" s="32" t="s">
        <v>1387</v>
      </c>
      <c r="E46" s="32" t="s">
        <v>22</v>
      </c>
      <c r="F46" s="29">
        <v>24</v>
      </c>
      <c r="G46" s="32" t="s">
        <v>32</v>
      </c>
      <c r="H46" s="32" t="s">
        <v>32</v>
      </c>
      <c r="I46" s="29">
        <v>242</v>
      </c>
      <c r="J46" s="32" t="s">
        <v>33</v>
      </c>
      <c r="K46" s="32" t="s">
        <v>33</v>
      </c>
      <c r="L46" s="30">
        <v>2421</v>
      </c>
      <c r="M46" s="32" t="s">
        <v>1615</v>
      </c>
      <c r="N46" s="32" t="s">
        <v>34</v>
      </c>
      <c r="O46" s="30">
        <v>417</v>
      </c>
      <c r="P46" s="32" t="s">
        <v>1618</v>
      </c>
      <c r="Q46" s="32" t="s">
        <v>1390</v>
      </c>
      <c r="R46" t="s">
        <v>18</v>
      </c>
    </row>
    <row r="47" spans="1:18" hidden="1" x14ac:dyDescent="0.25">
      <c r="A47" s="31" t="s">
        <v>1780</v>
      </c>
      <c r="B47" s="28" t="s">
        <v>1931</v>
      </c>
      <c r="C47" s="29">
        <v>2</v>
      </c>
      <c r="D47" s="32" t="s">
        <v>1387</v>
      </c>
      <c r="E47" s="32" t="s">
        <v>22</v>
      </c>
      <c r="F47" s="29">
        <v>24</v>
      </c>
      <c r="G47" s="32" t="s">
        <v>32</v>
      </c>
      <c r="H47" s="32" t="s">
        <v>32</v>
      </c>
      <c r="I47" s="29">
        <v>242</v>
      </c>
      <c r="J47" s="32" t="s">
        <v>33</v>
      </c>
      <c r="K47" s="32" t="s">
        <v>33</v>
      </c>
      <c r="L47" s="30">
        <v>2421</v>
      </c>
      <c r="M47" s="32" t="s">
        <v>1615</v>
      </c>
      <c r="N47" s="32" t="s">
        <v>34</v>
      </c>
      <c r="O47" s="30">
        <v>418</v>
      </c>
      <c r="P47" s="32" t="s">
        <v>1624</v>
      </c>
      <c r="Q47" s="32" t="s">
        <v>1407</v>
      </c>
      <c r="R47" t="s">
        <v>18</v>
      </c>
    </row>
    <row r="48" spans="1:18" hidden="1" x14ac:dyDescent="0.25">
      <c r="A48" s="31" t="s">
        <v>1780</v>
      </c>
      <c r="B48" s="28" t="s">
        <v>1931</v>
      </c>
      <c r="C48" s="29">
        <v>2</v>
      </c>
      <c r="D48" s="32" t="s">
        <v>1387</v>
      </c>
      <c r="E48" s="32" t="s">
        <v>22</v>
      </c>
      <c r="F48" s="29">
        <v>24</v>
      </c>
      <c r="G48" s="32" t="s">
        <v>32</v>
      </c>
      <c r="H48" s="32" t="s">
        <v>32</v>
      </c>
      <c r="I48" s="29">
        <v>242</v>
      </c>
      <c r="J48" s="32" t="s">
        <v>33</v>
      </c>
      <c r="K48" s="32" t="s">
        <v>33</v>
      </c>
      <c r="L48" s="30">
        <v>2421</v>
      </c>
      <c r="M48" s="32" t="s">
        <v>1615</v>
      </c>
      <c r="N48" s="32" t="s">
        <v>34</v>
      </c>
      <c r="O48" s="30">
        <v>419</v>
      </c>
      <c r="P48" s="32" t="s">
        <v>1625</v>
      </c>
      <c r="Q48" s="32" t="s">
        <v>1409</v>
      </c>
      <c r="R48" t="s">
        <v>18</v>
      </c>
    </row>
    <row r="49" spans="1:18" hidden="1" x14ac:dyDescent="0.25">
      <c r="A49" s="31" t="s">
        <v>1780</v>
      </c>
      <c r="B49" s="28" t="s">
        <v>1931</v>
      </c>
      <c r="C49" s="29">
        <v>2</v>
      </c>
      <c r="D49" s="32" t="s">
        <v>1387</v>
      </c>
      <c r="E49" s="32" t="s">
        <v>22</v>
      </c>
      <c r="F49" s="29">
        <v>24</v>
      </c>
      <c r="G49" s="32" t="s">
        <v>32</v>
      </c>
      <c r="H49" s="32" t="s">
        <v>32</v>
      </c>
      <c r="I49" s="29">
        <v>242</v>
      </c>
      <c r="J49" s="32" t="s">
        <v>33</v>
      </c>
      <c r="K49" s="32" t="s">
        <v>33</v>
      </c>
      <c r="L49" s="30">
        <v>2421</v>
      </c>
      <c r="M49" s="32" t="s">
        <v>1615</v>
      </c>
      <c r="N49" s="32" t="s">
        <v>34</v>
      </c>
      <c r="O49" s="30">
        <v>420</v>
      </c>
      <c r="P49" s="32" t="s">
        <v>1627</v>
      </c>
      <c r="Q49" s="32" t="s">
        <v>1413</v>
      </c>
      <c r="R49" t="s">
        <v>18</v>
      </c>
    </row>
    <row r="50" spans="1:18" hidden="1" x14ac:dyDescent="0.25">
      <c r="A50" s="31" t="s">
        <v>1780</v>
      </c>
      <c r="B50" s="28" t="s">
        <v>1931</v>
      </c>
      <c r="C50" s="29">
        <v>2</v>
      </c>
      <c r="D50" s="32" t="s">
        <v>1387</v>
      </c>
      <c r="E50" s="32" t="s">
        <v>22</v>
      </c>
      <c r="F50" s="29">
        <v>24</v>
      </c>
      <c r="G50" s="32" t="s">
        <v>32</v>
      </c>
      <c r="H50" s="32" t="s">
        <v>32</v>
      </c>
      <c r="I50" s="29">
        <v>242</v>
      </c>
      <c r="J50" s="32" t="s">
        <v>33</v>
      </c>
      <c r="K50" s="32" t="s">
        <v>33</v>
      </c>
      <c r="L50" s="30">
        <v>2421</v>
      </c>
      <c r="M50" s="32" t="s">
        <v>1615</v>
      </c>
      <c r="N50" s="32" t="s">
        <v>34</v>
      </c>
      <c r="O50" s="30">
        <v>421</v>
      </c>
      <c r="P50" s="32" t="s">
        <v>1626</v>
      </c>
      <c r="Q50" s="32" t="s">
        <v>1770</v>
      </c>
      <c r="R50" t="s">
        <v>25</v>
      </c>
    </row>
    <row r="51" spans="1:18" hidden="1" x14ac:dyDescent="0.25">
      <c r="A51" s="31" t="s">
        <v>1780</v>
      </c>
      <c r="B51" s="28" t="s">
        <v>1931</v>
      </c>
      <c r="C51" s="29">
        <v>2</v>
      </c>
      <c r="D51" s="32" t="s">
        <v>1387</v>
      </c>
      <c r="E51" s="32" t="s">
        <v>22</v>
      </c>
      <c r="F51" s="29">
        <v>24</v>
      </c>
      <c r="G51" s="32" t="s">
        <v>32</v>
      </c>
      <c r="H51" s="32" t="s">
        <v>32</v>
      </c>
      <c r="I51" s="29">
        <v>242</v>
      </c>
      <c r="J51" s="32" t="s">
        <v>33</v>
      </c>
      <c r="K51" s="32" t="s">
        <v>33</v>
      </c>
      <c r="L51" s="30">
        <v>2421</v>
      </c>
      <c r="M51" s="32" t="s">
        <v>1615</v>
      </c>
      <c r="N51" s="32" t="s">
        <v>34</v>
      </c>
      <c r="O51" s="30">
        <v>424</v>
      </c>
      <c r="P51" s="32" t="s">
        <v>1621</v>
      </c>
      <c r="Q51" s="32" t="s">
        <v>1403</v>
      </c>
      <c r="R51" t="s">
        <v>18</v>
      </c>
    </row>
    <row r="52" spans="1:18" hidden="1" x14ac:dyDescent="0.25">
      <c r="A52" s="31" t="s">
        <v>1780</v>
      </c>
      <c r="B52" s="28" t="s">
        <v>1931</v>
      </c>
      <c r="C52" s="29">
        <v>2</v>
      </c>
      <c r="D52" s="32" t="s">
        <v>1387</v>
      </c>
      <c r="E52" s="32" t="s">
        <v>22</v>
      </c>
      <c r="F52" s="29">
        <v>24</v>
      </c>
      <c r="G52" s="32" t="s">
        <v>32</v>
      </c>
      <c r="H52" s="32" t="s">
        <v>32</v>
      </c>
      <c r="I52" s="29">
        <v>242</v>
      </c>
      <c r="J52" s="32" t="s">
        <v>33</v>
      </c>
      <c r="K52" s="32" t="s">
        <v>33</v>
      </c>
      <c r="L52" s="30">
        <v>2421</v>
      </c>
      <c r="M52" s="32" t="s">
        <v>1615</v>
      </c>
      <c r="N52" s="32" t="s">
        <v>34</v>
      </c>
      <c r="O52" s="30">
        <v>425</v>
      </c>
      <c r="P52" s="32" t="s">
        <v>1623</v>
      </c>
      <c r="Q52" s="32" t="s">
        <v>1405</v>
      </c>
      <c r="R52" t="s">
        <v>18</v>
      </c>
    </row>
    <row r="53" spans="1:18" hidden="1" x14ac:dyDescent="0.25">
      <c r="A53" s="31" t="s">
        <v>1780</v>
      </c>
      <c r="B53" s="28" t="s">
        <v>1931</v>
      </c>
      <c r="C53" s="29">
        <v>2</v>
      </c>
      <c r="D53" s="32" t="s">
        <v>1387</v>
      </c>
      <c r="E53" s="32" t="s">
        <v>22</v>
      </c>
      <c r="F53" s="29">
        <v>24</v>
      </c>
      <c r="G53" s="32" t="s">
        <v>32</v>
      </c>
      <c r="H53" s="32" t="s">
        <v>32</v>
      </c>
      <c r="I53" s="29">
        <v>242</v>
      </c>
      <c r="J53" s="32" t="s">
        <v>33</v>
      </c>
      <c r="K53" s="32" t="s">
        <v>33</v>
      </c>
      <c r="L53" s="30">
        <v>2421</v>
      </c>
      <c r="M53" s="32" t="s">
        <v>1615</v>
      </c>
      <c r="N53" s="32" t="s">
        <v>34</v>
      </c>
      <c r="O53" s="30">
        <v>422</v>
      </c>
      <c r="P53" s="32" t="s">
        <v>1620</v>
      </c>
      <c r="Q53" s="32" t="s">
        <v>1401</v>
      </c>
      <c r="R53" t="s">
        <v>18</v>
      </c>
    </row>
    <row r="54" spans="1:18" hidden="1" x14ac:dyDescent="0.25">
      <c r="A54" s="31" t="s">
        <v>1780</v>
      </c>
      <c r="B54" s="28" t="s">
        <v>1931</v>
      </c>
      <c r="C54" s="29">
        <v>2</v>
      </c>
      <c r="D54" s="32" t="s">
        <v>1387</v>
      </c>
      <c r="E54" s="32" t="s">
        <v>22</v>
      </c>
      <c r="F54" s="29">
        <v>24</v>
      </c>
      <c r="G54" s="32" t="s">
        <v>32</v>
      </c>
      <c r="H54" s="32" t="s">
        <v>32</v>
      </c>
      <c r="I54" s="29">
        <v>242</v>
      </c>
      <c r="J54" s="32" t="s">
        <v>33</v>
      </c>
      <c r="K54" s="32" t="s">
        <v>33</v>
      </c>
      <c r="L54" s="30">
        <v>2421</v>
      </c>
      <c r="M54" s="32" t="s">
        <v>1615</v>
      </c>
      <c r="N54" s="32" t="s">
        <v>34</v>
      </c>
      <c r="O54" s="30">
        <v>426</v>
      </c>
      <c r="P54" s="32" t="s">
        <v>1622</v>
      </c>
      <c r="Q54" s="32" t="s">
        <v>1398</v>
      </c>
      <c r="R54" t="s">
        <v>18</v>
      </c>
    </row>
    <row r="55" spans="1:18" hidden="1" x14ac:dyDescent="0.25">
      <c r="A55" s="31" t="s">
        <v>1780</v>
      </c>
      <c r="B55" s="28" t="s">
        <v>1931</v>
      </c>
      <c r="C55" s="29">
        <v>2</v>
      </c>
      <c r="D55" s="32" t="s">
        <v>1387</v>
      </c>
      <c r="E55" s="32" t="s">
        <v>22</v>
      </c>
      <c r="F55" s="29">
        <v>24</v>
      </c>
      <c r="G55" s="32" t="s">
        <v>32</v>
      </c>
      <c r="H55" s="32" t="s">
        <v>32</v>
      </c>
      <c r="I55" s="29">
        <v>242</v>
      </c>
      <c r="J55" s="32" t="s">
        <v>33</v>
      </c>
      <c r="K55" s="32" t="s">
        <v>33</v>
      </c>
      <c r="L55" s="30">
        <v>2421</v>
      </c>
      <c r="M55" s="32" t="s">
        <v>1615</v>
      </c>
      <c r="N55" s="32" t="s">
        <v>34</v>
      </c>
      <c r="O55" s="30">
        <v>232</v>
      </c>
      <c r="P55" s="32" t="s">
        <v>1628</v>
      </c>
      <c r="Q55" s="32" t="s">
        <v>1629</v>
      </c>
      <c r="R55" t="s">
        <v>18</v>
      </c>
    </row>
    <row r="56" spans="1:18" hidden="1" x14ac:dyDescent="0.25">
      <c r="A56" s="31" t="s">
        <v>1780</v>
      </c>
      <c r="B56" s="28" t="s">
        <v>1931</v>
      </c>
      <c r="C56" s="29">
        <v>2</v>
      </c>
      <c r="D56" s="32" t="s">
        <v>1387</v>
      </c>
      <c r="E56" s="32" t="s">
        <v>22</v>
      </c>
      <c r="F56" s="29">
        <v>24</v>
      </c>
      <c r="G56" s="32" t="s">
        <v>32</v>
      </c>
      <c r="H56" s="32" t="s">
        <v>32</v>
      </c>
      <c r="I56" s="29">
        <v>242</v>
      </c>
      <c r="J56" s="32" t="s">
        <v>33</v>
      </c>
      <c r="K56" s="32" t="s">
        <v>33</v>
      </c>
      <c r="L56" s="30">
        <v>2421</v>
      </c>
      <c r="M56" s="32" t="s">
        <v>1615</v>
      </c>
      <c r="N56" s="32" t="s">
        <v>34</v>
      </c>
      <c r="O56" s="30">
        <v>10063</v>
      </c>
      <c r="P56" s="32" t="s">
        <v>1771</v>
      </c>
      <c r="Q56" s="32" t="s">
        <v>1771</v>
      </c>
      <c r="R56" t="s">
        <v>18</v>
      </c>
    </row>
    <row r="57" spans="1:18" hidden="1" x14ac:dyDescent="0.25">
      <c r="A57" s="31" t="s">
        <v>1780</v>
      </c>
      <c r="B57" s="28" t="s">
        <v>1931</v>
      </c>
      <c r="C57" s="29">
        <v>2</v>
      </c>
      <c r="D57" s="32" t="s">
        <v>1387</v>
      </c>
      <c r="E57" s="32" t="s">
        <v>22</v>
      </c>
      <c r="F57" s="29">
        <v>24</v>
      </c>
      <c r="G57" s="32" t="s">
        <v>32</v>
      </c>
      <c r="H57" s="32" t="s">
        <v>32</v>
      </c>
      <c r="I57" s="29">
        <v>242</v>
      </c>
      <c r="J57" s="32" t="s">
        <v>33</v>
      </c>
      <c r="K57" s="32" t="s">
        <v>33</v>
      </c>
      <c r="L57" s="30">
        <v>2421</v>
      </c>
      <c r="M57" s="32" t="s">
        <v>1615</v>
      </c>
      <c r="N57" s="32" t="s">
        <v>34</v>
      </c>
      <c r="O57" s="30">
        <v>10073</v>
      </c>
      <c r="P57" s="32" t="s">
        <v>1772</v>
      </c>
      <c r="Q57" s="32" t="s">
        <v>1773</v>
      </c>
      <c r="R57" t="s">
        <v>18</v>
      </c>
    </row>
    <row r="58" spans="1:18" hidden="1" x14ac:dyDescent="0.25">
      <c r="A58" s="31" t="s">
        <v>1780</v>
      </c>
      <c r="B58" s="28" t="s">
        <v>1931</v>
      </c>
      <c r="C58" s="29">
        <v>2</v>
      </c>
      <c r="D58" s="32" t="s">
        <v>1387</v>
      </c>
      <c r="E58" s="32" t="s">
        <v>22</v>
      </c>
      <c r="F58" s="29">
        <v>24</v>
      </c>
      <c r="G58" s="32" t="s">
        <v>32</v>
      </c>
      <c r="H58" s="32" t="s">
        <v>32</v>
      </c>
      <c r="I58" s="29">
        <v>242</v>
      </c>
      <c r="J58" s="32" t="s">
        <v>33</v>
      </c>
      <c r="K58" s="32" t="s">
        <v>33</v>
      </c>
      <c r="L58" s="30">
        <v>2421</v>
      </c>
      <c r="M58" s="32" t="s">
        <v>1615</v>
      </c>
      <c r="N58" s="32" t="s">
        <v>34</v>
      </c>
      <c r="O58" s="30">
        <v>10103</v>
      </c>
      <c r="P58" s="32" t="s">
        <v>1774</v>
      </c>
      <c r="Q58" s="32" t="s">
        <v>1775</v>
      </c>
      <c r="R58" t="s">
        <v>18</v>
      </c>
    </row>
    <row r="59" spans="1:18" hidden="1" x14ac:dyDescent="0.25">
      <c r="A59" s="31" t="s">
        <v>1780</v>
      </c>
      <c r="B59" s="28" t="s">
        <v>1931</v>
      </c>
      <c r="C59" s="29">
        <v>2</v>
      </c>
      <c r="D59" s="32" t="s">
        <v>1387</v>
      </c>
      <c r="E59" s="32" t="s">
        <v>22</v>
      </c>
      <c r="F59" s="29">
        <v>24</v>
      </c>
      <c r="G59" s="32" t="s">
        <v>32</v>
      </c>
      <c r="H59" s="32" t="s">
        <v>32</v>
      </c>
      <c r="I59" s="29">
        <v>242</v>
      </c>
      <c r="J59" s="32" t="s">
        <v>33</v>
      </c>
      <c r="K59" s="32" t="s">
        <v>33</v>
      </c>
      <c r="L59" s="30">
        <v>2421</v>
      </c>
      <c r="M59" s="32" t="s">
        <v>1615</v>
      </c>
      <c r="N59" s="32" t="s">
        <v>34</v>
      </c>
      <c r="O59" s="30">
        <v>10123</v>
      </c>
      <c r="P59" s="32" t="s">
        <v>1776</v>
      </c>
      <c r="Q59" s="32" t="s">
        <v>1777</v>
      </c>
      <c r="R59" t="s">
        <v>18</v>
      </c>
    </row>
    <row r="60" spans="1:18" hidden="1" x14ac:dyDescent="0.25">
      <c r="A60" s="31" t="s">
        <v>1780</v>
      </c>
      <c r="B60" s="28" t="s">
        <v>1931</v>
      </c>
      <c r="C60" s="29">
        <v>2</v>
      </c>
      <c r="D60" s="32" t="s">
        <v>1387</v>
      </c>
      <c r="E60" s="32" t="s">
        <v>22</v>
      </c>
      <c r="F60" s="29">
        <v>24</v>
      </c>
      <c r="G60" s="32" t="s">
        <v>32</v>
      </c>
      <c r="H60" s="32" t="s">
        <v>32</v>
      </c>
      <c r="I60" s="29">
        <v>242</v>
      </c>
      <c r="J60" s="32" t="s">
        <v>33</v>
      </c>
      <c r="K60" s="32" t="s">
        <v>33</v>
      </c>
      <c r="L60" s="30">
        <v>2421</v>
      </c>
      <c r="M60" s="32" t="s">
        <v>1615</v>
      </c>
      <c r="N60" s="32" t="s">
        <v>34</v>
      </c>
      <c r="O60" s="30">
        <v>10133</v>
      </c>
      <c r="P60" s="32" t="s">
        <v>1778</v>
      </c>
      <c r="Q60" s="32" t="s">
        <v>1779</v>
      </c>
      <c r="R60" t="s">
        <v>18</v>
      </c>
    </row>
    <row r="61" spans="1:18" hidden="1" x14ac:dyDescent="0.25">
      <c r="A61" s="28" t="s">
        <v>1932</v>
      </c>
      <c r="B61" s="28" t="s">
        <v>1933</v>
      </c>
      <c r="C61" s="29">
        <v>2</v>
      </c>
      <c r="D61" s="19" t="s">
        <v>1387</v>
      </c>
      <c r="E61" s="19" t="s">
        <v>22</v>
      </c>
      <c r="F61" s="29">
        <v>23</v>
      </c>
      <c r="G61" s="19" t="s">
        <v>23</v>
      </c>
      <c r="H61" s="19" t="s">
        <v>23</v>
      </c>
      <c r="I61" s="29">
        <v>320</v>
      </c>
      <c r="J61" s="19" t="s">
        <v>1642</v>
      </c>
      <c r="K61" s="19" t="s">
        <v>16</v>
      </c>
      <c r="L61" s="30">
        <v>2306</v>
      </c>
      <c r="M61" s="19" t="s">
        <v>24</v>
      </c>
      <c r="N61" s="19" t="s">
        <v>24</v>
      </c>
      <c r="O61" s="30">
        <v>159</v>
      </c>
      <c r="P61" s="19" t="s">
        <v>1418</v>
      </c>
      <c r="Q61" s="19" t="s">
        <v>1418</v>
      </c>
      <c r="R61" t="s">
        <v>25</v>
      </c>
    </row>
    <row r="62" spans="1:18" hidden="1" x14ac:dyDescent="0.25">
      <c r="A62" s="28" t="s">
        <v>1932</v>
      </c>
      <c r="B62" s="28" t="s">
        <v>1933</v>
      </c>
      <c r="C62" s="29">
        <v>2</v>
      </c>
      <c r="D62" s="19" t="s">
        <v>1387</v>
      </c>
      <c r="E62" s="19" t="s">
        <v>22</v>
      </c>
      <c r="F62" s="29">
        <v>23</v>
      </c>
      <c r="G62" s="19" t="s">
        <v>23</v>
      </c>
      <c r="H62" s="19" t="s">
        <v>23</v>
      </c>
      <c r="I62" s="29">
        <v>320</v>
      </c>
      <c r="J62" s="19" t="s">
        <v>1642</v>
      </c>
      <c r="K62" s="19" t="s">
        <v>16</v>
      </c>
      <c r="L62" s="30">
        <v>2306</v>
      </c>
      <c r="M62" s="19" t="s">
        <v>24</v>
      </c>
      <c r="N62" s="19" t="s">
        <v>24</v>
      </c>
      <c r="O62" s="30">
        <v>186</v>
      </c>
      <c r="P62" s="19" t="s">
        <v>1423</v>
      </c>
      <c r="Q62" s="19" t="s">
        <v>1423</v>
      </c>
      <c r="R62" t="s">
        <v>18</v>
      </c>
    </row>
    <row r="63" spans="1:18" hidden="1" x14ac:dyDescent="0.25">
      <c r="A63" s="28" t="s">
        <v>1934</v>
      </c>
      <c r="B63" s="28" t="s">
        <v>1935</v>
      </c>
      <c r="C63" s="29">
        <v>5</v>
      </c>
      <c r="D63" s="19" t="s">
        <v>1366</v>
      </c>
      <c r="E63" s="19" t="s">
        <v>41</v>
      </c>
      <c r="F63" s="29">
        <v>52</v>
      </c>
      <c r="G63" s="19" t="s">
        <v>42</v>
      </c>
      <c r="H63" s="19" t="s">
        <v>42</v>
      </c>
      <c r="I63" s="29">
        <v>522</v>
      </c>
      <c r="J63" s="19" t="s">
        <v>43</v>
      </c>
      <c r="K63" s="19" t="s">
        <v>43</v>
      </c>
      <c r="L63" s="30">
        <v>5221</v>
      </c>
      <c r="M63" s="19" t="s">
        <v>44</v>
      </c>
      <c r="N63" s="19" t="s">
        <v>44</v>
      </c>
      <c r="O63" s="30">
        <v>271</v>
      </c>
      <c r="P63" s="19" t="s">
        <v>1389</v>
      </c>
      <c r="Q63" s="19" t="s">
        <v>1390</v>
      </c>
      <c r="R63" t="s">
        <v>18</v>
      </c>
    </row>
    <row r="64" spans="1:18" hidden="1" x14ac:dyDescent="0.25">
      <c r="A64" s="28" t="s">
        <v>1934</v>
      </c>
      <c r="B64" s="28" t="s">
        <v>1935</v>
      </c>
      <c r="C64" s="29">
        <v>5</v>
      </c>
      <c r="D64" s="19" t="s">
        <v>1366</v>
      </c>
      <c r="E64" s="19" t="s">
        <v>41</v>
      </c>
      <c r="F64" s="29">
        <v>52</v>
      </c>
      <c r="G64" s="19" t="s">
        <v>42</v>
      </c>
      <c r="H64" s="19" t="s">
        <v>42</v>
      </c>
      <c r="I64" s="29">
        <v>522</v>
      </c>
      <c r="J64" s="19" t="s">
        <v>43</v>
      </c>
      <c r="K64" s="19" t="s">
        <v>43</v>
      </c>
      <c r="L64" s="30">
        <v>5221</v>
      </c>
      <c r="M64" s="19" t="s">
        <v>44</v>
      </c>
      <c r="N64" s="19" t="s">
        <v>44</v>
      </c>
      <c r="O64" s="30">
        <v>275</v>
      </c>
      <c r="P64" s="19" t="s">
        <v>1397</v>
      </c>
      <c r="Q64" s="19" t="s">
        <v>1398</v>
      </c>
      <c r="R64" t="s">
        <v>18</v>
      </c>
    </row>
    <row r="65" spans="1:18" hidden="1" x14ac:dyDescent="0.25">
      <c r="A65" s="28" t="s">
        <v>1934</v>
      </c>
      <c r="B65" s="28" t="s">
        <v>1935</v>
      </c>
      <c r="C65" s="29">
        <v>5</v>
      </c>
      <c r="D65" s="19" t="s">
        <v>1366</v>
      </c>
      <c r="E65" s="19" t="s">
        <v>41</v>
      </c>
      <c r="F65" s="29">
        <v>52</v>
      </c>
      <c r="G65" s="19" t="s">
        <v>42</v>
      </c>
      <c r="H65" s="19" t="s">
        <v>42</v>
      </c>
      <c r="I65" s="29">
        <v>522</v>
      </c>
      <c r="J65" s="19" t="s">
        <v>43</v>
      </c>
      <c r="K65" s="19" t="s">
        <v>43</v>
      </c>
      <c r="L65" s="30">
        <v>5221</v>
      </c>
      <c r="M65" s="19" t="s">
        <v>44</v>
      </c>
      <c r="N65" s="19" t="s">
        <v>44</v>
      </c>
      <c r="O65" s="30">
        <v>143</v>
      </c>
      <c r="P65" s="19" t="s">
        <v>1402</v>
      </c>
      <c r="Q65" s="19" t="s">
        <v>1403</v>
      </c>
      <c r="R65" t="s">
        <v>18</v>
      </c>
    </row>
    <row r="66" spans="1:18" hidden="1" x14ac:dyDescent="0.25">
      <c r="A66" s="28" t="s">
        <v>1934</v>
      </c>
      <c r="B66" s="28" t="s">
        <v>1935</v>
      </c>
      <c r="C66" s="29">
        <v>5</v>
      </c>
      <c r="D66" s="19" t="s">
        <v>1366</v>
      </c>
      <c r="E66" s="19" t="s">
        <v>41</v>
      </c>
      <c r="F66" s="29">
        <v>52</v>
      </c>
      <c r="G66" s="19" t="s">
        <v>42</v>
      </c>
      <c r="H66" s="19" t="s">
        <v>42</v>
      </c>
      <c r="I66" s="29">
        <v>522</v>
      </c>
      <c r="J66" s="19" t="s">
        <v>43</v>
      </c>
      <c r="K66" s="19" t="s">
        <v>43</v>
      </c>
      <c r="L66" s="30">
        <v>5221</v>
      </c>
      <c r="M66" s="19" t="s">
        <v>44</v>
      </c>
      <c r="N66" s="19" t="s">
        <v>44</v>
      </c>
      <c r="O66" s="30">
        <v>144</v>
      </c>
      <c r="P66" s="19" t="s">
        <v>1404</v>
      </c>
      <c r="Q66" s="19" t="s">
        <v>1405</v>
      </c>
      <c r="R66" t="s">
        <v>18</v>
      </c>
    </row>
    <row r="67" spans="1:18" hidden="1" x14ac:dyDescent="0.25">
      <c r="A67" s="28" t="s">
        <v>1934</v>
      </c>
      <c r="B67" s="28" t="s">
        <v>1935</v>
      </c>
      <c r="C67" s="29">
        <v>5</v>
      </c>
      <c r="D67" s="19" t="s">
        <v>1366</v>
      </c>
      <c r="E67" s="19" t="s">
        <v>41</v>
      </c>
      <c r="F67" s="29">
        <v>52</v>
      </c>
      <c r="G67" s="19" t="s">
        <v>42</v>
      </c>
      <c r="H67" s="19" t="s">
        <v>42</v>
      </c>
      <c r="I67" s="29">
        <v>522</v>
      </c>
      <c r="J67" s="19" t="s">
        <v>43</v>
      </c>
      <c r="K67" s="19" t="s">
        <v>43</v>
      </c>
      <c r="L67" s="30">
        <v>5221</v>
      </c>
      <c r="M67" s="19" t="s">
        <v>44</v>
      </c>
      <c r="N67" s="19" t="s">
        <v>44</v>
      </c>
      <c r="O67" s="30">
        <v>181</v>
      </c>
      <c r="P67" s="19" t="s">
        <v>1400</v>
      </c>
      <c r="Q67" s="19" t="s">
        <v>1401</v>
      </c>
      <c r="R67" t="s">
        <v>18</v>
      </c>
    </row>
    <row r="68" spans="1:18" hidden="1" x14ac:dyDescent="0.25">
      <c r="A68" s="28" t="s">
        <v>1934</v>
      </c>
      <c r="B68" s="28" t="s">
        <v>1935</v>
      </c>
      <c r="C68" s="29">
        <v>5</v>
      </c>
      <c r="D68" s="19" t="s">
        <v>1366</v>
      </c>
      <c r="E68" s="19" t="s">
        <v>41</v>
      </c>
      <c r="F68" s="29">
        <v>52</v>
      </c>
      <c r="G68" s="19" t="s">
        <v>42</v>
      </c>
      <c r="H68" s="19" t="s">
        <v>42</v>
      </c>
      <c r="I68" s="29">
        <v>522</v>
      </c>
      <c r="J68" s="19" t="s">
        <v>43</v>
      </c>
      <c r="K68" s="19" t="s">
        <v>43</v>
      </c>
      <c r="L68" s="30">
        <v>5221</v>
      </c>
      <c r="M68" s="19" t="s">
        <v>44</v>
      </c>
      <c r="N68" s="19" t="s">
        <v>44</v>
      </c>
      <c r="O68" s="30">
        <v>148</v>
      </c>
      <c r="P68" s="19" t="s">
        <v>1419</v>
      </c>
      <c r="Q68" s="19" t="s">
        <v>1420</v>
      </c>
      <c r="R68" t="s">
        <v>25</v>
      </c>
    </row>
    <row r="69" spans="1:18" hidden="1" x14ac:dyDescent="0.25">
      <c r="A69" s="28" t="s">
        <v>1934</v>
      </c>
      <c r="B69" s="28" t="s">
        <v>1935</v>
      </c>
      <c r="C69" s="29">
        <v>5</v>
      </c>
      <c r="D69" s="19" t="s">
        <v>1366</v>
      </c>
      <c r="E69" s="19" t="s">
        <v>41</v>
      </c>
      <c r="F69" s="29">
        <v>52</v>
      </c>
      <c r="G69" s="19" t="s">
        <v>42</v>
      </c>
      <c r="H69" s="19" t="s">
        <v>42</v>
      </c>
      <c r="I69" s="29">
        <v>522</v>
      </c>
      <c r="J69" s="19" t="s">
        <v>43</v>
      </c>
      <c r="K69" s="19" t="s">
        <v>43</v>
      </c>
      <c r="L69" s="30">
        <v>5221</v>
      </c>
      <c r="M69" s="19" t="s">
        <v>44</v>
      </c>
      <c r="N69" s="19" t="s">
        <v>44</v>
      </c>
      <c r="O69" s="30">
        <v>175</v>
      </c>
      <c r="P69" s="19" t="s">
        <v>1432</v>
      </c>
      <c r="Q69" s="19" t="s">
        <v>1432</v>
      </c>
      <c r="R69" t="s">
        <v>18</v>
      </c>
    </row>
    <row r="70" spans="1:18" hidden="1" x14ac:dyDescent="0.25">
      <c r="A70" s="28" t="s">
        <v>1934</v>
      </c>
      <c r="B70" s="28" t="s">
        <v>1935</v>
      </c>
      <c r="C70" s="29">
        <v>5</v>
      </c>
      <c r="D70" s="19" t="s">
        <v>1366</v>
      </c>
      <c r="E70" s="19" t="s">
        <v>41</v>
      </c>
      <c r="F70" s="29">
        <v>52</v>
      </c>
      <c r="G70" s="19" t="s">
        <v>42</v>
      </c>
      <c r="H70" s="19" t="s">
        <v>42</v>
      </c>
      <c r="I70" s="29">
        <v>522</v>
      </c>
      <c r="J70" s="19" t="s">
        <v>43</v>
      </c>
      <c r="K70" s="19" t="s">
        <v>43</v>
      </c>
      <c r="L70" s="30">
        <v>5221</v>
      </c>
      <c r="M70" s="19" t="s">
        <v>44</v>
      </c>
      <c r="N70" s="19" t="s">
        <v>44</v>
      </c>
      <c r="O70" s="30">
        <v>135</v>
      </c>
      <c r="P70" s="19" t="s">
        <v>1393</v>
      </c>
      <c r="Q70" s="19" t="s">
        <v>1394</v>
      </c>
      <c r="R70" t="s">
        <v>18</v>
      </c>
    </row>
    <row r="71" spans="1:18" hidden="1" x14ac:dyDescent="0.25">
      <c r="A71" s="28" t="s">
        <v>1934</v>
      </c>
      <c r="B71" s="28" t="s">
        <v>1935</v>
      </c>
      <c r="C71" s="29">
        <v>5</v>
      </c>
      <c r="D71" s="19" t="s">
        <v>1366</v>
      </c>
      <c r="E71" s="19" t="s">
        <v>41</v>
      </c>
      <c r="F71" s="29">
        <v>52</v>
      </c>
      <c r="G71" s="19" t="s">
        <v>42</v>
      </c>
      <c r="H71" s="19" t="s">
        <v>42</v>
      </c>
      <c r="I71" s="29">
        <v>522</v>
      </c>
      <c r="J71" s="19" t="s">
        <v>43</v>
      </c>
      <c r="K71" s="19" t="s">
        <v>43</v>
      </c>
      <c r="L71" s="30">
        <v>5221</v>
      </c>
      <c r="M71" s="19" t="s">
        <v>44</v>
      </c>
      <c r="N71" s="19" t="s">
        <v>44</v>
      </c>
      <c r="O71" s="30">
        <v>136</v>
      </c>
      <c r="P71" s="19" t="s">
        <v>1395</v>
      </c>
      <c r="Q71" s="19" t="s">
        <v>1396</v>
      </c>
      <c r="R71" t="s">
        <v>18</v>
      </c>
    </row>
    <row r="72" spans="1:18" hidden="1" x14ac:dyDescent="0.25">
      <c r="A72" s="28" t="s">
        <v>1934</v>
      </c>
      <c r="B72" s="28" t="s">
        <v>1935</v>
      </c>
      <c r="C72" s="29">
        <v>5</v>
      </c>
      <c r="D72" s="19" t="s">
        <v>1366</v>
      </c>
      <c r="E72" s="19" t="s">
        <v>41</v>
      </c>
      <c r="F72" s="29">
        <v>52</v>
      </c>
      <c r="G72" s="19" t="s">
        <v>42</v>
      </c>
      <c r="H72" s="19" t="s">
        <v>42</v>
      </c>
      <c r="I72" s="29">
        <v>522</v>
      </c>
      <c r="J72" s="19" t="s">
        <v>43</v>
      </c>
      <c r="K72" s="19" t="s">
        <v>43</v>
      </c>
      <c r="L72" s="30">
        <v>5221</v>
      </c>
      <c r="M72" s="19" t="s">
        <v>44</v>
      </c>
      <c r="N72" s="19" t="s">
        <v>44</v>
      </c>
      <c r="O72" s="30">
        <v>154</v>
      </c>
      <c r="P72" s="19" t="s">
        <v>1391</v>
      </c>
      <c r="Q72" s="19" t="s">
        <v>1392</v>
      </c>
      <c r="R72" t="s">
        <v>18</v>
      </c>
    </row>
    <row r="73" spans="1:18" hidden="1" x14ac:dyDescent="0.25">
      <c r="A73" s="28" t="s">
        <v>1934</v>
      </c>
      <c r="B73" s="28" t="s">
        <v>1935</v>
      </c>
      <c r="C73" s="29">
        <v>5</v>
      </c>
      <c r="D73" s="19" t="s">
        <v>1366</v>
      </c>
      <c r="E73" s="19" t="s">
        <v>41</v>
      </c>
      <c r="F73" s="29">
        <v>52</v>
      </c>
      <c r="G73" s="19" t="s">
        <v>42</v>
      </c>
      <c r="H73" s="19" t="s">
        <v>42</v>
      </c>
      <c r="I73" s="29">
        <v>522</v>
      </c>
      <c r="J73" s="19" t="s">
        <v>43</v>
      </c>
      <c r="K73" s="19" t="s">
        <v>43</v>
      </c>
      <c r="L73" s="30">
        <v>5221</v>
      </c>
      <c r="M73" s="19" t="s">
        <v>44</v>
      </c>
      <c r="N73" s="19" t="s">
        <v>44</v>
      </c>
      <c r="O73" s="30">
        <v>411</v>
      </c>
      <c r="P73" s="19" t="s">
        <v>1422</v>
      </c>
      <c r="Q73" s="19" t="s">
        <v>1781</v>
      </c>
      <c r="R73" t="s">
        <v>18</v>
      </c>
    </row>
    <row r="74" spans="1:18" hidden="1" x14ac:dyDescent="0.25">
      <c r="A74" s="28" t="s">
        <v>1934</v>
      </c>
      <c r="B74" s="28" t="s">
        <v>1935</v>
      </c>
      <c r="C74" s="29">
        <v>5</v>
      </c>
      <c r="D74" s="19" t="s">
        <v>1366</v>
      </c>
      <c r="E74" s="19" t="s">
        <v>41</v>
      </c>
      <c r="F74" s="29">
        <v>52</v>
      </c>
      <c r="G74" s="19" t="s">
        <v>42</v>
      </c>
      <c r="H74" s="19" t="s">
        <v>42</v>
      </c>
      <c r="I74" s="29">
        <v>522</v>
      </c>
      <c r="J74" s="19" t="s">
        <v>43</v>
      </c>
      <c r="K74" s="19" t="s">
        <v>43</v>
      </c>
      <c r="L74" s="30">
        <v>5221</v>
      </c>
      <c r="M74" s="19" t="s">
        <v>44</v>
      </c>
      <c r="N74" s="19" t="s">
        <v>44</v>
      </c>
      <c r="O74" s="30">
        <v>145</v>
      </c>
      <c r="P74" s="19" t="s">
        <v>1433</v>
      </c>
      <c r="Q74" s="19" t="s">
        <v>1433</v>
      </c>
      <c r="R74" t="s">
        <v>18</v>
      </c>
    </row>
    <row r="75" spans="1:18" hidden="1" x14ac:dyDescent="0.25">
      <c r="A75" s="28" t="s">
        <v>1936</v>
      </c>
      <c r="B75" s="28" t="s">
        <v>1935</v>
      </c>
      <c r="C75" s="29">
        <v>5</v>
      </c>
      <c r="D75" s="19" t="s">
        <v>1366</v>
      </c>
      <c r="E75" s="19" t="s">
        <v>41</v>
      </c>
      <c r="F75" s="29">
        <v>52</v>
      </c>
      <c r="G75" s="19" t="s">
        <v>42</v>
      </c>
      <c r="H75" s="19" t="s">
        <v>42</v>
      </c>
      <c r="I75" s="29">
        <v>522</v>
      </c>
      <c r="J75" s="19" t="s">
        <v>43</v>
      </c>
      <c r="K75" s="19" t="s">
        <v>43</v>
      </c>
      <c r="L75" s="30">
        <v>5223</v>
      </c>
      <c r="M75" s="19" t="s">
        <v>45</v>
      </c>
      <c r="N75" s="19" t="s">
        <v>45</v>
      </c>
      <c r="O75" s="30">
        <v>271</v>
      </c>
      <c r="P75" s="19" t="s">
        <v>1389</v>
      </c>
      <c r="Q75" s="19" t="s">
        <v>1390</v>
      </c>
      <c r="R75" t="s">
        <v>18</v>
      </c>
    </row>
    <row r="76" spans="1:18" hidden="1" x14ac:dyDescent="0.25">
      <c r="A76" s="28" t="s">
        <v>1936</v>
      </c>
      <c r="B76" s="28" t="s">
        <v>1935</v>
      </c>
      <c r="C76" s="29">
        <v>5</v>
      </c>
      <c r="D76" s="19" t="s">
        <v>1366</v>
      </c>
      <c r="E76" s="19" t="s">
        <v>41</v>
      </c>
      <c r="F76" s="29">
        <v>52</v>
      </c>
      <c r="G76" s="19" t="s">
        <v>42</v>
      </c>
      <c r="H76" s="19" t="s">
        <v>42</v>
      </c>
      <c r="I76" s="29">
        <v>522</v>
      </c>
      <c r="J76" s="19" t="s">
        <v>43</v>
      </c>
      <c r="K76" s="19" t="s">
        <v>43</v>
      </c>
      <c r="L76" s="30">
        <v>5223</v>
      </c>
      <c r="M76" s="19" t="s">
        <v>45</v>
      </c>
      <c r="N76" s="19" t="s">
        <v>45</v>
      </c>
      <c r="O76" s="30">
        <v>148</v>
      </c>
      <c r="P76" s="19" t="s">
        <v>1419</v>
      </c>
      <c r="Q76" s="19" t="s">
        <v>1420</v>
      </c>
      <c r="R76" t="s">
        <v>25</v>
      </c>
    </row>
    <row r="77" spans="1:18" hidden="1" x14ac:dyDescent="0.25">
      <c r="A77" s="28" t="s">
        <v>1936</v>
      </c>
      <c r="B77" s="28" t="s">
        <v>1935</v>
      </c>
      <c r="C77" s="29">
        <v>5</v>
      </c>
      <c r="D77" s="19" t="s">
        <v>1366</v>
      </c>
      <c r="E77" s="19" t="s">
        <v>41</v>
      </c>
      <c r="F77" s="29">
        <v>52</v>
      </c>
      <c r="G77" s="19" t="s">
        <v>42</v>
      </c>
      <c r="H77" s="19" t="s">
        <v>42</v>
      </c>
      <c r="I77" s="29">
        <v>522</v>
      </c>
      <c r="J77" s="19" t="s">
        <v>43</v>
      </c>
      <c r="K77" s="19" t="s">
        <v>43</v>
      </c>
      <c r="L77" s="30">
        <v>5223</v>
      </c>
      <c r="M77" s="19" t="s">
        <v>45</v>
      </c>
      <c r="N77" s="19" t="s">
        <v>45</v>
      </c>
      <c r="O77" s="30">
        <v>147</v>
      </c>
      <c r="P77" s="19" t="s">
        <v>1421</v>
      </c>
      <c r="Q77" s="19" t="s">
        <v>1421</v>
      </c>
      <c r="R77" t="s">
        <v>18</v>
      </c>
    </row>
    <row r="78" spans="1:18" hidden="1" x14ac:dyDescent="0.25">
      <c r="A78" s="28" t="s">
        <v>1936</v>
      </c>
      <c r="B78" s="28" t="s">
        <v>1935</v>
      </c>
      <c r="C78" s="29">
        <v>5</v>
      </c>
      <c r="D78" s="19" t="s">
        <v>1366</v>
      </c>
      <c r="E78" s="19" t="s">
        <v>41</v>
      </c>
      <c r="F78" s="29">
        <v>52</v>
      </c>
      <c r="G78" s="19" t="s">
        <v>42</v>
      </c>
      <c r="H78" s="19" t="s">
        <v>42</v>
      </c>
      <c r="I78" s="29">
        <v>522</v>
      </c>
      <c r="J78" s="19" t="s">
        <v>43</v>
      </c>
      <c r="K78" s="19" t="s">
        <v>43</v>
      </c>
      <c r="L78" s="30">
        <v>5223</v>
      </c>
      <c r="M78" s="19" t="s">
        <v>45</v>
      </c>
      <c r="N78" s="19" t="s">
        <v>45</v>
      </c>
      <c r="O78" s="30">
        <v>135</v>
      </c>
      <c r="P78" s="19" t="s">
        <v>1393</v>
      </c>
      <c r="Q78" s="19" t="s">
        <v>1394</v>
      </c>
      <c r="R78" t="s">
        <v>18</v>
      </c>
    </row>
    <row r="79" spans="1:18" hidden="1" x14ac:dyDescent="0.25">
      <c r="A79" s="28" t="s">
        <v>1936</v>
      </c>
      <c r="B79" s="28" t="s">
        <v>1935</v>
      </c>
      <c r="C79" s="29">
        <v>5</v>
      </c>
      <c r="D79" s="19" t="s">
        <v>1366</v>
      </c>
      <c r="E79" s="19" t="s">
        <v>41</v>
      </c>
      <c r="F79" s="29">
        <v>52</v>
      </c>
      <c r="G79" s="19" t="s">
        <v>42</v>
      </c>
      <c r="H79" s="19" t="s">
        <v>42</v>
      </c>
      <c r="I79" s="29">
        <v>522</v>
      </c>
      <c r="J79" s="19" t="s">
        <v>43</v>
      </c>
      <c r="K79" s="19" t="s">
        <v>43</v>
      </c>
      <c r="L79" s="30">
        <v>5223</v>
      </c>
      <c r="M79" s="19" t="s">
        <v>45</v>
      </c>
      <c r="N79" s="19" t="s">
        <v>45</v>
      </c>
      <c r="O79" s="30">
        <v>136</v>
      </c>
      <c r="P79" s="19" t="s">
        <v>1395</v>
      </c>
      <c r="Q79" s="19" t="s">
        <v>1396</v>
      </c>
      <c r="R79" t="s">
        <v>18</v>
      </c>
    </row>
    <row r="80" spans="1:18" hidden="1" x14ac:dyDescent="0.25">
      <c r="A80" s="28" t="s">
        <v>1936</v>
      </c>
      <c r="B80" s="28" t="s">
        <v>1935</v>
      </c>
      <c r="C80" s="29">
        <v>5</v>
      </c>
      <c r="D80" s="19" t="s">
        <v>1366</v>
      </c>
      <c r="E80" s="19" t="s">
        <v>41</v>
      </c>
      <c r="F80" s="29">
        <v>52</v>
      </c>
      <c r="G80" s="19" t="s">
        <v>42</v>
      </c>
      <c r="H80" s="19" t="s">
        <v>42</v>
      </c>
      <c r="I80" s="29">
        <v>522</v>
      </c>
      <c r="J80" s="19" t="s">
        <v>43</v>
      </c>
      <c r="K80" s="19" t="s">
        <v>43</v>
      </c>
      <c r="L80" s="30">
        <v>5223</v>
      </c>
      <c r="M80" s="19" t="s">
        <v>45</v>
      </c>
      <c r="N80" s="19" t="s">
        <v>45</v>
      </c>
      <c r="O80" s="30">
        <v>154</v>
      </c>
      <c r="P80" s="19" t="s">
        <v>1391</v>
      </c>
      <c r="Q80" s="19" t="s">
        <v>1392</v>
      </c>
      <c r="R80" t="s">
        <v>18</v>
      </c>
    </row>
    <row r="81" spans="1:18" hidden="1" x14ac:dyDescent="0.25">
      <c r="A81" s="28" t="s">
        <v>1936</v>
      </c>
      <c r="B81" s="28" t="s">
        <v>1935</v>
      </c>
      <c r="C81" s="29">
        <v>5</v>
      </c>
      <c r="D81" s="19" t="s">
        <v>1366</v>
      </c>
      <c r="E81" s="19" t="s">
        <v>41</v>
      </c>
      <c r="F81" s="29">
        <v>52</v>
      </c>
      <c r="G81" s="19" t="s">
        <v>42</v>
      </c>
      <c r="H81" s="19" t="s">
        <v>42</v>
      </c>
      <c r="I81" s="29">
        <v>522</v>
      </c>
      <c r="J81" s="19" t="s">
        <v>43</v>
      </c>
      <c r="K81" s="19" t="s">
        <v>43</v>
      </c>
      <c r="L81" s="30">
        <v>5223</v>
      </c>
      <c r="M81" s="19" t="s">
        <v>45</v>
      </c>
      <c r="N81" s="19" t="s">
        <v>45</v>
      </c>
      <c r="O81" s="30">
        <v>157</v>
      </c>
      <c r="P81" s="19" t="s">
        <v>1414</v>
      </c>
      <c r="Q81" s="19" t="s">
        <v>1415</v>
      </c>
      <c r="R81" t="s">
        <v>18</v>
      </c>
    </row>
    <row r="82" spans="1:18" hidden="1" x14ac:dyDescent="0.25">
      <c r="A82" s="28" t="s">
        <v>1936</v>
      </c>
      <c r="B82" s="28" t="s">
        <v>1935</v>
      </c>
      <c r="C82" s="29">
        <v>5</v>
      </c>
      <c r="D82" s="19" t="s">
        <v>1366</v>
      </c>
      <c r="E82" s="19" t="s">
        <v>41</v>
      </c>
      <c r="F82" s="29">
        <v>52</v>
      </c>
      <c r="G82" s="19" t="s">
        <v>42</v>
      </c>
      <c r="H82" s="19" t="s">
        <v>42</v>
      </c>
      <c r="I82" s="29">
        <v>522</v>
      </c>
      <c r="J82" s="19" t="s">
        <v>43</v>
      </c>
      <c r="K82" s="19" t="s">
        <v>43</v>
      </c>
      <c r="L82" s="30">
        <v>5223</v>
      </c>
      <c r="M82" s="19" t="s">
        <v>45</v>
      </c>
      <c r="N82" s="19" t="s">
        <v>45</v>
      </c>
      <c r="O82" s="30">
        <v>411</v>
      </c>
      <c r="P82" s="19" t="s">
        <v>1422</v>
      </c>
      <c r="Q82" s="19" t="s">
        <v>1781</v>
      </c>
      <c r="R82" t="s">
        <v>18</v>
      </c>
    </row>
    <row r="83" spans="1:18" hidden="1" x14ac:dyDescent="0.25">
      <c r="A83" s="28" t="s">
        <v>1937</v>
      </c>
      <c r="B83" s="28" t="s">
        <v>1935</v>
      </c>
      <c r="C83" s="29">
        <v>5</v>
      </c>
      <c r="D83" s="19" t="s">
        <v>1366</v>
      </c>
      <c r="E83" s="19" t="s">
        <v>41</v>
      </c>
      <c r="F83" s="29">
        <v>52</v>
      </c>
      <c r="G83" s="19" t="s">
        <v>42</v>
      </c>
      <c r="H83" s="19" t="s">
        <v>42</v>
      </c>
      <c r="I83" s="29">
        <v>522</v>
      </c>
      <c r="J83" s="19" t="s">
        <v>43</v>
      </c>
      <c r="K83" s="19" t="s">
        <v>43</v>
      </c>
      <c r="L83" s="30">
        <v>5224</v>
      </c>
      <c r="M83" s="19" t="s">
        <v>24</v>
      </c>
      <c r="N83" s="19" t="s">
        <v>24</v>
      </c>
      <c r="O83" s="30">
        <v>159</v>
      </c>
      <c r="P83" s="19" t="s">
        <v>1418</v>
      </c>
      <c r="Q83" s="19" t="s">
        <v>1418</v>
      </c>
      <c r="R83" t="s">
        <v>25</v>
      </c>
    </row>
    <row r="84" spans="1:18" hidden="1" x14ac:dyDescent="0.25">
      <c r="A84" s="28" t="s">
        <v>1937</v>
      </c>
      <c r="B84" s="28" t="s">
        <v>1935</v>
      </c>
      <c r="C84" s="29">
        <v>5</v>
      </c>
      <c r="D84" s="19" t="s">
        <v>1366</v>
      </c>
      <c r="E84" s="19" t="s">
        <v>41</v>
      </c>
      <c r="F84" s="29">
        <v>52</v>
      </c>
      <c r="G84" s="19" t="s">
        <v>42</v>
      </c>
      <c r="H84" s="19" t="s">
        <v>42</v>
      </c>
      <c r="I84" s="29">
        <v>522</v>
      </c>
      <c r="J84" s="19" t="s">
        <v>43</v>
      </c>
      <c r="K84" s="19" t="s">
        <v>43</v>
      </c>
      <c r="L84" s="30">
        <v>5224</v>
      </c>
      <c r="M84" s="19" t="s">
        <v>24</v>
      </c>
      <c r="N84" s="19" t="s">
        <v>24</v>
      </c>
      <c r="O84" s="30">
        <v>186</v>
      </c>
      <c r="P84" s="19" t="s">
        <v>1423</v>
      </c>
      <c r="Q84" s="19" t="s">
        <v>1423</v>
      </c>
      <c r="R84" t="s">
        <v>18</v>
      </c>
    </row>
    <row r="85" spans="1:18" hidden="1" x14ac:dyDescent="0.25">
      <c r="A85" s="28" t="s">
        <v>1938</v>
      </c>
      <c r="B85" s="28" t="s">
        <v>1935</v>
      </c>
      <c r="C85" s="29">
        <v>5</v>
      </c>
      <c r="D85" s="19" t="s">
        <v>1366</v>
      </c>
      <c r="E85" s="19" t="s">
        <v>41</v>
      </c>
      <c r="F85" s="29">
        <v>52</v>
      </c>
      <c r="G85" s="19" t="s">
        <v>42</v>
      </c>
      <c r="H85" s="19" t="s">
        <v>42</v>
      </c>
      <c r="I85" s="29">
        <v>522</v>
      </c>
      <c r="J85" s="19" t="s">
        <v>43</v>
      </c>
      <c r="K85" s="19" t="s">
        <v>43</v>
      </c>
      <c r="L85" s="30">
        <v>5225</v>
      </c>
      <c r="M85" s="19" t="s">
        <v>46</v>
      </c>
      <c r="N85" s="19" t="s">
        <v>46</v>
      </c>
      <c r="O85" s="30">
        <v>271</v>
      </c>
      <c r="P85" s="19" t="s">
        <v>1389</v>
      </c>
      <c r="Q85" s="19" t="s">
        <v>1390</v>
      </c>
      <c r="R85" t="s">
        <v>18</v>
      </c>
    </row>
    <row r="86" spans="1:18" hidden="1" x14ac:dyDescent="0.25">
      <c r="A86" s="28" t="s">
        <v>1938</v>
      </c>
      <c r="B86" s="28" t="s">
        <v>1935</v>
      </c>
      <c r="C86" s="29">
        <v>5</v>
      </c>
      <c r="D86" s="19" t="s">
        <v>1366</v>
      </c>
      <c r="E86" s="19" t="s">
        <v>41</v>
      </c>
      <c r="F86" s="29">
        <v>52</v>
      </c>
      <c r="G86" s="19" t="s">
        <v>42</v>
      </c>
      <c r="H86" s="19" t="s">
        <v>42</v>
      </c>
      <c r="I86" s="29">
        <v>522</v>
      </c>
      <c r="J86" s="19" t="s">
        <v>43</v>
      </c>
      <c r="K86" s="19" t="s">
        <v>43</v>
      </c>
      <c r="L86" s="30">
        <v>5225</v>
      </c>
      <c r="M86" s="19" t="s">
        <v>46</v>
      </c>
      <c r="N86" s="19" t="s">
        <v>46</v>
      </c>
      <c r="O86" s="30">
        <v>135</v>
      </c>
      <c r="P86" s="19" t="s">
        <v>1393</v>
      </c>
      <c r="Q86" s="19" t="s">
        <v>1394</v>
      </c>
      <c r="R86" t="s">
        <v>18</v>
      </c>
    </row>
    <row r="87" spans="1:18" hidden="1" x14ac:dyDescent="0.25">
      <c r="A87" s="28" t="s">
        <v>1938</v>
      </c>
      <c r="B87" s="28" t="s">
        <v>1935</v>
      </c>
      <c r="C87" s="29">
        <v>5</v>
      </c>
      <c r="D87" s="19" t="s">
        <v>1366</v>
      </c>
      <c r="E87" s="19" t="s">
        <v>41</v>
      </c>
      <c r="F87" s="29">
        <v>52</v>
      </c>
      <c r="G87" s="19" t="s">
        <v>42</v>
      </c>
      <c r="H87" s="19" t="s">
        <v>42</v>
      </c>
      <c r="I87" s="29">
        <v>522</v>
      </c>
      <c r="J87" s="19" t="s">
        <v>43</v>
      </c>
      <c r="K87" s="19" t="s">
        <v>43</v>
      </c>
      <c r="L87" s="30">
        <v>5225</v>
      </c>
      <c r="M87" s="19" t="s">
        <v>46</v>
      </c>
      <c r="N87" s="19" t="s">
        <v>46</v>
      </c>
      <c r="O87" s="30">
        <v>136</v>
      </c>
      <c r="P87" s="19" t="s">
        <v>1395</v>
      </c>
      <c r="Q87" s="19" t="s">
        <v>1396</v>
      </c>
      <c r="R87" t="s">
        <v>18</v>
      </c>
    </row>
    <row r="88" spans="1:18" hidden="1" x14ac:dyDescent="0.25">
      <c r="A88" s="28" t="s">
        <v>1938</v>
      </c>
      <c r="B88" s="28" t="s">
        <v>1935</v>
      </c>
      <c r="C88" s="29">
        <v>5</v>
      </c>
      <c r="D88" s="19" t="s">
        <v>1366</v>
      </c>
      <c r="E88" s="19" t="s">
        <v>41</v>
      </c>
      <c r="F88" s="29">
        <v>52</v>
      </c>
      <c r="G88" s="19" t="s">
        <v>42</v>
      </c>
      <c r="H88" s="19" t="s">
        <v>42</v>
      </c>
      <c r="I88" s="29">
        <v>522</v>
      </c>
      <c r="J88" s="19" t="s">
        <v>43</v>
      </c>
      <c r="K88" s="19" t="s">
        <v>43</v>
      </c>
      <c r="L88" s="30">
        <v>5225</v>
      </c>
      <c r="M88" s="19" t="s">
        <v>46</v>
      </c>
      <c r="N88" s="19" t="s">
        <v>46</v>
      </c>
      <c r="O88" s="30">
        <v>154</v>
      </c>
      <c r="P88" s="19" t="s">
        <v>1391</v>
      </c>
      <c r="Q88" s="19" t="s">
        <v>1392</v>
      </c>
      <c r="R88" t="s">
        <v>18</v>
      </c>
    </row>
    <row r="89" spans="1:18" hidden="1" x14ac:dyDescent="0.25">
      <c r="A89" s="28" t="s">
        <v>1938</v>
      </c>
      <c r="B89" s="28" t="s">
        <v>1935</v>
      </c>
      <c r="C89" s="29">
        <v>5</v>
      </c>
      <c r="D89" s="19" t="s">
        <v>1366</v>
      </c>
      <c r="E89" s="19" t="s">
        <v>41</v>
      </c>
      <c r="F89" s="29">
        <v>52</v>
      </c>
      <c r="G89" s="19" t="s">
        <v>42</v>
      </c>
      <c r="H89" s="19" t="s">
        <v>42</v>
      </c>
      <c r="I89" s="29">
        <v>522</v>
      </c>
      <c r="J89" s="19" t="s">
        <v>43</v>
      </c>
      <c r="K89" s="19" t="s">
        <v>43</v>
      </c>
      <c r="L89" s="30">
        <v>5225</v>
      </c>
      <c r="M89" s="19" t="s">
        <v>46</v>
      </c>
      <c r="N89" s="19" t="s">
        <v>46</v>
      </c>
      <c r="O89" s="30">
        <v>157</v>
      </c>
      <c r="P89" s="19" t="s">
        <v>1414</v>
      </c>
      <c r="Q89" s="19" t="s">
        <v>1415</v>
      </c>
      <c r="R89" t="s">
        <v>18</v>
      </c>
    </row>
    <row r="90" spans="1:18" hidden="1" x14ac:dyDescent="0.25">
      <c r="A90" s="28" t="s">
        <v>1938</v>
      </c>
      <c r="B90" s="28" t="s">
        <v>1935</v>
      </c>
      <c r="C90" s="29">
        <v>5</v>
      </c>
      <c r="D90" s="19" t="s">
        <v>1366</v>
      </c>
      <c r="E90" s="19" t="s">
        <v>41</v>
      </c>
      <c r="F90" s="29">
        <v>52</v>
      </c>
      <c r="G90" s="19" t="s">
        <v>42</v>
      </c>
      <c r="H90" s="19" t="s">
        <v>42</v>
      </c>
      <c r="I90" s="29">
        <v>522</v>
      </c>
      <c r="J90" s="19" t="s">
        <v>43</v>
      </c>
      <c r="K90" s="19" t="s">
        <v>43</v>
      </c>
      <c r="L90" s="30">
        <v>5225</v>
      </c>
      <c r="M90" s="19" t="s">
        <v>46</v>
      </c>
      <c r="N90" s="19" t="s">
        <v>46</v>
      </c>
      <c r="O90" s="30">
        <v>411</v>
      </c>
      <c r="P90" s="19" t="s">
        <v>1422</v>
      </c>
      <c r="Q90" s="19" t="s">
        <v>1781</v>
      </c>
      <c r="R90" t="s">
        <v>18</v>
      </c>
    </row>
    <row r="91" spans="1:18" hidden="1" x14ac:dyDescent="0.25">
      <c r="A91" s="28" t="s">
        <v>1938</v>
      </c>
      <c r="B91" s="28" t="s">
        <v>1935</v>
      </c>
      <c r="C91" s="29">
        <v>5</v>
      </c>
      <c r="D91" s="19" t="s">
        <v>1366</v>
      </c>
      <c r="E91" s="19" t="s">
        <v>41</v>
      </c>
      <c r="F91" s="29">
        <v>52</v>
      </c>
      <c r="G91" s="19" t="s">
        <v>42</v>
      </c>
      <c r="H91" s="19" t="s">
        <v>42</v>
      </c>
      <c r="I91" s="29">
        <v>522</v>
      </c>
      <c r="J91" s="19" t="s">
        <v>43</v>
      </c>
      <c r="K91" s="19" t="s">
        <v>43</v>
      </c>
      <c r="L91" s="30">
        <v>5225</v>
      </c>
      <c r="M91" s="19" t="s">
        <v>46</v>
      </c>
      <c r="N91" s="19" t="s">
        <v>46</v>
      </c>
      <c r="O91" s="30">
        <v>158</v>
      </c>
      <c r="P91" s="19" t="s">
        <v>1416</v>
      </c>
      <c r="Q91" s="19" t="s">
        <v>1417</v>
      </c>
      <c r="R91" t="s">
        <v>25</v>
      </c>
    </row>
    <row r="92" spans="1:18" hidden="1" x14ac:dyDescent="0.25">
      <c r="A92" s="28" t="s">
        <v>1939</v>
      </c>
      <c r="B92" s="28" t="s">
        <v>1940</v>
      </c>
      <c r="C92" s="29">
        <v>5</v>
      </c>
      <c r="D92" s="19" t="s">
        <v>1366</v>
      </c>
      <c r="E92" s="19" t="s">
        <v>41</v>
      </c>
      <c r="F92" s="29">
        <v>52</v>
      </c>
      <c r="G92" s="19" t="s">
        <v>42</v>
      </c>
      <c r="H92" s="19" t="s">
        <v>42</v>
      </c>
      <c r="I92" s="29">
        <v>523</v>
      </c>
      <c r="J92" s="19" t="s">
        <v>48</v>
      </c>
      <c r="K92" s="19" t="s">
        <v>48</v>
      </c>
      <c r="L92" s="30">
        <v>5231</v>
      </c>
      <c r="M92" s="19" t="s">
        <v>49</v>
      </c>
      <c r="N92" s="19" t="s">
        <v>49</v>
      </c>
      <c r="O92" s="30">
        <v>202</v>
      </c>
      <c r="P92" s="19" t="s">
        <v>1655</v>
      </c>
      <c r="Q92" s="19" t="s">
        <v>1656</v>
      </c>
      <c r="R92" t="s">
        <v>18</v>
      </c>
    </row>
    <row r="93" spans="1:18" hidden="1" x14ac:dyDescent="0.25">
      <c r="A93" s="28" t="s">
        <v>1939</v>
      </c>
      <c r="B93" s="28" t="s">
        <v>1940</v>
      </c>
      <c r="C93" s="29">
        <v>5</v>
      </c>
      <c r="D93" s="19" t="s">
        <v>1366</v>
      </c>
      <c r="E93" s="19" t="s">
        <v>41</v>
      </c>
      <c r="F93" s="29">
        <v>52</v>
      </c>
      <c r="G93" s="19" t="s">
        <v>42</v>
      </c>
      <c r="H93" s="19" t="s">
        <v>42</v>
      </c>
      <c r="I93" s="29">
        <v>523</v>
      </c>
      <c r="J93" s="19" t="s">
        <v>48</v>
      </c>
      <c r="K93" s="19" t="s">
        <v>48</v>
      </c>
      <c r="L93" s="30">
        <v>5231</v>
      </c>
      <c r="M93" s="19" t="s">
        <v>49</v>
      </c>
      <c r="N93" s="19" t="s">
        <v>49</v>
      </c>
      <c r="O93" s="30">
        <v>207</v>
      </c>
      <c r="P93" s="19" t="s">
        <v>1657</v>
      </c>
      <c r="Q93" s="19" t="s">
        <v>1658</v>
      </c>
      <c r="R93" t="s">
        <v>25</v>
      </c>
    </row>
    <row r="94" spans="1:18" hidden="1" x14ac:dyDescent="0.25">
      <c r="A94" s="28" t="s">
        <v>1939</v>
      </c>
      <c r="B94" s="28" t="s">
        <v>1940</v>
      </c>
      <c r="C94" s="29">
        <v>5</v>
      </c>
      <c r="D94" s="19" t="s">
        <v>1366</v>
      </c>
      <c r="E94" s="19" t="s">
        <v>41</v>
      </c>
      <c r="F94" s="29">
        <v>52</v>
      </c>
      <c r="G94" s="19" t="s">
        <v>42</v>
      </c>
      <c r="H94" s="19" t="s">
        <v>42</v>
      </c>
      <c r="I94" s="29">
        <v>523</v>
      </c>
      <c r="J94" s="19" t="s">
        <v>48</v>
      </c>
      <c r="K94" s="19" t="s">
        <v>48</v>
      </c>
      <c r="L94" s="30">
        <v>5231</v>
      </c>
      <c r="M94" s="19" t="s">
        <v>49</v>
      </c>
      <c r="N94" s="19" t="s">
        <v>49</v>
      </c>
      <c r="O94" s="30">
        <v>249</v>
      </c>
      <c r="P94" s="19" t="s">
        <v>1659</v>
      </c>
      <c r="Q94" s="19" t="s">
        <v>1660</v>
      </c>
      <c r="R94" t="s">
        <v>18</v>
      </c>
    </row>
    <row r="95" spans="1:18" hidden="1" x14ac:dyDescent="0.25">
      <c r="A95" s="28" t="s">
        <v>1939</v>
      </c>
      <c r="B95" s="28" t="s">
        <v>1940</v>
      </c>
      <c r="C95" s="29">
        <v>5</v>
      </c>
      <c r="D95" s="19" t="s">
        <v>1366</v>
      </c>
      <c r="E95" s="19" t="s">
        <v>41</v>
      </c>
      <c r="F95" s="29">
        <v>52</v>
      </c>
      <c r="G95" s="19" t="s">
        <v>42</v>
      </c>
      <c r="H95" s="19" t="s">
        <v>42</v>
      </c>
      <c r="I95" s="29">
        <v>523</v>
      </c>
      <c r="J95" s="19" t="s">
        <v>48</v>
      </c>
      <c r="K95" s="19" t="s">
        <v>48</v>
      </c>
      <c r="L95" s="30">
        <v>5231</v>
      </c>
      <c r="M95" s="19" t="s">
        <v>49</v>
      </c>
      <c r="N95" s="19" t="s">
        <v>49</v>
      </c>
      <c r="O95" s="30">
        <v>346</v>
      </c>
      <c r="P95" s="19" t="s">
        <v>1661</v>
      </c>
      <c r="Q95" s="19" t="s">
        <v>1662</v>
      </c>
      <c r="R95" t="s">
        <v>18</v>
      </c>
    </row>
    <row r="96" spans="1:18" hidden="1" x14ac:dyDescent="0.25">
      <c r="A96" s="28" t="s">
        <v>1939</v>
      </c>
      <c r="B96" s="28" t="s">
        <v>1940</v>
      </c>
      <c r="C96" s="29">
        <v>5</v>
      </c>
      <c r="D96" s="19" t="s">
        <v>1366</v>
      </c>
      <c r="E96" s="19" t="s">
        <v>41</v>
      </c>
      <c r="F96" s="29">
        <v>52</v>
      </c>
      <c r="G96" s="19" t="s">
        <v>42</v>
      </c>
      <c r="H96" s="19" t="s">
        <v>42</v>
      </c>
      <c r="I96" s="29">
        <v>523</v>
      </c>
      <c r="J96" s="19" t="s">
        <v>48</v>
      </c>
      <c r="K96" s="19" t="s">
        <v>48</v>
      </c>
      <c r="L96" s="30">
        <v>5231</v>
      </c>
      <c r="M96" s="19" t="s">
        <v>49</v>
      </c>
      <c r="N96" s="19" t="s">
        <v>49</v>
      </c>
      <c r="O96" s="30">
        <v>347</v>
      </c>
      <c r="P96" s="19" t="s">
        <v>1663</v>
      </c>
      <c r="Q96" s="19" t="s">
        <v>1664</v>
      </c>
      <c r="R96" t="s">
        <v>18</v>
      </c>
    </row>
    <row r="97" spans="1:18" hidden="1" x14ac:dyDescent="0.25">
      <c r="A97" s="28" t="s">
        <v>1939</v>
      </c>
      <c r="B97" s="28" t="s">
        <v>1940</v>
      </c>
      <c r="C97" s="29">
        <v>5</v>
      </c>
      <c r="D97" s="19" t="s">
        <v>1366</v>
      </c>
      <c r="E97" s="19" t="s">
        <v>41</v>
      </c>
      <c r="F97" s="29">
        <v>52</v>
      </c>
      <c r="G97" s="19" t="s">
        <v>42</v>
      </c>
      <c r="H97" s="19" t="s">
        <v>42</v>
      </c>
      <c r="I97" s="29">
        <v>523</v>
      </c>
      <c r="J97" s="19" t="s">
        <v>48</v>
      </c>
      <c r="K97" s="19" t="s">
        <v>48</v>
      </c>
      <c r="L97" s="30">
        <v>5231</v>
      </c>
      <c r="M97" s="19" t="s">
        <v>49</v>
      </c>
      <c r="N97" s="19" t="s">
        <v>49</v>
      </c>
      <c r="O97" s="30">
        <v>348</v>
      </c>
      <c r="P97" s="19" t="s">
        <v>1665</v>
      </c>
      <c r="Q97" s="19" t="s">
        <v>1666</v>
      </c>
      <c r="R97" t="s">
        <v>18</v>
      </c>
    </row>
    <row r="98" spans="1:18" hidden="1" x14ac:dyDescent="0.25">
      <c r="A98" s="28" t="s">
        <v>1939</v>
      </c>
      <c r="B98" s="28" t="s">
        <v>1940</v>
      </c>
      <c r="C98" s="29">
        <v>5</v>
      </c>
      <c r="D98" s="19" t="s">
        <v>1366</v>
      </c>
      <c r="E98" s="19" t="s">
        <v>41</v>
      </c>
      <c r="F98" s="29">
        <v>52</v>
      </c>
      <c r="G98" s="19" t="s">
        <v>42</v>
      </c>
      <c r="H98" s="19" t="s">
        <v>42</v>
      </c>
      <c r="I98" s="29">
        <v>523</v>
      </c>
      <c r="J98" s="19" t="s">
        <v>48</v>
      </c>
      <c r="K98" s="19" t="s">
        <v>48</v>
      </c>
      <c r="L98" s="30">
        <v>5231</v>
      </c>
      <c r="M98" s="19" t="s">
        <v>49</v>
      </c>
      <c r="N98" s="19" t="s">
        <v>49</v>
      </c>
      <c r="O98" s="30">
        <v>252</v>
      </c>
      <c r="P98" s="19" t="s">
        <v>1673</v>
      </c>
      <c r="Q98" s="19" t="s">
        <v>1674</v>
      </c>
      <c r="R98" t="s">
        <v>18</v>
      </c>
    </row>
    <row r="99" spans="1:18" hidden="1" x14ac:dyDescent="0.25">
      <c r="A99" s="28" t="s">
        <v>1939</v>
      </c>
      <c r="B99" s="28" t="s">
        <v>1940</v>
      </c>
      <c r="C99" s="29">
        <v>5</v>
      </c>
      <c r="D99" s="19" t="s">
        <v>1366</v>
      </c>
      <c r="E99" s="19" t="s">
        <v>41</v>
      </c>
      <c r="F99" s="29">
        <v>52</v>
      </c>
      <c r="G99" s="19" t="s">
        <v>42</v>
      </c>
      <c r="H99" s="19" t="s">
        <v>42</v>
      </c>
      <c r="I99" s="29">
        <v>523</v>
      </c>
      <c r="J99" s="19" t="s">
        <v>48</v>
      </c>
      <c r="K99" s="19" t="s">
        <v>48</v>
      </c>
      <c r="L99" s="30">
        <v>5231</v>
      </c>
      <c r="M99" s="19" t="s">
        <v>49</v>
      </c>
      <c r="N99" s="19" t="s">
        <v>49</v>
      </c>
      <c r="O99" s="30">
        <v>350</v>
      </c>
      <c r="P99" s="19" t="s">
        <v>1667</v>
      </c>
      <c r="Q99" s="19" t="s">
        <v>1668</v>
      </c>
      <c r="R99" t="s">
        <v>18</v>
      </c>
    </row>
    <row r="100" spans="1:18" hidden="1" x14ac:dyDescent="0.25">
      <c r="A100" s="28" t="s">
        <v>1939</v>
      </c>
      <c r="B100" s="28" t="s">
        <v>1940</v>
      </c>
      <c r="C100" s="29">
        <v>5</v>
      </c>
      <c r="D100" s="19" t="s">
        <v>1366</v>
      </c>
      <c r="E100" s="19" t="s">
        <v>41</v>
      </c>
      <c r="F100" s="29">
        <v>52</v>
      </c>
      <c r="G100" s="19" t="s">
        <v>42</v>
      </c>
      <c r="H100" s="19" t="s">
        <v>42</v>
      </c>
      <c r="I100" s="29">
        <v>523</v>
      </c>
      <c r="J100" s="19" t="s">
        <v>48</v>
      </c>
      <c r="K100" s="19" t="s">
        <v>48</v>
      </c>
      <c r="L100" s="30">
        <v>5231</v>
      </c>
      <c r="M100" s="19" t="s">
        <v>49</v>
      </c>
      <c r="N100" s="19" t="s">
        <v>49</v>
      </c>
      <c r="O100" s="30">
        <v>351</v>
      </c>
      <c r="P100" s="19" t="s">
        <v>1669</v>
      </c>
      <c r="Q100" s="19" t="s">
        <v>1670</v>
      </c>
      <c r="R100" t="s">
        <v>18</v>
      </c>
    </row>
    <row r="101" spans="1:18" hidden="1" x14ac:dyDescent="0.25">
      <c r="A101" s="28" t="s">
        <v>1939</v>
      </c>
      <c r="B101" s="28" t="s">
        <v>1940</v>
      </c>
      <c r="C101" s="29">
        <v>5</v>
      </c>
      <c r="D101" s="19" t="s">
        <v>1366</v>
      </c>
      <c r="E101" s="19" t="s">
        <v>41</v>
      </c>
      <c r="F101" s="29">
        <v>52</v>
      </c>
      <c r="G101" s="19" t="s">
        <v>42</v>
      </c>
      <c r="H101" s="19" t="s">
        <v>42</v>
      </c>
      <c r="I101" s="29">
        <v>523</v>
      </c>
      <c r="J101" s="19" t="s">
        <v>48</v>
      </c>
      <c r="K101" s="19" t="s">
        <v>48</v>
      </c>
      <c r="L101" s="30">
        <v>5231</v>
      </c>
      <c r="M101" s="19" t="s">
        <v>49</v>
      </c>
      <c r="N101" s="19" t="s">
        <v>49</v>
      </c>
      <c r="O101" s="30">
        <v>352</v>
      </c>
      <c r="P101" s="19" t="s">
        <v>1671</v>
      </c>
      <c r="Q101" s="19" t="s">
        <v>1672</v>
      </c>
      <c r="R101" t="s">
        <v>18</v>
      </c>
    </row>
    <row r="102" spans="1:18" hidden="1" x14ac:dyDescent="0.25">
      <c r="A102" s="28" t="s">
        <v>1939</v>
      </c>
      <c r="B102" s="28" t="s">
        <v>1940</v>
      </c>
      <c r="C102" s="29">
        <v>5</v>
      </c>
      <c r="D102" s="19" t="s">
        <v>1366</v>
      </c>
      <c r="E102" s="19" t="s">
        <v>41</v>
      </c>
      <c r="F102" s="29">
        <v>52</v>
      </c>
      <c r="G102" s="19" t="s">
        <v>42</v>
      </c>
      <c r="H102" s="19" t="s">
        <v>42</v>
      </c>
      <c r="I102" s="29">
        <v>523</v>
      </c>
      <c r="J102" s="19" t="s">
        <v>48</v>
      </c>
      <c r="K102" s="19" t="s">
        <v>48</v>
      </c>
      <c r="L102" s="30">
        <v>5231</v>
      </c>
      <c r="M102" s="19" t="s">
        <v>49</v>
      </c>
      <c r="N102" s="19" t="s">
        <v>49</v>
      </c>
      <c r="O102" s="30">
        <v>446</v>
      </c>
      <c r="P102" s="19" t="s">
        <v>1675</v>
      </c>
      <c r="Q102" s="19" t="s">
        <v>1675</v>
      </c>
      <c r="R102" t="s">
        <v>18</v>
      </c>
    </row>
    <row r="103" spans="1:18" hidden="1" x14ac:dyDescent="0.25">
      <c r="A103" s="28" t="s">
        <v>1939</v>
      </c>
      <c r="B103" s="28" t="s">
        <v>1940</v>
      </c>
      <c r="C103" s="29">
        <v>5</v>
      </c>
      <c r="D103" s="19" t="s">
        <v>1366</v>
      </c>
      <c r="E103" s="19" t="s">
        <v>41</v>
      </c>
      <c r="F103" s="29">
        <v>52</v>
      </c>
      <c r="G103" s="19" t="s">
        <v>42</v>
      </c>
      <c r="H103" s="19" t="s">
        <v>42</v>
      </c>
      <c r="I103" s="29">
        <v>523</v>
      </c>
      <c r="J103" s="19" t="s">
        <v>48</v>
      </c>
      <c r="K103" s="19" t="s">
        <v>48</v>
      </c>
      <c r="L103" s="30">
        <v>5231</v>
      </c>
      <c r="M103" s="19" t="s">
        <v>49</v>
      </c>
      <c r="N103" s="19" t="s">
        <v>49</v>
      </c>
      <c r="O103" s="30">
        <v>443</v>
      </c>
      <c r="P103" s="19" t="s">
        <v>1676</v>
      </c>
      <c r="Q103" s="19" t="s">
        <v>1676</v>
      </c>
      <c r="R103" t="s">
        <v>18</v>
      </c>
    </row>
    <row r="104" spans="1:18" hidden="1" x14ac:dyDescent="0.25">
      <c r="A104" s="28" t="s">
        <v>1939</v>
      </c>
      <c r="B104" s="28" t="s">
        <v>1940</v>
      </c>
      <c r="C104" s="29">
        <v>5</v>
      </c>
      <c r="D104" s="19" t="s">
        <v>1366</v>
      </c>
      <c r="E104" s="19" t="s">
        <v>41</v>
      </c>
      <c r="F104" s="29">
        <v>52</v>
      </c>
      <c r="G104" s="19" t="s">
        <v>42</v>
      </c>
      <c r="H104" s="19" t="s">
        <v>42</v>
      </c>
      <c r="I104" s="29">
        <v>523</v>
      </c>
      <c r="J104" s="19" t="s">
        <v>48</v>
      </c>
      <c r="K104" s="19" t="s">
        <v>48</v>
      </c>
      <c r="L104" s="30">
        <v>5231</v>
      </c>
      <c r="M104" s="19" t="s">
        <v>49</v>
      </c>
      <c r="N104" s="19" t="s">
        <v>49</v>
      </c>
      <c r="O104" s="30">
        <v>254</v>
      </c>
      <c r="P104" s="19" t="s">
        <v>1677</v>
      </c>
      <c r="Q104" s="19" t="s">
        <v>1782</v>
      </c>
      <c r="R104" t="s">
        <v>18</v>
      </c>
    </row>
    <row r="105" spans="1:18" hidden="1" x14ac:dyDescent="0.25">
      <c r="A105" s="28" t="s">
        <v>1939</v>
      </c>
      <c r="B105" s="28" t="s">
        <v>1940</v>
      </c>
      <c r="C105" s="29">
        <v>5</v>
      </c>
      <c r="D105" s="19" t="s">
        <v>1366</v>
      </c>
      <c r="E105" s="19" t="s">
        <v>41</v>
      </c>
      <c r="F105" s="29">
        <v>52</v>
      </c>
      <c r="G105" s="19" t="s">
        <v>42</v>
      </c>
      <c r="H105" s="19" t="s">
        <v>42</v>
      </c>
      <c r="I105" s="29">
        <v>523</v>
      </c>
      <c r="J105" s="19" t="s">
        <v>48</v>
      </c>
      <c r="K105" s="19" t="s">
        <v>48</v>
      </c>
      <c r="L105" s="30">
        <v>5231</v>
      </c>
      <c r="M105" s="19" t="s">
        <v>49</v>
      </c>
      <c r="N105" s="19" t="s">
        <v>49</v>
      </c>
      <c r="O105" s="30">
        <v>253</v>
      </c>
      <c r="P105" s="19" t="s">
        <v>1678</v>
      </c>
      <c r="Q105" s="19" t="s">
        <v>1679</v>
      </c>
      <c r="R105" t="s">
        <v>18</v>
      </c>
    </row>
    <row r="106" spans="1:18" hidden="1" x14ac:dyDescent="0.25">
      <c r="A106" s="28" t="s">
        <v>1939</v>
      </c>
      <c r="B106" s="28" t="s">
        <v>1940</v>
      </c>
      <c r="C106" s="29">
        <v>5</v>
      </c>
      <c r="D106" s="19" t="s">
        <v>1366</v>
      </c>
      <c r="E106" s="19" t="s">
        <v>41</v>
      </c>
      <c r="F106" s="29">
        <v>52</v>
      </c>
      <c r="G106" s="19" t="s">
        <v>42</v>
      </c>
      <c r="H106" s="19" t="s">
        <v>42</v>
      </c>
      <c r="I106" s="29">
        <v>523</v>
      </c>
      <c r="J106" s="19" t="s">
        <v>48</v>
      </c>
      <c r="K106" s="19" t="s">
        <v>48</v>
      </c>
      <c r="L106" s="30">
        <v>5231</v>
      </c>
      <c r="M106" s="19" t="s">
        <v>49</v>
      </c>
      <c r="N106" s="19" t="s">
        <v>49</v>
      </c>
      <c r="O106" s="30">
        <v>442</v>
      </c>
      <c r="P106" s="19" t="s">
        <v>1680</v>
      </c>
      <c r="Q106" s="19" t="s">
        <v>1680</v>
      </c>
      <c r="R106" t="s">
        <v>18</v>
      </c>
    </row>
    <row r="107" spans="1:18" hidden="1" x14ac:dyDescent="0.25">
      <c r="A107" s="28" t="s">
        <v>1939</v>
      </c>
      <c r="B107" s="28" t="s">
        <v>1940</v>
      </c>
      <c r="C107" s="29">
        <v>5</v>
      </c>
      <c r="D107" s="19" t="s">
        <v>1366</v>
      </c>
      <c r="E107" s="19" t="s">
        <v>41</v>
      </c>
      <c r="F107" s="29">
        <v>52</v>
      </c>
      <c r="G107" s="19" t="s">
        <v>42</v>
      </c>
      <c r="H107" s="19" t="s">
        <v>42</v>
      </c>
      <c r="I107" s="29">
        <v>523</v>
      </c>
      <c r="J107" s="19" t="s">
        <v>48</v>
      </c>
      <c r="K107" s="19" t="s">
        <v>48</v>
      </c>
      <c r="L107" s="30">
        <v>5231</v>
      </c>
      <c r="M107" s="19" t="s">
        <v>49</v>
      </c>
      <c r="N107" s="19" t="s">
        <v>49</v>
      </c>
      <c r="O107" s="30">
        <v>450</v>
      </c>
      <c r="P107" s="19" t="s">
        <v>1681</v>
      </c>
      <c r="Q107" s="19" t="s">
        <v>1681</v>
      </c>
      <c r="R107" t="s">
        <v>18</v>
      </c>
    </row>
    <row r="108" spans="1:18" hidden="1" x14ac:dyDescent="0.25">
      <c r="A108" s="28" t="s">
        <v>1939</v>
      </c>
      <c r="B108" s="28" t="s">
        <v>1940</v>
      </c>
      <c r="C108" s="29">
        <v>5</v>
      </c>
      <c r="D108" s="19" t="s">
        <v>1366</v>
      </c>
      <c r="E108" s="19" t="s">
        <v>41</v>
      </c>
      <c r="F108" s="29">
        <v>52</v>
      </c>
      <c r="G108" s="19" t="s">
        <v>42</v>
      </c>
      <c r="H108" s="19" t="s">
        <v>42</v>
      </c>
      <c r="I108" s="29">
        <v>523</v>
      </c>
      <c r="J108" s="19" t="s">
        <v>48</v>
      </c>
      <c r="K108" s="19" t="s">
        <v>48</v>
      </c>
      <c r="L108" s="30">
        <v>5231</v>
      </c>
      <c r="M108" s="19" t="s">
        <v>49</v>
      </c>
      <c r="N108" s="19" t="s">
        <v>49</v>
      </c>
      <c r="O108" s="30">
        <v>447</v>
      </c>
      <c r="P108" s="19" t="s">
        <v>1682</v>
      </c>
      <c r="Q108" s="19" t="s">
        <v>1682</v>
      </c>
      <c r="R108" t="s">
        <v>18</v>
      </c>
    </row>
    <row r="109" spans="1:18" hidden="1" x14ac:dyDescent="0.25">
      <c r="A109" s="28" t="s">
        <v>1941</v>
      </c>
      <c r="B109" s="28" t="s">
        <v>1940</v>
      </c>
      <c r="C109" s="29">
        <v>5</v>
      </c>
      <c r="D109" s="19" t="s">
        <v>1366</v>
      </c>
      <c r="E109" s="19" t="s">
        <v>41</v>
      </c>
      <c r="F109" s="29">
        <v>52</v>
      </c>
      <c r="G109" s="19" t="s">
        <v>42</v>
      </c>
      <c r="H109" s="19" t="s">
        <v>42</v>
      </c>
      <c r="I109" s="29">
        <v>523</v>
      </c>
      <c r="J109" s="19" t="s">
        <v>48</v>
      </c>
      <c r="K109" s="19" t="s">
        <v>48</v>
      </c>
      <c r="L109" s="30">
        <v>5232</v>
      </c>
      <c r="M109" s="19" t="s">
        <v>50</v>
      </c>
      <c r="N109" s="19" t="s">
        <v>50</v>
      </c>
      <c r="O109" s="30">
        <v>362</v>
      </c>
      <c r="P109" s="19" t="s">
        <v>1683</v>
      </c>
      <c r="Q109" s="19" t="s">
        <v>1684</v>
      </c>
      <c r="R109" t="s">
        <v>18</v>
      </c>
    </row>
    <row r="110" spans="1:18" hidden="1" x14ac:dyDescent="0.25">
      <c r="A110" s="28" t="s">
        <v>1941</v>
      </c>
      <c r="B110" s="28" t="s">
        <v>1940</v>
      </c>
      <c r="C110" s="29">
        <v>5</v>
      </c>
      <c r="D110" s="19" t="s">
        <v>1366</v>
      </c>
      <c r="E110" s="19" t="s">
        <v>41</v>
      </c>
      <c r="F110" s="29">
        <v>52</v>
      </c>
      <c r="G110" s="19" t="s">
        <v>42</v>
      </c>
      <c r="H110" s="19" t="s">
        <v>42</v>
      </c>
      <c r="I110" s="29">
        <v>523</v>
      </c>
      <c r="J110" s="19" t="s">
        <v>48</v>
      </c>
      <c r="K110" s="19" t="s">
        <v>48</v>
      </c>
      <c r="L110" s="30">
        <v>5232</v>
      </c>
      <c r="M110" s="19" t="s">
        <v>50</v>
      </c>
      <c r="N110" s="19" t="s">
        <v>50</v>
      </c>
      <c r="O110" s="30">
        <v>363</v>
      </c>
      <c r="P110" s="19" t="s">
        <v>1687</v>
      </c>
      <c r="Q110" s="19" t="s">
        <v>1688</v>
      </c>
      <c r="R110" t="s">
        <v>25</v>
      </c>
    </row>
    <row r="111" spans="1:18" hidden="1" x14ac:dyDescent="0.25">
      <c r="A111" s="28" t="s">
        <v>1941</v>
      </c>
      <c r="B111" s="28" t="s">
        <v>1940</v>
      </c>
      <c r="C111" s="29">
        <v>5</v>
      </c>
      <c r="D111" s="19" t="s">
        <v>1366</v>
      </c>
      <c r="E111" s="19" t="s">
        <v>41</v>
      </c>
      <c r="F111" s="29">
        <v>52</v>
      </c>
      <c r="G111" s="19" t="s">
        <v>42</v>
      </c>
      <c r="H111" s="19" t="s">
        <v>42</v>
      </c>
      <c r="I111" s="29">
        <v>523</v>
      </c>
      <c r="J111" s="19" t="s">
        <v>48</v>
      </c>
      <c r="K111" s="19" t="s">
        <v>48</v>
      </c>
      <c r="L111" s="30">
        <v>5232</v>
      </c>
      <c r="M111" s="19" t="s">
        <v>50</v>
      </c>
      <c r="N111" s="19" t="s">
        <v>50</v>
      </c>
      <c r="O111" s="30">
        <v>364</v>
      </c>
      <c r="P111" s="19" t="s">
        <v>1685</v>
      </c>
      <c r="Q111" s="19" t="s">
        <v>1686</v>
      </c>
      <c r="R111" t="s">
        <v>18</v>
      </c>
    </row>
    <row r="112" spans="1:18" hidden="1" x14ac:dyDescent="0.25">
      <c r="A112" s="28" t="s">
        <v>1941</v>
      </c>
      <c r="B112" s="28" t="s">
        <v>1940</v>
      </c>
      <c r="C112" s="29">
        <v>5</v>
      </c>
      <c r="D112" s="19" t="s">
        <v>1366</v>
      </c>
      <c r="E112" s="19" t="s">
        <v>41</v>
      </c>
      <c r="F112" s="29">
        <v>52</v>
      </c>
      <c r="G112" s="19" t="s">
        <v>42</v>
      </c>
      <c r="H112" s="19" t="s">
        <v>42</v>
      </c>
      <c r="I112" s="29">
        <v>523</v>
      </c>
      <c r="J112" s="19" t="s">
        <v>48</v>
      </c>
      <c r="K112" s="19" t="s">
        <v>48</v>
      </c>
      <c r="L112" s="30">
        <v>5232</v>
      </c>
      <c r="M112" s="19" t="s">
        <v>50</v>
      </c>
      <c r="N112" s="19" t="s">
        <v>50</v>
      </c>
      <c r="O112" s="30">
        <v>365</v>
      </c>
      <c r="P112" s="19" t="s">
        <v>1689</v>
      </c>
      <c r="Q112" s="19" t="s">
        <v>1690</v>
      </c>
      <c r="R112" t="s">
        <v>18</v>
      </c>
    </row>
    <row r="113" spans="1:18" hidden="1" x14ac:dyDescent="0.25">
      <c r="A113" s="28" t="s">
        <v>1941</v>
      </c>
      <c r="B113" s="28" t="s">
        <v>1940</v>
      </c>
      <c r="C113" s="29">
        <v>5</v>
      </c>
      <c r="D113" s="19" t="s">
        <v>1366</v>
      </c>
      <c r="E113" s="19" t="s">
        <v>41</v>
      </c>
      <c r="F113" s="29">
        <v>52</v>
      </c>
      <c r="G113" s="19" t="s">
        <v>42</v>
      </c>
      <c r="H113" s="19" t="s">
        <v>42</v>
      </c>
      <c r="I113" s="29">
        <v>523</v>
      </c>
      <c r="J113" s="19" t="s">
        <v>48</v>
      </c>
      <c r="K113" s="19" t="s">
        <v>48</v>
      </c>
      <c r="L113" s="30">
        <v>5232</v>
      </c>
      <c r="M113" s="19" t="s">
        <v>50</v>
      </c>
      <c r="N113" s="19" t="s">
        <v>50</v>
      </c>
      <c r="O113" s="30">
        <v>442</v>
      </c>
      <c r="P113" s="19" t="s">
        <v>1680</v>
      </c>
      <c r="Q113" s="19" t="s">
        <v>1680</v>
      </c>
      <c r="R113" t="s">
        <v>18</v>
      </c>
    </row>
    <row r="114" spans="1:18" hidden="1" x14ac:dyDescent="0.25">
      <c r="A114" s="28" t="s">
        <v>1941</v>
      </c>
      <c r="B114" s="28" t="s">
        <v>1940</v>
      </c>
      <c r="C114" s="29">
        <v>5</v>
      </c>
      <c r="D114" s="19" t="s">
        <v>1366</v>
      </c>
      <c r="E114" s="19" t="s">
        <v>41</v>
      </c>
      <c r="F114" s="29">
        <v>52</v>
      </c>
      <c r="G114" s="19" t="s">
        <v>42</v>
      </c>
      <c r="H114" s="19" t="s">
        <v>42</v>
      </c>
      <c r="I114" s="29">
        <v>523</v>
      </c>
      <c r="J114" s="19" t="s">
        <v>48</v>
      </c>
      <c r="K114" s="19" t="s">
        <v>48</v>
      </c>
      <c r="L114" s="30">
        <v>5232</v>
      </c>
      <c r="M114" s="19" t="s">
        <v>50</v>
      </c>
      <c r="N114" s="19" t="s">
        <v>50</v>
      </c>
      <c r="O114" s="30">
        <v>354</v>
      </c>
      <c r="P114" s="19" t="s">
        <v>1691</v>
      </c>
      <c r="Q114" s="19" t="s">
        <v>1692</v>
      </c>
      <c r="R114" t="s">
        <v>18</v>
      </c>
    </row>
    <row r="115" spans="1:18" hidden="1" x14ac:dyDescent="0.25">
      <c r="A115" s="28" t="s">
        <v>1941</v>
      </c>
      <c r="B115" s="28" t="s">
        <v>1940</v>
      </c>
      <c r="C115" s="29">
        <v>5</v>
      </c>
      <c r="D115" s="19" t="s">
        <v>1366</v>
      </c>
      <c r="E115" s="19" t="s">
        <v>41</v>
      </c>
      <c r="F115" s="29">
        <v>52</v>
      </c>
      <c r="G115" s="19" t="s">
        <v>42</v>
      </c>
      <c r="H115" s="19" t="s">
        <v>42</v>
      </c>
      <c r="I115" s="29">
        <v>523</v>
      </c>
      <c r="J115" s="19" t="s">
        <v>48</v>
      </c>
      <c r="K115" s="19" t="s">
        <v>48</v>
      </c>
      <c r="L115" s="30">
        <v>5232</v>
      </c>
      <c r="M115" s="19" t="s">
        <v>50</v>
      </c>
      <c r="N115" s="19" t="s">
        <v>50</v>
      </c>
      <c r="O115" s="30">
        <v>356</v>
      </c>
      <c r="P115" s="19" t="s">
        <v>1693</v>
      </c>
      <c r="Q115" s="19" t="s">
        <v>1694</v>
      </c>
      <c r="R115" t="s">
        <v>18</v>
      </c>
    </row>
    <row r="116" spans="1:18" hidden="1" x14ac:dyDescent="0.25">
      <c r="A116" s="28" t="s">
        <v>1941</v>
      </c>
      <c r="B116" s="28" t="s">
        <v>1940</v>
      </c>
      <c r="C116" s="29">
        <v>5</v>
      </c>
      <c r="D116" s="19" t="s">
        <v>1366</v>
      </c>
      <c r="E116" s="19" t="s">
        <v>41</v>
      </c>
      <c r="F116" s="29">
        <v>52</v>
      </c>
      <c r="G116" s="19" t="s">
        <v>42</v>
      </c>
      <c r="H116" s="19" t="s">
        <v>42</v>
      </c>
      <c r="I116" s="29">
        <v>523</v>
      </c>
      <c r="J116" s="19" t="s">
        <v>48</v>
      </c>
      <c r="K116" s="19" t="s">
        <v>48</v>
      </c>
      <c r="L116" s="30">
        <v>5232</v>
      </c>
      <c r="M116" s="19" t="s">
        <v>50</v>
      </c>
      <c r="N116" s="19" t="s">
        <v>50</v>
      </c>
      <c r="O116" s="30">
        <v>355</v>
      </c>
      <c r="P116" s="19" t="s">
        <v>1695</v>
      </c>
      <c r="Q116" s="19" t="s">
        <v>1696</v>
      </c>
      <c r="R116" t="s">
        <v>25</v>
      </c>
    </row>
    <row r="117" spans="1:18" hidden="1" x14ac:dyDescent="0.25">
      <c r="A117" s="28" t="s">
        <v>1941</v>
      </c>
      <c r="B117" s="28" t="s">
        <v>1940</v>
      </c>
      <c r="C117" s="29">
        <v>5</v>
      </c>
      <c r="D117" s="19" t="s">
        <v>1366</v>
      </c>
      <c r="E117" s="19" t="s">
        <v>41</v>
      </c>
      <c r="F117" s="29">
        <v>52</v>
      </c>
      <c r="G117" s="19" t="s">
        <v>42</v>
      </c>
      <c r="H117" s="19" t="s">
        <v>42</v>
      </c>
      <c r="I117" s="29">
        <v>523</v>
      </c>
      <c r="J117" s="19" t="s">
        <v>48</v>
      </c>
      <c r="K117" s="19" t="s">
        <v>48</v>
      </c>
      <c r="L117" s="30">
        <v>5232</v>
      </c>
      <c r="M117" s="19" t="s">
        <v>50</v>
      </c>
      <c r="N117" s="19" t="s">
        <v>50</v>
      </c>
      <c r="O117" s="30">
        <v>357</v>
      </c>
      <c r="P117" s="19" t="s">
        <v>1697</v>
      </c>
      <c r="Q117" s="19" t="s">
        <v>1698</v>
      </c>
      <c r="R117" t="s">
        <v>18</v>
      </c>
    </row>
    <row r="118" spans="1:18" hidden="1" x14ac:dyDescent="0.25">
      <c r="A118" s="28" t="s">
        <v>1941</v>
      </c>
      <c r="B118" s="28" t="s">
        <v>1940</v>
      </c>
      <c r="C118" s="29">
        <v>5</v>
      </c>
      <c r="D118" s="19" t="s">
        <v>1366</v>
      </c>
      <c r="E118" s="19" t="s">
        <v>41</v>
      </c>
      <c r="F118" s="29">
        <v>52</v>
      </c>
      <c r="G118" s="19" t="s">
        <v>42</v>
      </c>
      <c r="H118" s="19" t="s">
        <v>42</v>
      </c>
      <c r="I118" s="29">
        <v>523</v>
      </c>
      <c r="J118" s="19" t="s">
        <v>48</v>
      </c>
      <c r="K118" s="19" t="s">
        <v>48</v>
      </c>
      <c r="L118" s="30">
        <v>5232</v>
      </c>
      <c r="M118" s="19" t="s">
        <v>50</v>
      </c>
      <c r="N118" s="19" t="s">
        <v>50</v>
      </c>
      <c r="O118" s="30">
        <v>358</v>
      </c>
      <c r="P118" s="19" t="s">
        <v>1699</v>
      </c>
      <c r="Q118" s="19" t="s">
        <v>1700</v>
      </c>
      <c r="R118" t="s">
        <v>18</v>
      </c>
    </row>
    <row r="119" spans="1:18" hidden="1" x14ac:dyDescent="0.25">
      <c r="A119" s="28" t="s">
        <v>1941</v>
      </c>
      <c r="B119" s="28" t="s">
        <v>1940</v>
      </c>
      <c r="C119" s="29">
        <v>5</v>
      </c>
      <c r="D119" s="19" t="s">
        <v>1366</v>
      </c>
      <c r="E119" s="19" t="s">
        <v>41</v>
      </c>
      <c r="F119" s="29">
        <v>52</v>
      </c>
      <c r="G119" s="19" t="s">
        <v>42</v>
      </c>
      <c r="H119" s="19" t="s">
        <v>42</v>
      </c>
      <c r="I119" s="29">
        <v>523</v>
      </c>
      <c r="J119" s="19" t="s">
        <v>48</v>
      </c>
      <c r="K119" s="19" t="s">
        <v>48</v>
      </c>
      <c r="L119" s="30">
        <v>5232</v>
      </c>
      <c r="M119" s="19" t="s">
        <v>50</v>
      </c>
      <c r="N119" s="19" t="s">
        <v>50</v>
      </c>
      <c r="O119" s="30">
        <v>360</v>
      </c>
      <c r="P119" s="19" t="s">
        <v>1701</v>
      </c>
      <c r="Q119" s="19" t="s">
        <v>1702</v>
      </c>
      <c r="R119" t="s">
        <v>18</v>
      </c>
    </row>
    <row r="120" spans="1:18" hidden="1" x14ac:dyDescent="0.25">
      <c r="A120" s="28" t="s">
        <v>1941</v>
      </c>
      <c r="B120" s="28" t="s">
        <v>1940</v>
      </c>
      <c r="C120" s="29">
        <v>5</v>
      </c>
      <c r="D120" s="19" t="s">
        <v>1366</v>
      </c>
      <c r="E120" s="19" t="s">
        <v>41</v>
      </c>
      <c r="F120" s="29">
        <v>52</v>
      </c>
      <c r="G120" s="19" t="s">
        <v>42</v>
      </c>
      <c r="H120" s="19" t="s">
        <v>42</v>
      </c>
      <c r="I120" s="29">
        <v>523</v>
      </c>
      <c r="J120" s="19" t="s">
        <v>48</v>
      </c>
      <c r="K120" s="19" t="s">
        <v>48</v>
      </c>
      <c r="L120" s="30">
        <v>5232</v>
      </c>
      <c r="M120" s="19" t="s">
        <v>50</v>
      </c>
      <c r="N120" s="19" t="s">
        <v>50</v>
      </c>
      <c r="O120" s="30">
        <v>359</v>
      </c>
      <c r="P120" s="19" t="s">
        <v>1703</v>
      </c>
      <c r="Q120" s="19" t="s">
        <v>1704</v>
      </c>
      <c r="R120" t="s">
        <v>25</v>
      </c>
    </row>
    <row r="121" spans="1:18" hidden="1" x14ac:dyDescent="0.25">
      <c r="A121" s="28" t="s">
        <v>1941</v>
      </c>
      <c r="B121" s="28" t="s">
        <v>1940</v>
      </c>
      <c r="C121" s="29">
        <v>5</v>
      </c>
      <c r="D121" s="19" t="s">
        <v>1366</v>
      </c>
      <c r="E121" s="19" t="s">
        <v>41</v>
      </c>
      <c r="F121" s="29">
        <v>52</v>
      </c>
      <c r="G121" s="19" t="s">
        <v>42</v>
      </c>
      <c r="H121" s="19" t="s">
        <v>42</v>
      </c>
      <c r="I121" s="29">
        <v>523</v>
      </c>
      <c r="J121" s="19" t="s">
        <v>48</v>
      </c>
      <c r="K121" s="19" t="s">
        <v>48</v>
      </c>
      <c r="L121" s="30">
        <v>5232</v>
      </c>
      <c r="M121" s="19" t="s">
        <v>50</v>
      </c>
      <c r="N121" s="19" t="s">
        <v>50</v>
      </c>
      <c r="O121" s="30">
        <v>361</v>
      </c>
      <c r="P121" s="19" t="s">
        <v>1705</v>
      </c>
      <c r="Q121" s="19" t="s">
        <v>1706</v>
      </c>
      <c r="R121" t="s">
        <v>18</v>
      </c>
    </row>
    <row r="122" spans="1:18" hidden="1" x14ac:dyDescent="0.25">
      <c r="A122" s="28" t="s">
        <v>1941</v>
      </c>
      <c r="B122" s="28" t="s">
        <v>1940</v>
      </c>
      <c r="C122" s="29">
        <v>5</v>
      </c>
      <c r="D122" s="19" t="s">
        <v>1366</v>
      </c>
      <c r="E122" s="19" t="s">
        <v>41</v>
      </c>
      <c r="F122" s="29">
        <v>52</v>
      </c>
      <c r="G122" s="19" t="s">
        <v>42</v>
      </c>
      <c r="H122" s="19" t="s">
        <v>42</v>
      </c>
      <c r="I122" s="29">
        <v>523</v>
      </c>
      <c r="J122" s="19" t="s">
        <v>48</v>
      </c>
      <c r="K122" s="19" t="s">
        <v>48</v>
      </c>
      <c r="L122" s="30">
        <v>5232</v>
      </c>
      <c r="M122" s="19" t="s">
        <v>50</v>
      </c>
      <c r="N122" s="19" t="s">
        <v>50</v>
      </c>
      <c r="O122" s="30">
        <v>257</v>
      </c>
      <c r="P122" s="19" t="s">
        <v>1709</v>
      </c>
      <c r="Q122" s="19" t="s">
        <v>1710</v>
      </c>
      <c r="R122" t="s">
        <v>18</v>
      </c>
    </row>
    <row r="123" spans="1:18" hidden="1" x14ac:dyDescent="0.25">
      <c r="A123" s="28" t="s">
        <v>1941</v>
      </c>
      <c r="B123" s="28" t="s">
        <v>1940</v>
      </c>
      <c r="C123" s="29">
        <v>5</v>
      </c>
      <c r="D123" s="19" t="s">
        <v>1366</v>
      </c>
      <c r="E123" s="19" t="s">
        <v>41</v>
      </c>
      <c r="F123" s="29">
        <v>52</v>
      </c>
      <c r="G123" s="19" t="s">
        <v>42</v>
      </c>
      <c r="H123" s="19" t="s">
        <v>42</v>
      </c>
      <c r="I123" s="29">
        <v>523</v>
      </c>
      <c r="J123" s="19" t="s">
        <v>48</v>
      </c>
      <c r="K123" s="19" t="s">
        <v>48</v>
      </c>
      <c r="L123" s="30">
        <v>5232</v>
      </c>
      <c r="M123" s="19" t="s">
        <v>50</v>
      </c>
      <c r="N123" s="19" t="s">
        <v>50</v>
      </c>
      <c r="O123" s="30">
        <v>256</v>
      </c>
      <c r="P123" s="19" t="s">
        <v>1711</v>
      </c>
      <c r="Q123" s="19" t="s">
        <v>1712</v>
      </c>
      <c r="R123" t="s">
        <v>25</v>
      </c>
    </row>
    <row r="124" spans="1:18" hidden="1" x14ac:dyDescent="0.25">
      <c r="A124" s="28" t="s">
        <v>1941</v>
      </c>
      <c r="B124" s="28" t="s">
        <v>1940</v>
      </c>
      <c r="C124" s="29">
        <v>5</v>
      </c>
      <c r="D124" s="19" t="s">
        <v>1366</v>
      </c>
      <c r="E124" s="19" t="s">
        <v>41</v>
      </c>
      <c r="F124" s="29">
        <v>52</v>
      </c>
      <c r="G124" s="19" t="s">
        <v>42</v>
      </c>
      <c r="H124" s="19" t="s">
        <v>42</v>
      </c>
      <c r="I124" s="29">
        <v>523</v>
      </c>
      <c r="J124" s="19" t="s">
        <v>48</v>
      </c>
      <c r="K124" s="19" t="s">
        <v>48</v>
      </c>
      <c r="L124" s="30">
        <v>5232</v>
      </c>
      <c r="M124" s="19" t="s">
        <v>50</v>
      </c>
      <c r="N124" s="19" t="s">
        <v>50</v>
      </c>
      <c r="O124" s="30">
        <v>353</v>
      </c>
      <c r="P124" s="19" t="s">
        <v>1713</v>
      </c>
      <c r="Q124" s="19" t="s">
        <v>1714</v>
      </c>
      <c r="R124" t="s">
        <v>18</v>
      </c>
    </row>
    <row r="125" spans="1:18" hidden="1" x14ac:dyDescent="0.25">
      <c r="A125" s="28" t="s">
        <v>1941</v>
      </c>
      <c r="B125" s="28" t="s">
        <v>1940</v>
      </c>
      <c r="C125" s="29">
        <v>5</v>
      </c>
      <c r="D125" s="19" t="s">
        <v>1366</v>
      </c>
      <c r="E125" s="19" t="s">
        <v>41</v>
      </c>
      <c r="F125" s="29">
        <v>52</v>
      </c>
      <c r="G125" s="19" t="s">
        <v>42</v>
      </c>
      <c r="H125" s="19" t="s">
        <v>42</v>
      </c>
      <c r="I125" s="29">
        <v>523</v>
      </c>
      <c r="J125" s="19" t="s">
        <v>48</v>
      </c>
      <c r="K125" s="19" t="s">
        <v>48</v>
      </c>
      <c r="L125" s="30">
        <v>5232</v>
      </c>
      <c r="M125" s="19" t="s">
        <v>50</v>
      </c>
      <c r="N125" s="19" t="s">
        <v>50</v>
      </c>
      <c r="O125" s="30">
        <v>255</v>
      </c>
      <c r="P125" s="19" t="s">
        <v>1707</v>
      </c>
      <c r="Q125" s="19" t="s">
        <v>1708</v>
      </c>
      <c r="R125" t="s">
        <v>18</v>
      </c>
    </row>
    <row r="126" spans="1:18" hidden="1" x14ac:dyDescent="0.25">
      <c r="A126" s="28" t="s">
        <v>1942</v>
      </c>
      <c r="B126" s="28" t="s">
        <v>1935</v>
      </c>
      <c r="C126" s="29">
        <v>5</v>
      </c>
      <c r="D126" s="19" t="s">
        <v>1366</v>
      </c>
      <c r="E126" s="19" t="s">
        <v>41</v>
      </c>
      <c r="F126" s="29">
        <v>52</v>
      </c>
      <c r="G126" s="19" t="s">
        <v>42</v>
      </c>
      <c r="H126" s="19" t="s">
        <v>42</v>
      </c>
      <c r="I126" s="29">
        <v>522</v>
      </c>
      <c r="J126" s="19" t="s">
        <v>43</v>
      </c>
      <c r="K126" s="19" t="s">
        <v>43</v>
      </c>
      <c r="L126" s="30">
        <v>5222</v>
      </c>
      <c r="M126" s="19" t="s">
        <v>52</v>
      </c>
      <c r="N126" s="19" t="s">
        <v>52</v>
      </c>
      <c r="O126" s="30">
        <v>159</v>
      </c>
      <c r="P126" s="19" t="s">
        <v>1418</v>
      </c>
      <c r="Q126" s="19" t="s">
        <v>1418</v>
      </c>
      <c r="R126" t="s">
        <v>25</v>
      </c>
    </row>
    <row r="127" spans="1:18" hidden="1" x14ac:dyDescent="0.25">
      <c r="A127" s="28" t="s">
        <v>1942</v>
      </c>
      <c r="B127" s="28" t="s">
        <v>1935</v>
      </c>
      <c r="C127" s="29">
        <v>5</v>
      </c>
      <c r="D127" s="19" t="s">
        <v>1366</v>
      </c>
      <c r="E127" s="19" t="s">
        <v>41</v>
      </c>
      <c r="F127" s="29">
        <v>52</v>
      </c>
      <c r="G127" s="19" t="s">
        <v>42</v>
      </c>
      <c r="H127" s="19" t="s">
        <v>42</v>
      </c>
      <c r="I127" s="29">
        <v>522</v>
      </c>
      <c r="J127" s="19" t="s">
        <v>43</v>
      </c>
      <c r="K127" s="19" t="s">
        <v>43</v>
      </c>
      <c r="L127" s="30">
        <v>5222</v>
      </c>
      <c r="M127" s="19" t="s">
        <v>52</v>
      </c>
      <c r="N127" s="19" t="s">
        <v>52</v>
      </c>
      <c r="O127" s="30">
        <v>186</v>
      </c>
      <c r="P127" s="19" t="s">
        <v>1423</v>
      </c>
      <c r="Q127" s="19" t="s">
        <v>1423</v>
      </c>
      <c r="R127" t="s">
        <v>18</v>
      </c>
    </row>
    <row r="128" spans="1:18" hidden="1" x14ac:dyDescent="0.25">
      <c r="A128" s="28" t="s">
        <v>1942</v>
      </c>
      <c r="B128" s="28" t="s">
        <v>1935</v>
      </c>
      <c r="C128" s="29">
        <v>5</v>
      </c>
      <c r="D128" s="19" t="s">
        <v>1366</v>
      </c>
      <c r="E128" s="19" t="s">
        <v>41</v>
      </c>
      <c r="F128" s="29">
        <v>52</v>
      </c>
      <c r="G128" s="19" t="s">
        <v>42</v>
      </c>
      <c r="H128" s="19" t="s">
        <v>42</v>
      </c>
      <c r="I128" s="29">
        <v>522</v>
      </c>
      <c r="J128" s="19" t="s">
        <v>43</v>
      </c>
      <c r="K128" s="19" t="s">
        <v>43</v>
      </c>
      <c r="L128" s="30">
        <v>5222</v>
      </c>
      <c r="M128" s="19" t="s">
        <v>52</v>
      </c>
      <c r="N128" s="19" t="s">
        <v>52</v>
      </c>
      <c r="O128" s="30">
        <v>135</v>
      </c>
      <c r="P128" s="19" t="s">
        <v>1393</v>
      </c>
      <c r="Q128" s="19" t="s">
        <v>1394</v>
      </c>
      <c r="R128" t="s">
        <v>18</v>
      </c>
    </row>
    <row r="129" spans="1:18" hidden="1" x14ac:dyDescent="0.25">
      <c r="A129" s="28" t="s">
        <v>1942</v>
      </c>
      <c r="B129" s="28" t="s">
        <v>1935</v>
      </c>
      <c r="C129" s="29">
        <v>5</v>
      </c>
      <c r="D129" s="19" t="s">
        <v>1366</v>
      </c>
      <c r="E129" s="19" t="s">
        <v>41</v>
      </c>
      <c r="F129" s="29">
        <v>52</v>
      </c>
      <c r="G129" s="19" t="s">
        <v>42</v>
      </c>
      <c r="H129" s="19" t="s">
        <v>42</v>
      </c>
      <c r="I129" s="29">
        <v>522</v>
      </c>
      <c r="J129" s="19" t="s">
        <v>43</v>
      </c>
      <c r="K129" s="19" t="s">
        <v>43</v>
      </c>
      <c r="L129" s="30">
        <v>5222</v>
      </c>
      <c r="M129" s="19" t="s">
        <v>52</v>
      </c>
      <c r="N129" s="19" t="s">
        <v>52</v>
      </c>
      <c r="O129" s="30">
        <v>136</v>
      </c>
      <c r="P129" s="19" t="s">
        <v>1395</v>
      </c>
      <c r="Q129" s="19" t="s">
        <v>1396</v>
      </c>
      <c r="R129" t="s">
        <v>18</v>
      </c>
    </row>
    <row r="130" spans="1:18" hidden="1" x14ac:dyDescent="0.25">
      <c r="A130" s="28" t="s">
        <v>1942</v>
      </c>
      <c r="B130" s="28" t="s">
        <v>1935</v>
      </c>
      <c r="C130" s="29">
        <v>5</v>
      </c>
      <c r="D130" s="19" t="s">
        <v>1366</v>
      </c>
      <c r="E130" s="19" t="s">
        <v>41</v>
      </c>
      <c r="F130" s="29">
        <v>52</v>
      </c>
      <c r="G130" s="19" t="s">
        <v>42</v>
      </c>
      <c r="H130" s="19" t="s">
        <v>42</v>
      </c>
      <c r="I130" s="29">
        <v>522</v>
      </c>
      <c r="J130" s="19" t="s">
        <v>43</v>
      </c>
      <c r="K130" s="19" t="s">
        <v>43</v>
      </c>
      <c r="L130" s="30">
        <v>5222</v>
      </c>
      <c r="M130" s="19" t="s">
        <v>52</v>
      </c>
      <c r="N130" s="19" t="s">
        <v>52</v>
      </c>
      <c r="O130" s="30">
        <v>154</v>
      </c>
      <c r="P130" s="19" t="s">
        <v>1391</v>
      </c>
      <c r="Q130" s="19" t="s">
        <v>1392</v>
      </c>
      <c r="R130" t="s">
        <v>18</v>
      </c>
    </row>
    <row r="131" spans="1:18" hidden="1" x14ac:dyDescent="0.25">
      <c r="A131" s="28" t="s">
        <v>1942</v>
      </c>
      <c r="B131" s="28" t="s">
        <v>1935</v>
      </c>
      <c r="C131" s="29">
        <v>5</v>
      </c>
      <c r="D131" s="19" t="s">
        <v>1366</v>
      </c>
      <c r="E131" s="19" t="s">
        <v>41</v>
      </c>
      <c r="F131" s="29">
        <v>52</v>
      </c>
      <c r="G131" s="19" t="s">
        <v>42</v>
      </c>
      <c r="H131" s="19" t="s">
        <v>42</v>
      </c>
      <c r="I131" s="29">
        <v>522</v>
      </c>
      <c r="J131" s="19" t="s">
        <v>43</v>
      </c>
      <c r="K131" s="19" t="s">
        <v>43</v>
      </c>
      <c r="L131" s="30">
        <v>5222</v>
      </c>
      <c r="M131" s="19" t="s">
        <v>52</v>
      </c>
      <c r="N131" s="19" t="s">
        <v>52</v>
      </c>
      <c r="O131" s="30">
        <v>157</v>
      </c>
      <c r="P131" s="19" t="s">
        <v>1414</v>
      </c>
      <c r="Q131" s="19" t="s">
        <v>1415</v>
      </c>
      <c r="R131" t="s">
        <v>18</v>
      </c>
    </row>
    <row r="132" spans="1:18" hidden="1" x14ac:dyDescent="0.25">
      <c r="A132" s="28" t="s">
        <v>1942</v>
      </c>
      <c r="B132" s="28" t="s">
        <v>1935</v>
      </c>
      <c r="C132" s="29">
        <v>5</v>
      </c>
      <c r="D132" s="19" t="s">
        <v>1366</v>
      </c>
      <c r="E132" s="19" t="s">
        <v>41</v>
      </c>
      <c r="F132" s="29">
        <v>52</v>
      </c>
      <c r="G132" s="19" t="s">
        <v>42</v>
      </c>
      <c r="H132" s="19" t="s">
        <v>42</v>
      </c>
      <c r="I132" s="29">
        <v>522</v>
      </c>
      <c r="J132" s="19" t="s">
        <v>43</v>
      </c>
      <c r="K132" s="19" t="s">
        <v>43</v>
      </c>
      <c r="L132" s="30">
        <v>5222</v>
      </c>
      <c r="M132" s="19" t="s">
        <v>52</v>
      </c>
      <c r="N132" s="19" t="s">
        <v>52</v>
      </c>
      <c r="O132" s="30">
        <v>411</v>
      </c>
      <c r="P132" s="19" t="s">
        <v>1422</v>
      </c>
      <c r="Q132" s="19" t="s">
        <v>1781</v>
      </c>
      <c r="R132" t="s">
        <v>18</v>
      </c>
    </row>
    <row r="133" spans="1:18" hidden="1" x14ac:dyDescent="0.25">
      <c r="A133" s="28" t="s">
        <v>1942</v>
      </c>
      <c r="B133" s="28" t="s">
        <v>1935</v>
      </c>
      <c r="C133" s="29">
        <v>5</v>
      </c>
      <c r="D133" s="19" t="s">
        <v>1366</v>
      </c>
      <c r="E133" s="19" t="s">
        <v>41</v>
      </c>
      <c r="F133" s="29">
        <v>52</v>
      </c>
      <c r="G133" s="19" t="s">
        <v>42</v>
      </c>
      <c r="H133" s="19" t="s">
        <v>42</v>
      </c>
      <c r="I133" s="29">
        <v>522</v>
      </c>
      <c r="J133" s="19" t="s">
        <v>43</v>
      </c>
      <c r="K133" s="19" t="s">
        <v>43</v>
      </c>
      <c r="L133" s="30">
        <v>5222</v>
      </c>
      <c r="M133" s="19" t="s">
        <v>52</v>
      </c>
      <c r="N133" s="19" t="s">
        <v>52</v>
      </c>
      <c r="O133" s="30">
        <v>271</v>
      </c>
      <c r="P133" s="19" t="s">
        <v>1389</v>
      </c>
      <c r="Q133" s="19" t="s">
        <v>1390</v>
      </c>
      <c r="R133" t="s">
        <v>18</v>
      </c>
    </row>
    <row r="134" spans="1:18" hidden="1" x14ac:dyDescent="0.25">
      <c r="A134" s="28" t="s">
        <v>1943</v>
      </c>
      <c r="B134" s="28" t="s">
        <v>1944</v>
      </c>
      <c r="C134" s="29">
        <v>2</v>
      </c>
      <c r="D134" s="19" t="s">
        <v>1387</v>
      </c>
      <c r="E134" s="19" t="s">
        <v>22</v>
      </c>
      <c r="F134" s="29">
        <v>22</v>
      </c>
      <c r="G134" s="19" t="s">
        <v>63</v>
      </c>
      <c r="H134" s="19" t="s">
        <v>63</v>
      </c>
      <c r="I134" s="29">
        <v>320</v>
      </c>
      <c r="J134" s="19" t="s">
        <v>16</v>
      </c>
      <c r="K134" s="19" t="s">
        <v>16</v>
      </c>
      <c r="L134" s="30">
        <v>2201</v>
      </c>
      <c r="M134" s="19" t="s">
        <v>1388</v>
      </c>
      <c r="N134" s="19" t="s">
        <v>34</v>
      </c>
      <c r="O134" s="30">
        <v>1003</v>
      </c>
      <c r="P134" s="19" t="s">
        <v>1783</v>
      </c>
      <c r="Q134" s="19" t="s">
        <v>1783</v>
      </c>
      <c r="R134" t="s">
        <v>18</v>
      </c>
    </row>
    <row r="135" spans="1:18" x14ac:dyDescent="0.25">
      <c r="A135" s="28" t="s">
        <v>1945</v>
      </c>
      <c r="B135" s="28" t="s">
        <v>1944</v>
      </c>
      <c r="C135" s="29">
        <v>2</v>
      </c>
      <c r="D135" s="19" t="s">
        <v>1387</v>
      </c>
      <c r="E135" s="19" t="s">
        <v>22</v>
      </c>
      <c r="F135" s="29">
        <v>22</v>
      </c>
      <c r="G135" s="19" t="s">
        <v>63</v>
      </c>
      <c r="H135" s="19" t="s">
        <v>63</v>
      </c>
      <c r="I135" s="29">
        <v>320</v>
      </c>
      <c r="J135" s="19" t="s">
        <v>16</v>
      </c>
      <c r="K135" s="19" t="s">
        <v>16</v>
      </c>
      <c r="L135" s="30">
        <v>2202</v>
      </c>
      <c r="M135" s="19" t="s">
        <v>64</v>
      </c>
      <c r="N135" s="19" t="s">
        <v>64</v>
      </c>
      <c r="O135" s="30">
        <v>157</v>
      </c>
      <c r="P135" s="19" t="s">
        <v>1414</v>
      </c>
      <c r="Q135" s="19" t="s">
        <v>1415</v>
      </c>
      <c r="R135" t="s">
        <v>18</v>
      </c>
    </row>
    <row r="136" spans="1:18" x14ac:dyDescent="0.25">
      <c r="A136" s="28" t="s">
        <v>1945</v>
      </c>
      <c r="B136" s="28" t="s">
        <v>1944</v>
      </c>
      <c r="C136" s="29">
        <v>2</v>
      </c>
      <c r="D136" s="19" t="s">
        <v>1387</v>
      </c>
      <c r="E136" s="19" t="s">
        <v>22</v>
      </c>
      <c r="F136" s="29">
        <v>22</v>
      </c>
      <c r="G136" s="19" t="s">
        <v>63</v>
      </c>
      <c r="H136" s="19" t="s">
        <v>63</v>
      </c>
      <c r="I136" s="29">
        <v>320</v>
      </c>
      <c r="J136" s="19" t="s">
        <v>16</v>
      </c>
      <c r="K136" s="19" t="s">
        <v>16</v>
      </c>
      <c r="L136" s="30">
        <v>2202</v>
      </c>
      <c r="M136" s="19" t="s">
        <v>64</v>
      </c>
      <c r="N136" s="19" t="s">
        <v>64</v>
      </c>
      <c r="O136" s="30">
        <v>135</v>
      </c>
      <c r="P136" s="19" t="s">
        <v>1393</v>
      </c>
      <c r="Q136" s="19" t="s">
        <v>1394</v>
      </c>
      <c r="R136" t="s">
        <v>18</v>
      </c>
    </row>
    <row r="137" spans="1:18" x14ac:dyDescent="0.25">
      <c r="A137" s="28" t="s">
        <v>1945</v>
      </c>
      <c r="B137" s="28" t="s">
        <v>1944</v>
      </c>
      <c r="C137" s="29">
        <v>2</v>
      </c>
      <c r="D137" s="19" t="s">
        <v>1387</v>
      </c>
      <c r="E137" s="19" t="s">
        <v>22</v>
      </c>
      <c r="F137" s="29">
        <v>22</v>
      </c>
      <c r="G137" s="19" t="s">
        <v>63</v>
      </c>
      <c r="H137" s="19" t="s">
        <v>63</v>
      </c>
      <c r="I137" s="29">
        <v>320</v>
      </c>
      <c r="J137" s="19" t="s">
        <v>16</v>
      </c>
      <c r="K137" s="19" t="s">
        <v>16</v>
      </c>
      <c r="L137" s="30">
        <v>2202</v>
      </c>
      <c r="M137" s="19" t="s">
        <v>64</v>
      </c>
      <c r="N137" s="19" t="s">
        <v>64</v>
      </c>
      <c r="O137" s="30">
        <v>136</v>
      </c>
      <c r="P137" s="19" t="s">
        <v>1395</v>
      </c>
      <c r="Q137" s="19" t="s">
        <v>1396</v>
      </c>
      <c r="R137" t="s">
        <v>18</v>
      </c>
    </row>
    <row r="138" spans="1:18" x14ac:dyDescent="0.25">
      <c r="A138" s="28" t="s">
        <v>1945</v>
      </c>
      <c r="B138" s="28" t="s">
        <v>1944</v>
      </c>
      <c r="C138" s="29">
        <v>2</v>
      </c>
      <c r="D138" s="19" t="s">
        <v>1387</v>
      </c>
      <c r="E138" s="19" t="s">
        <v>22</v>
      </c>
      <c r="F138" s="29">
        <v>22</v>
      </c>
      <c r="G138" s="19" t="s">
        <v>63</v>
      </c>
      <c r="H138" s="19" t="s">
        <v>63</v>
      </c>
      <c r="I138" s="29">
        <v>320</v>
      </c>
      <c r="J138" s="19" t="s">
        <v>16</v>
      </c>
      <c r="K138" s="19" t="s">
        <v>16</v>
      </c>
      <c r="L138" s="30">
        <v>2202</v>
      </c>
      <c r="M138" s="19" t="s">
        <v>64</v>
      </c>
      <c r="N138" s="19" t="s">
        <v>64</v>
      </c>
      <c r="O138" s="30">
        <v>154</v>
      </c>
      <c r="P138" s="19" t="s">
        <v>1391</v>
      </c>
      <c r="Q138" s="19" t="s">
        <v>1392</v>
      </c>
      <c r="R138" t="s">
        <v>18</v>
      </c>
    </row>
    <row r="139" spans="1:18" x14ac:dyDescent="0.25">
      <c r="A139" s="28" t="s">
        <v>1945</v>
      </c>
      <c r="B139" s="28" t="s">
        <v>1944</v>
      </c>
      <c r="C139" s="29">
        <v>2</v>
      </c>
      <c r="D139" s="19" t="s">
        <v>1387</v>
      </c>
      <c r="E139" s="19" t="s">
        <v>22</v>
      </c>
      <c r="F139" s="29">
        <v>22</v>
      </c>
      <c r="G139" s="19" t="s">
        <v>63</v>
      </c>
      <c r="H139" s="19" t="s">
        <v>63</v>
      </c>
      <c r="I139" s="29">
        <v>320</v>
      </c>
      <c r="J139" s="19" t="s">
        <v>16</v>
      </c>
      <c r="K139" s="19" t="s">
        <v>16</v>
      </c>
      <c r="L139" s="30">
        <v>2202</v>
      </c>
      <c r="M139" s="19" t="s">
        <v>64</v>
      </c>
      <c r="N139" s="19" t="s">
        <v>64</v>
      </c>
      <c r="O139" s="30">
        <v>159</v>
      </c>
      <c r="P139" s="19" t="s">
        <v>1418</v>
      </c>
      <c r="Q139" s="19" t="s">
        <v>1418</v>
      </c>
      <c r="R139" t="s">
        <v>25</v>
      </c>
    </row>
    <row r="140" spans="1:18" x14ac:dyDescent="0.25">
      <c r="A140" s="28" t="s">
        <v>1945</v>
      </c>
      <c r="B140" s="28" t="s">
        <v>1944</v>
      </c>
      <c r="C140" s="29">
        <v>2</v>
      </c>
      <c r="D140" s="19" t="s">
        <v>1387</v>
      </c>
      <c r="E140" s="19" t="s">
        <v>22</v>
      </c>
      <c r="F140" s="29">
        <v>22</v>
      </c>
      <c r="G140" s="19" t="s">
        <v>63</v>
      </c>
      <c r="H140" s="19" t="s">
        <v>63</v>
      </c>
      <c r="I140" s="29">
        <v>320</v>
      </c>
      <c r="J140" s="19" t="s">
        <v>16</v>
      </c>
      <c r="K140" s="19" t="s">
        <v>16</v>
      </c>
      <c r="L140" s="30">
        <v>2202</v>
      </c>
      <c r="M140" s="19" t="s">
        <v>64</v>
      </c>
      <c r="N140" s="19" t="s">
        <v>64</v>
      </c>
      <c r="O140" s="30">
        <v>314</v>
      </c>
      <c r="P140" s="19" t="s">
        <v>1717</v>
      </c>
      <c r="Q140" s="19" t="s">
        <v>1784</v>
      </c>
      <c r="R140" t="s">
        <v>18</v>
      </c>
    </row>
    <row r="141" spans="1:18" x14ac:dyDescent="0.25">
      <c r="A141" s="28" t="s">
        <v>1945</v>
      </c>
      <c r="B141" s="28" t="s">
        <v>1944</v>
      </c>
      <c r="C141" s="29">
        <v>2</v>
      </c>
      <c r="D141" s="19" t="s">
        <v>1387</v>
      </c>
      <c r="E141" s="19" t="s">
        <v>22</v>
      </c>
      <c r="F141" s="29">
        <v>22</v>
      </c>
      <c r="G141" s="19" t="s">
        <v>63</v>
      </c>
      <c r="H141" s="19" t="s">
        <v>63</v>
      </c>
      <c r="I141" s="29">
        <v>320</v>
      </c>
      <c r="J141" s="19" t="s">
        <v>16</v>
      </c>
      <c r="K141" s="19" t="s">
        <v>16</v>
      </c>
      <c r="L141" s="30">
        <v>2202</v>
      </c>
      <c r="M141" s="19" t="s">
        <v>64</v>
      </c>
      <c r="N141" s="19" t="s">
        <v>64</v>
      </c>
      <c r="O141" s="30">
        <v>312</v>
      </c>
      <c r="P141" s="19" t="s">
        <v>1718</v>
      </c>
      <c r="Q141" s="19" t="s">
        <v>1785</v>
      </c>
      <c r="R141" t="s">
        <v>18</v>
      </c>
    </row>
    <row r="142" spans="1:18" x14ac:dyDescent="0.25">
      <c r="A142" s="28" t="s">
        <v>1945</v>
      </c>
      <c r="B142" s="28" t="s">
        <v>1944</v>
      </c>
      <c r="C142" s="29">
        <v>2</v>
      </c>
      <c r="D142" s="19" t="s">
        <v>1387</v>
      </c>
      <c r="E142" s="19" t="s">
        <v>22</v>
      </c>
      <c r="F142" s="29">
        <v>22</v>
      </c>
      <c r="G142" s="19" t="s">
        <v>63</v>
      </c>
      <c r="H142" s="19" t="s">
        <v>63</v>
      </c>
      <c r="I142" s="29">
        <v>320</v>
      </c>
      <c r="J142" s="19" t="s">
        <v>16</v>
      </c>
      <c r="K142" s="19" t="s">
        <v>16</v>
      </c>
      <c r="L142" s="30">
        <v>2202</v>
      </c>
      <c r="M142" s="19" t="s">
        <v>64</v>
      </c>
      <c r="N142" s="19" t="s">
        <v>64</v>
      </c>
      <c r="O142" s="30">
        <v>313</v>
      </c>
      <c r="P142" s="19" t="s">
        <v>1719</v>
      </c>
      <c r="Q142" s="19" t="s">
        <v>1786</v>
      </c>
      <c r="R142" t="s">
        <v>18</v>
      </c>
    </row>
    <row r="143" spans="1:18" x14ac:dyDescent="0.25">
      <c r="A143" s="28" t="s">
        <v>1945</v>
      </c>
      <c r="B143" s="28" t="s">
        <v>1944</v>
      </c>
      <c r="C143" s="29">
        <v>2</v>
      </c>
      <c r="D143" s="19" t="s">
        <v>1387</v>
      </c>
      <c r="E143" s="19" t="s">
        <v>22</v>
      </c>
      <c r="F143" s="29">
        <v>22</v>
      </c>
      <c r="G143" s="19" t="s">
        <v>63</v>
      </c>
      <c r="H143" s="19" t="s">
        <v>63</v>
      </c>
      <c r="I143" s="29">
        <v>320</v>
      </c>
      <c r="J143" s="19" t="s">
        <v>16</v>
      </c>
      <c r="K143" s="19" t="s">
        <v>16</v>
      </c>
      <c r="L143" s="30">
        <v>2202</v>
      </c>
      <c r="M143" s="19" t="s">
        <v>64</v>
      </c>
      <c r="N143" s="19" t="s">
        <v>64</v>
      </c>
      <c r="O143" s="30">
        <v>316</v>
      </c>
      <c r="P143" s="19" t="s">
        <v>1720</v>
      </c>
      <c r="Q143" s="19" t="s">
        <v>1787</v>
      </c>
      <c r="R143" t="s">
        <v>18</v>
      </c>
    </row>
    <row r="144" spans="1:18" x14ac:dyDescent="0.25">
      <c r="A144" s="28" t="s">
        <v>1945</v>
      </c>
      <c r="B144" s="28" t="s">
        <v>1944</v>
      </c>
      <c r="C144" s="29">
        <v>2</v>
      </c>
      <c r="D144" s="19" t="s">
        <v>1387</v>
      </c>
      <c r="E144" s="19" t="s">
        <v>22</v>
      </c>
      <c r="F144" s="29">
        <v>22</v>
      </c>
      <c r="G144" s="19" t="s">
        <v>63</v>
      </c>
      <c r="H144" s="19" t="s">
        <v>63</v>
      </c>
      <c r="I144" s="29">
        <v>320</v>
      </c>
      <c r="J144" s="19" t="s">
        <v>16</v>
      </c>
      <c r="K144" s="19" t="s">
        <v>16</v>
      </c>
      <c r="L144" s="30">
        <v>2202</v>
      </c>
      <c r="M144" s="19" t="s">
        <v>64</v>
      </c>
      <c r="N144" s="19" t="s">
        <v>64</v>
      </c>
      <c r="O144" s="30">
        <v>317</v>
      </c>
      <c r="P144" s="19" t="s">
        <v>1721</v>
      </c>
      <c r="Q144" s="19" t="s">
        <v>1788</v>
      </c>
      <c r="R144" t="s">
        <v>18</v>
      </c>
    </row>
    <row r="145" spans="1:18" x14ac:dyDescent="0.25">
      <c r="A145" s="28" t="s">
        <v>1945</v>
      </c>
      <c r="B145" s="28" t="s">
        <v>1944</v>
      </c>
      <c r="C145" s="29">
        <v>2</v>
      </c>
      <c r="D145" s="19" t="s">
        <v>1387</v>
      </c>
      <c r="E145" s="19" t="s">
        <v>22</v>
      </c>
      <c r="F145" s="29">
        <v>22</v>
      </c>
      <c r="G145" s="19" t="s">
        <v>63</v>
      </c>
      <c r="H145" s="19" t="s">
        <v>63</v>
      </c>
      <c r="I145" s="29">
        <v>320</v>
      </c>
      <c r="J145" s="19" t="s">
        <v>16</v>
      </c>
      <c r="K145" s="19" t="s">
        <v>16</v>
      </c>
      <c r="L145" s="30">
        <v>2202</v>
      </c>
      <c r="M145" s="19" t="s">
        <v>64</v>
      </c>
      <c r="N145" s="19" t="s">
        <v>64</v>
      </c>
      <c r="O145" s="30">
        <v>318</v>
      </c>
      <c r="P145" s="19" t="s">
        <v>1722</v>
      </c>
      <c r="Q145" s="19" t="s">
        <v>1789</v>
      </c>
      <c r="R145" t="s">
        <v>18</v>
      </c>
    </row>
    <row r="146" spans="1:18" x14ac:dyDescent="0.25">
      <c r="A146" s="28" t="s">
        <v>1945</v>
      </c>
      <c r="B146" s="28" t="s">
        <v>1944</v>
      </c>
      <c r="C146" s="29">
        <v>2</v>
      </c>
      <c r="D146" s="19" t="s">
        <v>1387</v>
      </c>
      <c r="E146" s="19" t="s">
        <v>22</v>
      </c>
      <c r="F146" s="29">
        <v>22</v>
      </c>
      <c r="G146" s="19" t="s">
        <v>63</v>
      </c>
      <c r="H146" s="19" t="s">
        <v>63</v>
      </c>
      <c r="I146" s="29">
        <v>320</v>
      </c>
      <c r="J146" s="19" t="s">
        <v>16</v>
      </c>
      <c r="K146" s="19" t="s">
        <v>16</v>
      </c>
      <c r="L146" s="30">
        <v>2202</v>
      </c>
      <c r="M146" s="19" t="s">
        <v>64</v>
      </c>
      <c r="N146" s="19" t="s">
        <v>64</v>
      </c>
      <c r="O146" s="30">
        <v>315</v>
      </c>
      <c r="P146" s="19" t="s">
        <v>1723</v>
      </c>
      <c r="Q146" s="19" t="s">
        <v>1790</v>
      </c>
      <c r="R146" t="s">
        <v>18</v>
      </c>
    </row>
    <row r="147" spans="1:18" hidden="1" x14ac:dyDescent="0.25">
      <c r="A147" s="28" t="s">
        <v>1946</v>
      </c>
      <c r="B147" s="28" t="s">
        <v>1947</v>
      </c>
      <c r="C147" s="29">
        <v>3</v>
      </c>
      <c r="D147" s="19" t="s">
        <v>1370</v>
      </c>
      <c r="E147" s="19" t="s">
        <v>72</v>
      </c>
      <c r="F147" s="29">
        <v>33</v>
      </c>
      <c r="G147" s="19" t="s">
        <v>73</v>
      </c>
      <c r="H147" s="19" t="s">
        <v>73</v>
      </c>
      <c r="I147" s="29">
        <v>320</v>
      </c>
      <c r="J147" s="19" t="s">
        <v>16</v>
      </c>
      <c r="K147" s="19" t="s">
        <v>16</v>
      </c>
      <c r="L147" s="30">
        <v>3301</v>
      </c>
      <c r="M147" s="19" t="s">
        <v>74</v>
      </c>
      <c r="N147" s="19" t="s">
        <v>74</v>
      </c>
      <c r="O147" s="30">
        <v>158</v>
      </c>
      <c r="P147" s="19" t="s">
        <v>1416</v>
      </c>
      <c r="Q147" s="19" t="s">
        <v>1417</v>
      </c>
      <c r="R147" t="s">
        <v>25</v>
      </c>
    </row>
    <row r="148" spans="1:18" hidden="1" x14ac:dyDescent="0.25">
      <c r="A148" s="28" t="s">
        <v>1946</v>
      </c>
      <c r="B148" s="28" t="s">
        <v>1947</v>
      </c>
      <c r="C148" s="29">
        <v>3</v>
      </c>
      <c r="D148" s="19" t="s">
        <v>1370</v>
      </c>
      <c r="E148" s="19" t="s">
        <v>72</v>
      </c>
      <c r="F148" s="29">
        <v>33</v>
      </c>
      <c r="G148" s="19" t="s">
        <v>73</v>
      </c>
      <c r="H148" s="19" t="s">
        <v>73</v>
      </c>
      <c r="I148" s="29">
        <v>320</v>
      </c>
      <c r="J148" s="19" t="s">
        <v>16</v>
      </c>
      <c r="K148" s="19" t="s">
        <v>16</v>
      </c>
      <c r="L148" s="30">
        <v>3301</v>
      </c>
      <c r="M148" s="19" t="s">
        <v>74</v>
      </c>
      <c r="N148" s="19" t="s">
        <v>74</v>
      </c>
      <c r="O148" s="30">
        <v>157</v>
      </c>
      <c r="P148" s="19" t="s">
        <v>1414</v>
      </c>
      <c r="Q148" s="19" t="s">
        <v>1415</v>
      </c>
      <c r="R148" t="s">
        <v>18</v>
      </c>
    </row>
    <row r="149" spans="1:18" hidden="1" x14ac:dyDescent="0.25">
      <c r="A149" s="28" t="s">
        <v>1948</v>
      </c>
      <c r="B149" s="28" t="s">
        <v>1947</v>
      </c>
      <c r="C149" s="29">
        <v>3</v>
      </c>
      <c r="D149" s="19" t="s">
        <v>1370</v>
      </c>
      <c r="E149" s="19" t="s">
        <v>72</v>
      </c>
      <c r="F149" s="29">
        <v>33</v>
      </c>
      <c r="G149" s="19" t="s">
        <v>73</v>
      </c>
      <c r="H149" s="19" t="s">
        <v>73</v>
      </c>
      <c r="I149" s="29">
        <v>320</v>
      </c>
      <c r="J149" s="19" t="s">
        <v>16</v>
      </c>
      <c r="K149" s="19" t="s">
        <v>16</v>
      </c>
      <c r="L149" s="30">
        <v>3302</v>
      </c>
      <c r="M149" s="19" t="s">
        <v>44</v>
      </c>
      <c r="N149" s="19" t="s">
        <v>44</v>
      </c>
      <c r="O149" s="30">
        <v>1004</v>
      </c>
      <c r="P149" s="19" t="s">
        <v>1791</v>
      </c>
      <c r="Q149" s="19" t="s">
        <v>1791</v>
      </c>
      <c r="R149" t="s">
        <v>18</v>
      </c>
    </row>
    <row r="150" spans="1:18" hidden="1" x14ac:dyDescent="0.25">
      <c r="A150" s="28" t="s">
        <v>1948</v>
      </c>
      <c r="B150" s="28" t="s">
        <v>1947</v>
      </c>
      <c r="C150" s="29">
        <v>3</v>
      </c>
      <c r="D150" s="19" t="s">
        <v>1370</v>
      </c>
      <c r="E150" s="19" t="s">
        <v>72</v>
      </c>
      <c r="F150" s="29">
        <v>33</v>
      </c>
      <c r="G150" s="19" t="s">
        <v>73</v>
      </c>
      <c r="H150" s="19" t="s">
        <v>73</v>
      </c>
      <c r="I150" s="29">
        <v>320</v>
      </c>
      <c r="J150" s="19" t="s">
        <v>16</v>
      </c>
      <c r="K150" s="19" t="s">
        <v>16</v>
      </c>
      <c r="L150" s="30">
        <v>3302</v>
      </c>
      <c r="M150" s="19" t="s">
        <v>44</v>
      </c>
      <c r="N150" s="19" t="s">
        <v>44</v>
      </c>
      <c r="O150" s="30">
        <v>150</v>
      </c>
      <c r="P150" s="19" t="s">
        <v>1426</v>
      </c>
      <c r="Q150" s="19" t="s">
        <v>1427</v>
      </c>
      <c r="R150" t="s">
        <v>18</v>
      </c>
    </row>
    <row r="151" spans="1:18" hidden="1" x14ac:dyDescent="0.25">
      <c r="A151" s="28" t="s">
        <v>1948</v>
      </c>
      <c r="B151" s="28" t="s">
        <v>1947</v>
      </c>
      <c r="C151" s="29">
        <v>3</v>
      </c>
      <c r="D151" s="19" t="s">
        <v>1370</v>
      </c>
      <c r="E151" s="19" t="s">
        <v>72</v>
      </c>
      <c r="F151" s="29">
        <v>33</v>
      </c>
      <c r="G151" s="19" t="s">
        <v>73</v>
      </c>
      <c r="H151" s="19" t="s">
        <v>73</v>
      </c>
      <c r="I151" s="29">
        <v>320</v>
      </c>
      <c r="J151" s="19" t="s">
        <v>16</v>
      </c>
      <c r="K151" s="19" t="s">
        <v>16</v>
      </c>
      <c r="L151" s="30">
        <v>3302</v>
      </c>
      <c r="M151" s="19" t="s">
        <v>44</v>
      </c>
      <c r="N151" s="19" t="s">
        <v>44</v>
      </c>
      <c r="O151" s="30">
        <v>151</v>
      </c>
      <c r="P151" s="19" t="s">
        <v>1428</v>
      </c>
      <c r="Q151" s="19" t="s">
        <v>1429</v>
      </c>
      <c r="R151" t="s">
        <v>18</v>
      </c>
    </row>
    <row r="152" spans="1:18" hidden="1" x14ac:dyDescent="0.25">
      <c r="A152" s="28" t="s">
        <v>1948</v>
      </c>
      <c r="B152" s="28" t="s">
        <v>1947</v>
      </c>
      <c r="C152" s="29">
        <v>3</v>
      </c>
      <c r="D152" s="19" t="s">
        <v>1370</v>
      </c>
      <c r="E152" s="19" t="s">
        <v>72</v>
      </c>
      <c r="F152" s="29">
        <v>33</v>
      </c>
      <c r="G152" s="19" t="s">
        <v>73</v>
      </c>
      <c r="H152" s="19" t="s">
        <v>73</v>
      </c>
      <c r="I152" s="29">
        <v>320</v>
      </c>
      <c r="J152" s="19" t="s">
        <v>16</v>
      </c>
      <c r="K152" s="19" t="s">
        <v>16</v>
      </c>
      <c r="L152" s="30">
        <v>3302</v>
      </c>
      <c r="M152" s="19" t="s">
        <v>44</v>
      </c>
      <c r="N152" s="19" t="s">
        <v>44</v>
      </c>
      <c r="O152" s="30">
        <v>277</v>
      </c>
      <c r="P152" s="19" t="s">
        <v>1430</v>
      </c>
      <c r="Q152" s="19" t="s">
        <v>1431</v>
      </c>
      <c r="R152" t="s">
        <v>18</v>
      </c>
    </row>
    <row r="153" spans="1:18" hidden="1" x14ac:dyDescent="0.25">
      <c r="A153" s="28" t="s">
        <v>1948</v>
      </c>
      <c r="B153" s="28" t="s">
        <v>1947</v>
      </c>
      <c r="C153" s="29">
        <v>3</v>
      </c>
      <c r="D153" s="19" t="s">
        <v>1370</v>
      </c>
      <c r="E153" s="19" t="s">
        <v>72</v>
      </c>
      <c r="F153" s="29">
        <v>33</v>
      </c>
      <c r="G153" s="19" t="s">
        <v>73</v>
      </c>
      <c r="H153" s="19" t="s">
        <v>73</v>
      </c>
      <c r="I153" s="29">
        <v>320</v>
      </c>
      <c r="J153" s="19" t="s">
        <v>16</v>
      </c>
      <c r="K153" s="19" t="s">
        <v>16</v>
      </c>
      <c r="L153" s="30">
        <v>3302</v>
      </c>
      <c r="M153" s="19" t="s">
        <v>44</v>
      </c>
      <c r="N153" s="19" t="s">
        <v>44</v>
      </c>
      <c r="O153" s="30">
        <v>183</v>
      </c>
      <c r="P153" s="19" t="s">
        <v>1424</v>
      </c>
      <c r="Q153" s="19" t="s">
        <v>1425</v>
      </c>
      <c r="R153" t="s">
        <v>18</v>
      </c>
    </row>
    <row r="154" spans="1:18" hidden="1" x14ac:dyDescent="0.25">
      <c r="A154" s="28" t="s">
        <v>1948</v>
      </c>
      <c r="B154" s="28" t="s">
        <v>1947</v>
      </c>
      <c r="C154" s="29">
        <v>3</v>
      </c>
      <c r="D154" s="19" t="s">
        <v>1370</v>
      </c>
      <c r="E154" s="19" t="s">
        <v>72</v>
      </c>
      <c r="F154" s="29">
        <v>33</v>
      </c>
      <c r="G154" s="19" t="s">
        <v>73</v>
      </c>
      <c r="H154" s="19" t="s">
        <v>73</v>
      </c>
      <c r="I154" s="29">
        <v>320</v>
      </c>
      <c r="J154" s="19" t="s">
        <v>16</v>
      </c>
      <c r="K154" s="19" t="s">
        <v>16</v>
      </c>
      <c r="L154" s="30">
        <v>3302</v>
      </c>
      <c r="M154" s="19" t="s">
        <v>44</v>
      </c>
      <c r="N154" s="19" t="s">
        <v>44</v>
      </c>
      <c r="O154" s="30">
        <v>275</v>
      </c>
      <c r="P154" s="19" t="s">
        <v>1397</v>
      </c>
      <c r="Q154" s="19" t="s">
        <v>1398</v>
      </c>
      <c r="R154" t="s">
        <v>18</v>
      </c>
    </row>
    <row r="155" spans="1:18" hidden="1" x14ac:dyDescent="0.25">
      <c r="A155" s="28" t="s">
        <v>1948</v>
      </c>
      <c r="B155" s="28" t="s">
        <v>1947</v>
      </c>
      <c r="C155" s="29">
        <v>3</v>
      </c>
      <c r="D155" s="19" t="s">
        <v>1370</v>
      </c>
      <c r="E155" s="19" t="s">
        <v>72</v>
      </c>
      <c r="F155" s="29">
        <v>33</v>
      </c>
      <c r="G155" s="19" t="s">
        <v>73</v>
      </c>
      <c r="H155" s="19" t="s">
        <v>73</v>
      </c>
      <c r="I155" s="29">
        <v>320</v>
      </c>
      <c r="J155" s="19" t="s">
        <v>16</v>
      </c>
      <c r="K155" s="19" t="s">
        <v>16</v>
      </c>
      <c r="L155" s="30">
        <v>3302</v>
      </c>
      <c r="M155" s="19" t="s">
        <v>44</v>
      </c>
      <c r="N155" s="19" t="s">
        <v>44</v>
      </c>
      <c r="O155" s="30">
        <v>143</v>
      </c>
      <c r="P155" s="19" t="s">
        <v>1402</v>
      </c>
      <c r="Q155" s="19" t="s">
        <v>1403</v>
      </c>
      <c r="R155" t="s">
        <v>18</v>
      </c>
    </row>
    <row r="156" spans="1:18" hidden="1" x14ac:dyDescent="0.25">
      <c r="A156" s="28" t="s">
        <v>1948</v>
      </c>
      <c r="B156" s="28" t="s">
        <v>1947</v>
      </c>
      <c r="C156" s="29">
        <v>3</v>
      </c>
      <c r="D156" s="19" t="s">
        <v>1370</v>
      </c>
      <c r="E156" s="19" t="s">
        <v>72</v>
      </c>
      <c r="F156" s="29">
        <v>33</v>
      </c>
      <c r="G156" s="19" t="s">
        <v>73</v>
      </c>
      <c r="H156" s="19" t="s">
        <v>73</v>
      </c>
      <c r="I156" s="29">
        <v>320</v>
      </c>
      <c r="J156" s="19" t="s">
        <v>16</v>
      </c>
      <c r="K156" s="19" t="s">
        <v>16</v>
      </c>
      <c r="L156" s="30">
        <v>3302</v>
      </c>
      <c r="M156" s="19" t="s">
        <v>44</v>
      </c>
      <c r="N156" s="19" t="s">
        <v>44</v>
      </c>
      <c r="O156" s="30">
        <v>144</v>
      </c>
      <c r="P156" s="19" t="s">
        <v>1404</v>
      </c>
      <c r="Q156" s="19" t="s">
        <v>1405</v>
      </c>
      <c r="R156" t="s">
        <v>18</v>
      </c>
    </row>
    <row r="157" spans="1:18" hidden="1" x14ac:dyDescent="0.25">
      <c r="A157" s="28" t="s">
        <v>1948</v>
      </c>
      <c r="B157" s="28" t="s">
        <v>1947</v>
      </c>
      <c r="C157" s="29">
        <v>3</v>
      </c>
      <c r="D157" s="19" t="s">
        <v>1370</v>
      </c>
      <c r="E157" s="19" t="s">
        <v>72</v>
      </c>
      <c r="F157" s="29">
        <v>33</v>
      </c>
      <c r="G157" s="19" t="s">
        <v>73</v>
      </c>
      <c r="H157" s="19" t="s">
        <v>73</v>
      </c>
      <c r="I157" s="29">
        <v>320</v>
      </c>
      <c r="J157" s="19" t="s">
        <v>16</v>
      </c>
      <c r="K157" s="19" t="s">
        <v>16</v>
      </c>
      <c r="L157" s="30">
        <v>3302</v>
      </c>
      <c r="M157" s="19" t="s">
        <v>44</v>
      </c>
      <c r="N157" s="19" t="s">
        <v>44</v>
      </c>
      <c r="O157" s="30">
        <v>181</v>
      </c>
      <c r="P157" s="19" t="s">
        <v>1400</v>
      </c>
      <c r="Q157" s="19" t="s">
        <v>1401</v>
      </c>
      <c r="R157" t="s">
        <v>18</v>
      </c>
    </row>
    <row r="158" spans="1:18" hidden="1" x14ac:dyDescent="0.25">
      <c r="A158" s="28" t="s">
        <v>1948</v>
      </c>
      <c r="B158" s="28" t="s">
        <v>1947</v>
      </c>
      <c r="C158" s="29">
        <v>3</v>
      </c>
      <c r="D158" s="19" t="s">
        <v>1370</v>
      </c>
      <c r="E158" s="19" t="s">
        <v>72</v>
      </c>
      <c r="F158" s="29">
        <v>33</v>
      </c>
      <c r="G158" s="19" t="s">
        <v>73</v>
      </c>
      <c r="H158" s="19" t="s">
        <v>73</v>
      </c>
      <c r="I158" s="29">
        <v>320</v>
      </c>
      <c r="J158" s="19" t="s">
        <v>16</v>
      </c>
      <c r="K158" s="19" t="s">
        <v>16</v>
      </c>
      <c r="L158" s="30">
        <v>3302</v>
      </c>
      <c r="M158" s="19" t="s">
        <v>44</v>
      </c>
      <c r="N158" s="19" t="s">
        <v>44</v>
      </c>
      <c r="O158" s="30">
        <v>148</v>
      </c>
      <c r="P158" s="19" t="s">
        <v>1419</v>
      </c>
      <c r="Q158" s="19" t="s">
        <v>1420</v>
      </c>
      <c r="R158" t="s">
        <v>25</v>
      </c>
    </row>
    <row r="159" spans="1:18" hidden="1" x14ac:dyDescent="0.25">
      <c r="A159" s="28" t="s">
        <v>1948</v>
      </c>
      <c r="B159" s="28" t="s">
        <v>1947</v>
      </c>
      <c r="C159" s="29">
        <v>3</v>
      </c>
      <c r="D159" s="19" t="s">
        <v>1370</v>
      </c>
      <c r="E159" s="19" t="s">
        <v>72</v>
      </c>
      <c r="F159" s="29">
        <v>33</v>
      </c>
      <c r="G159" s="19" t="s">
        <v>73</v>
      </c>
      <c r="H159" s="19" t="s">
        <v>73</v>
      </c>
      <c r="I159" s="29">
        <v>320</v>
      </c>
      <c r="J159" s="19" t="s">
        <v>16</v>
      </c>
      <c r="K159" s="19" t="s">
        <v>16</v>
      </c>
      <c r="L159" s="30">
        <v>3302</v>
      </c>
      <c r="M159" s="19" t="s">
        <v>44</v>
      </c>
      <c r="N159" s="19" t="s">
        <v>44</v>
      </c>
      <c r="O159" s="30">
        <v>175</v>
      </c>
      <c r="P159" s="19" t="s">
        <v>1432</v>
      </c>
      <c r="Q159" s="19" t="s">
        <v>1432</v>
      </c>
      <c r="R159" t="s">
        <v>18</v>
      </c>
    </row>
    <row r="160" spans="1:18" hidden="1" x14ac:dyDescent="0.25">
      <c r="A160" s="28" t="s">
        <v>1948</v>
      </c>
      <c r="B160" s="28" t="s">
        <v>1947</v>
      </c>
      <c r="C160" s="29">
        <v>3</v>
      </c>
      <c r="D160" s="19" t="s">
        <v>1370</v>
      </c>
      <c r="E160" s="19" t="s">
        <v>72</v>
      </c>
      <c r="F160" s="29">
        <v>33</v>
      </c>
      <c r="G160" s="19" t="s">
        <v>73</v>
      </c>
      <c r="H160" s="19" t="s">
        <v>73</v>
      </c>
      <c r="I160" s="29">
        <v>320</v>
      </c>
      <c r="J160" s="19" t="s">
        <v>16</v>
      </c>
      <c r="K160" s="19" t="s">
        <v>16</v>
      </c>
      <c r="L160" s="30">
        <v>3302</v>
      </c>
      <c r="M160" s="19" t="s">
        <v>44</v>
      </c>
      <c r="N160" s="19" t="s">
        <v>44</v>
      </c>
      <c r="O160" s="30">
        <v>135</v>
      </c>
      <c r="P160" s="19" t="s">
        <v>1393</v>
      </c>
      <c r="Q160" s="19" t="s">
        <v>1394</v>
      </c>
      <c r="R160" t="s">
        <v>18</v>
      </c>
    </row>
    <row r="161" spans="1:18" hidden="1" x14ac:dyDescent="0.25">
      <c r="A161" s="28" t="s">
        <v>1948</v>
      </c>
      <c r="B161" s="28" t="s">
        <v>1947</v>
      </c>
      <c r="C161" s="29">
        <v>3</v>
      </c>
      <c r="D161" s="19" t="s">
        <v>1370</v>
      </c>
      <c r="E161" s="19" t="s">
        <v>72</v>
      </c>
      <c r="F161" s="29">
        <v>33</v>
      </c>
      <c r="G161" s="19" t="s">
        <v>73</v>
      </c>
      <c r="H161" s="19" t="s">
        <v>73</v>
      </c>
      <c r="I161" s="29">
        <v>320</v>
      </c>
      <c r="J161" s="19" t="s">
        <v>16</v>
      </c>
      <c r="K161" s="19" t="s">
        <v>16</v>
      </c>
      <c r="L161" s="30">
        <v>3302</v>
      </c>
      <c r="M161" s="19" t="s">
        <v>44</v>
      </c>
      <c r="N161" s="19" t="s">
        <v>44</v>
      </c>
      <c r="O161" s="30">
        <v>136</v>
      </c>
      <c r="P161" s="19" t="s">
        <v>1395</v>
      </c>
      <c r="Q161" s="19" t="s">
        <v>1396</v>
      </c>
      <c r="R161" t="s">
        <v>18</v>
      </c>
    </row>
    <row r="162" spans="1:18" hidden="1" x14ac:dyDescent="0.25">
      <c r="A162" s="28" t="s">
        <v>1948</v>
      </c>
      <c r="B162" s="28" t="s">
        <v>1947</v>
      </c>
      <c r="C162" s="29">
        <v>3</v>
      </c>
      <c r="D162" s="19" t="s">
        <v>1370</v>
      </c>
      <c r="E162" s="19" t="s">
        <v>72</v>
      </c>
      <c r="F162" s="29">
        <v>33</v>
      </c>
      <c r="G162" s="19" t="s">
        <v>73</v>
      </c>
      <c r="H162" s="19" t="s">
        <v>73</v>
      </c>
      <c r="I162" s="29">
        <v>320</v>
      </c>
      <c r="J162" s="19" t="s">
        <v>16</v>
      </c>
      <c r="K162" s="19" t="s">
        <v>16</v>
      </c>
      <c r="L162" s="30">
        <v>3302</v>
      </c>
      <c r="M162" s="19" t="s">
        <v>44</v>
      </c>
      <c r="N162" s="19" t="s">
        <v>44</v>
      </c>
      <c r="O162" s="30">
        <v>154</v>
      </c>
      <c r="P162" s="19" t="s">
        <v>1391</v>
      </c>
      <c r="Q162" s="19" t="s">
        <v>1392</v>
      </c>
      <c r="R162" t="s">
        <v>18</v>
      </c>
    </row>
    <row r="163" spans="1:18" hidden="1" x14ac:dyDescent="0.25">
      <c r="A163" s="28" t="s">
        <v>1948</v>
      </c>
      <c r="B163" s="28" t="s">
        <v>1947</v>
      </c>
      <c r="C163" s="29">
        <v>3</v>
      </c>
      <c r="D163" s="19" t="s">
        <v>1370</v>
      </c>
      <c r="E163" s="19" t="s">
        <v>72</v>
      </c>
      <c r="F163" s="29">
        <v>33</v>
      </c>
      <c r="G163" s="19" t="s">
        <v>73</v>
      </c>
      <c r="H163" s="19" t="s">
        <v>73</v>
      </c>
      <c r="I163" s="29">
        <v>320</v>
      </c>
      <c r="J163" s="19" t="s">
        <v>16</v>
      </c>
      <c r="K163" s="19" t="s">
        <v>16</v>
      </c>
      <c r="L163" s="30">
        <v>3302</v>
      </c>
      <c r="M163" s="19" t="s">
        <v>44</v>
      </c>
      <c r="N163" s="19" t="s">
        <v>44</v>
      </c>
      <c r="O163" s="30">
        <v>411</v>
      </c>
      <c r="P163" s="19" t="s">
        <v>1422</v>
      </c>
      <c r="Q163" s="19" t="s">
        <v>1781</v>
      </c>
      <c r="R163" t="s">
        <v>18</v>
      </c>
    </row>
    <row r="164" spans="1:18" hidden="1" x14ac:dyDescent="0.25">
      <c r="A164" s="28" t="s">
        <v>1948</v>
      </c>
      <c r="B164" s="28" t="s">
        <v>1947</v>
      </c>
      <c r="C164" s="29">
        <v>3</v>
      </c>
      <c r="D164" s="19" t="s">
        <v>1370</v>
      </c>
      <c r="E164" s="19" t="s">
        <v>72</v>
      </c>
      <c r="F164" s="29">
        <v>33</v>
      </c>
      <c r="G164" s="19" t="s">
        <v>73</v>
      </c>
      <c r="H164" s="19" t="s">
        <v>73</v>
      </c>
      <c r="I164" s="29">
        <v>320</v>
      </c>
      <c r="J164" s="19" t="s">
        <v>16</v>
      </c>
      <c r="K164" s="19" t="s">
        <v>16</v>
      </c>
      <c r="L164" s="30">
        <v>3302</v>
      </c>
      <c r="M164" s="19" t="s">
        <v>44</v>
      </c>
      <c r="N164" s="19" t="s">
        <v>44</v>
      </c>
      <c r="O164" s="30">
        <v>271</v>
      </c>
      <c r="P164" s="19" t="s">
        <v>1389</v>
      </c>
      <c r="Q164" s="19" t="s">
        <v>1390</v>
      </c>
      <c r="R164" t="s">
        <v>18</v>
      </c>
    </row>
    <row r="165" spans="1:18" hidden="1" x14ac:dyDescent="0.25">
      <c r="A165" s="28" t="s">
        <v>1948</v>
      </c>
      <c r="B165" s="28" t="s">
        <v>1947</v>
      </c>
      <c r="C165" s="29">
        <v>3</v>
      </c>
      <c r="D165" s="19" t="s">
        <v>1370</v>
      </c>
      <c r="E165" s="19" t="s">
        <v>72</v>
      </c>
      <c r="F165" s="29">
        <v>33</v>
      </c>
      <c r="G165" s="19" t="s">
        <v>73</v>
      </c>
      <c r="H165" s="19" t="s">
        <v>73</v>
      </c>
      <c r="I165" s="29">
        <v>320</v>
      </c>
      <c r="J165" s="19" t="s">
        <v>16</v>
      </c>
      <c r="K165" s="19" t="s">
        <v>16</v>
      </c>
      <c r="L165" s="30">
        <v>3302</v>
      </c>
      <c r="M165" s="19" t="s">
        <v>44</v>
      </c>
      <c r="N165" s="19" t="s">
        <v>44</v>
      </c>
      <c r="O165" s="30">
        <v>145</v>
      </c>
      <c r="P165" s="19" t="s">
        <v>1433</v>
      </c>
      <c r="Q165" s="19" t="s">
        <v>1433</v>
      </c>
      <c r="R165" t="s">
        <v>18</v>
      </c>
    </row>
    <row r="166" spans="1:18" hidden="1" x14ac:dyDescent="0.25">
      <c r="A166" s="28" t="s">
        <v>1949</v>
      </c>
      <c r="B166" s="28" t="s">
        <v>1947</v>
      </c>
      <c r="C166" s="29">
        <v>3</v>
      </c>
      <c r="D166" s="19" t="s">
        <v>1370</v>
      </c>
      <c r="E166" s="19" t="s">
        <v>72</v>
      </c>
      <c r="F166" s="29">
        <v>33</v>
      </c>
      <c r="G166" s="19" t="s">
        <v>73</v>
      </c>
      <c r="H166" s="19" t="s">
        <v>73</v>
      </c>
      <c r="I166" s="29">
        <v>320</v>
      </c>
      <c r="J166" s="19" t="s">
        <v>16</v>
      </c>
      <c r="K166" s="19" t="s">
        <v>16</v>
      </c>
      <c r="L166" s="30">
        <v>3308</v>
      </c>
      <c r="M166" s="19" t="s">
        <v>45</v>
      </c>
      <c r="N166" s="19" t="s">
        <v>45</v>
      </c>
      <c r="O166" s="30">
        <v>271</v>
      </c>
      <c r="P166" s="19" t="s">
        <v>1389</v>
      </c>
      <c r="Q166" s="19" t="s">
        <v>1390</v>
      </c>
      <c r="R166" t="s">
        <v>18</v>
      </c>
    </row>
    <row r="167" spans="1:18" hidden="1" x14ac:dyDescent="0.25">
      <c r="A167" s="28" t="s">
        <v>1949</v>
      </c>
      <c r="B167" s="28" t="s">
        <v>1947</v>
      </c>
      <c r="C167" s="29">
        <v>3</v>
      </c>
      <c r="D167" s="19" t="s">
        <v>1370</v>
      </c>
      <c r="E167" s="19" t="s">
        <v>72</v>
      </c>
      <c r="F167" s="29">
        <v>33</v>
      </c>
      <c r="G167" s="19" t="s">
        <v>73</v>
      </c>
      <c r="H167" s="19" t="s">
        <v>73</v>
      </c>
      <c r="I167" s="29">
        <v>320</v>
      </c>
      <c r="J167" s="19" t="s">
        <v>16</v>
      </c>
      <c r="K167" s="19" t="s">
        <v>16</v>
      </c>
      <c r="L167" s="30">
        <v>3308</v>
      </c>
      <c r="M167" s="19" t="s">
        <v>45</v>
      </c>
      <c r="N167" s="19" t="s">
        <v>45</v>
      </c>
      <c r="O167" s="30">
        <v>148</v>
      </c>
      <c r="P167" s="19" t="s">
        <v>1419</v>
      </c>
      <c r="Q167" s="19" t="s">
        <v>1420</v>
      </c>
      <c r="R167" t="s">
        <v>25</v>
      </c>
    </row>
    <row r="168" spans="1:18" hidden="1" x14ac:dyDescent="0.25">
      <c r="A168" s="28" t="s">
        <v>1949</v>
      </c>
      <c r="B168" s="28" t="s">
        <v>1947</v>
      </c>
      <c r="C168" s="29">
        <v>3</v>
      </c>
      <c r="D168" s="19" t="s">
        <v>1370</v>
      </c>
      <c r="E168" s="19" t="s">
        <v>72</v>
      </c>
      <c r="F168" s="29">
        <v>33</v>
      </c>
      <c r="G168" s="19" t="s">
        <v>73</v>
      </c>
      <c r="H168" s="19" t="s">
        <v>73</v>
      </c>
      <c r="I168" s="29">
        <v>320</v>
      </c>
      <c r="J168" s="19" t="s">
        <v>16</v>
      </c>
      <c r="K168" s="19" t="s">
        <v>16</v>
      </c>
      <c r="L168" s="30">
        <v>3308</v>
      </c>
      <c r="M168" s="19" t="s">
        <v>45</v>
      </c>
      <c r="N168" s="19" t="s">
        <v>45</v>
      </c>
      <c r="O168" s="30">
        <v>147</v>
      </c>
      <c r="P168" s="19" t="s">
        <v>1421</v>
      </c>
      <c r="Q168" s="19" t="s">
        <v>1421</v>
      </c>
      <c r="R168" t="s">
        <v>18</v>
      </c>
    </row>
    <row r="169" spans="1:18" hidden="1" x14ac:dyDescent="0.25">
      <c r="A169" s="28" t="s">
        <v>1949</v>
      </c>
      <c r="B169" s="28" t="s">
        <v>1947</v>
      </c>
      <c r="C169" s="29">
        <v>3</v>
      </c>
      <c r="D169" s="19" t="s">
        <v>1370</v>
      </c>
      <c r="E169" s="19" t="s">
        <v>72</v>
      </c>
      <c r="F169" s="29">
        <v>33</v>
      </c>
      <c r="G169" s="19" t="s">
        <v>73</v>
      </c>
      <c r="H169" s="19" t="s">
        <v>73</v>
      </c>
      <c r="I169" s="29">
        <v>320</v>
      </c>
      <c r="J169" s="19" t="s">
        <v>16</v>
      </c>
      <c r="K169" s="19" t="s">
        <v>16</v>
      </c>
      <c r="L169" s="30">
        <v>3308</v>
      </c>
      <c r="M169" s="19" t="s">
        <v>45</v>
      </c>
      <c r="N169" s="19" t="s">
        <v>45</v>
      </c>
      <c r="O169" s="30">
        <v>135</v>
      </c>
      <c r="P169" s="19" t="s">
        <v>1393</v>
      </c>
      <c r="Q169" s="19" t="s">
        <v>1394</v>
      </c>
      <c r="R169" t="s">
        <v>18</v>
      </c>
    </row>
    <row r="170" spans="1:18" hidden="1" x14ac:dyDescent="0.25">
      <c r="A170" s="28" t="s">
        <v>1949</v>
      </c>
      <c r="B170" s="28" t="s">
        <v>1947</v>
      </c>
      <c r="C170" s="29">
        <v>3</v>
      </c>
      <c r="D170" s="19" t="s">
        <v>1370</v>
      </c>
      <c r="E170" s="19" t="s">
        <v>72</v>
      </c>
      <c r="F170" s="29">
        <v>33</v>
      </c>
      <c r="G170" s="19" t="s">
        <v>73</v>
      </c>
      <c r="H170" s="19" t="s">
        <v>73</v>
      </c>
      <c r="I170" s="29">
        <v>320</v>
      </c>
      <c r="J170" s="19" t="s">
        <v>16</v>
      </c>
      <c r="K170" s="19" t="s">
        <v>16</v>
      </c>
      <c r="L170" s="30">
        <v>3308</v>
      </c>
      <c r="M170" s="19" t="s">
        <v>45</v>
      </c>
      <c r="N170" s="19" t="s">
        <v>45</v>
      </c>
      <c r="O170" s="30">
        <v>136</v>
      </c>
      <c r="P170" s="19" t="s">
        <v>1395</v>
      </c>
      <c r="Q170" s="19" t="s">
        <v>1396</v>
      </c>
      <c r="R170" t="s">
        <v>18</v>
      </c>
    </row>
    <row r="171" spans="1:18" hidden="1" x14ac:dyDescent="0.25">
      <c r="A171" s="28" t="s">
        <v>1949</v>
      </c>
      <c r="B171" s="28" t="s">
        <v>1947</v>
      </c>
      <c r="C171" s="29">
        <v>3</v>
      </c>
      <c r="D171" s="19" t="s">
        <v>1370</v>
      </c>
      <c r="E171" s="19" t="s">
        <v>72</v>
      </c>
      <c r="F171" s="29">
        <v>33</v>
      </c>
      <c r="G171" s="19" t="s">
        <v>73</v>
      </c>
      <c r="H171" s="19" t="s">
        <v>73</v>
      </c>
      <c r="I171" s="29">
        <v>320</v>
      </c>
      <c r="J171" s="19" t="s">
        <v>16</v>
      </c>
      <c r="K171" s="19" t="s">
        <v>16</v>
      </c>
      <c r="L171" s="30">
        <v>3308</v>
      </c>
      <c r="M171" s="19" t="s">
        <v>45</v>
      </c>
      <c r="N171" s="19" t="s">
        <v>45</v>
      </c>
      <c r="O171" s="30">
        <v>154</v>
      </c>
      <c r="P171" s="19" t="s">
        <v>1391</v>
      </c>
      <c r="Q171" s="19" t="s">
        <v>1392</v>
      </c>
      <c r="R171" t="s">
        <v>18</v>
      </c>
    </row>
    <row r="172" spans="1:18" hidden="1" x14ac:dyDescent="0.25">
      <c r="A172" s="28" t="s">
        <v>1949</v>
      </c>
      <c r="B172" s="28" t="s">
        <v>1947</v>
      </c>
      <c r="C172" s="29">
        <v>3</v>
      </c>
      <c r="D172" s="19" t="s">
        <v>1370</v>
      </c>
      <c r="E172" s="19" t="s">
        <v>72</v>
      </c>
      <c r="F172" s="29">
        <v>33</v>
      </c>
      <c r="G172" s="19" t="s">
        <v>73</v>
      </c>
      <c r="H172" s="19" t="s">
        <v>73</v>
      </c>
      <c r="I172" s="29">
        <v>320</v>
      </c>
      <c r="J172" s="19" t="s">
        <v>16</v>
      </c>
      <c r="K172" s="19" t="s">
        <v>16</v>
      </c>
      <c r="L172" s="30">
        <v>3308</v>
      </c>
      <c r="M172" s="19" t="s">
        <v>45</v>
      </c>
      <c r="N172" s="19" t="s">
        <v>45</v>
      </c>
      <c r="O172" s="30">
        <v>157</v>
      </c>
      <c r="P172" s="19" t="s">
        <v>1414</v>
      </c>
      <c r="Q172" s="19" t="s">
        <v>1415</v>
      </c>
      <c r="R172" t="s">
        <v>18</v>
      </c>
    </row>
    <row r="173" spans="1:18" hidden="1" x14ac:dyDescent="0.25">
      <c r="A173" s="28" t="s">
        <v>1949</v>
      </c>
      <c r="B173" s="28" t="s">
        <v>1947</v>
      </c>
      <c r="C173" s="29">
        <v>3</v>
      </c>
      <c r="D173" s="19" t="s">
        <v>1370</v>
      </c>
      <c r="E173" s="19" t="s">
        <v>72</v>
      </c>
      <c r="F173" s="29">
        <v>33</v>
      </c>
      <c r="G173" s="19" t="s">
        <v>73</v>
      </c>
      <c r="H173" s="19" t="s">
        <v>73</v>
      </c>
      <c r="I173" s="29">
        <v>320</v>
      </c>
      <c r="J173" s="19" t="s">
        <v>16</v>
      </c>
      <c r="K173" s="19" t="s">
        <v>16</v>
      </c>
      <c r="L173" s="30">
        <v>3308</v>
      </c>
      <c r="M173" s="19" t="s">
        <v>45</v>
      </c>
      <c r="N173" s="19" t="s">
        <v>45</v>
      </c>
      <c r="O173" s="30">
        <v>411</v>
      </c>
      <c r="P173" s="19" t="s">
        <v>1422</v>
      </c>
      <c r="Q173" s="19" t="s">
        <v>1781</v>
      </c>
      <c r="R173" t="s">
        <v>18</v>
      </c>
    </row>
    <row r="174" spans="1:18" hidden="1" x14ac:dyDescent="0.25">
      <c r="A174" s="28" t="s">
        <v>1950</v>
      </c>
      <c r="B174" s="28" t="s">
        <v>1951</v>
      </c>
      <c r="C174" s="29">
        <v>4</v>
      </c>
      <c r="D174" s="19" t="s">
        <v>1372</v>
      </c>
      <c r="E174" s="19" t="s">
        <v>14</v>
      </c>
      <c r="F174" s="29">
        <v>43</v>
      </c>
      <c r="G174" s="19" t="s">
        <v>77</v>
      </c>
      <c r="H174" s="19" t="s">
        <v>77</v>
      </c>
      <c r="I174" s="29">
        <v>431</v>
      </c>
      <c r="J174" s="19" t="s">
        <v>79</v>
      </c>
      <c r="K174" s="19" t="s">
        <v>79</v>
      </c>
      <c r="L174" s="30">
        <v>4311</v>
      </c>
      <c r="M174" s="19" t="s">
        <v>80</v>
      </c>
      <c r="N174" s="19" t="s">
        <v>80</v>
      </c>
      <c r="O174" s="30">
        <v>271</v>
      </c>
      <c r="P174" s="19" t="s">
        <v>1389</v>
      </c>
      <c r="Q174" s="19" t="s">
        <v>1390</v>
      </c>
      <c r="R174" t="s">
        <v>18</v>
      </c>
    </row>
    <row r="175" spans="1:18" hidden="1" x14ac:dyDescent="0.25">
      <c r="A175" s="28" t="s">
        <v>1950</v>
      </c>
      <c r="B175" s="28" t="s">
        <v>1951</v>
      </c>
      <c r="C175" s="29">
        <v>4</v>
      </c>
      <c r="D175" s="19" t="s">
        <v>1372</v>
      </c>
      <c r="E175" s="19" t="s">
        <v>14</v>
      </c>
      <c r="F175" s="29">
        <v>43</v>
      </c>
      <c r="G175" s="19" t="s">
        <v>77</v>
      </c>
      <c r="H175" s="19" t="s">
        <v>77</v>
      </c>
      <c r="I175" s="29">
        <v>431</v>
      </c>
      <c r="J175" s="19" t="s">
        <v>79</v>
      </c>
      <c r="K175" s="19" t="s">
        <v>79</v>
      </c>
      <c r="L175" s="30">
        <v>4311</v>
      </c>
      <c r="M175" s="19" t="s">
        <v>80</v>
      </c>
      <c r="N175" s="19" t="s">
        <v>80</v>
      </c>
      <c r="O175" s="30">
        <v>340</v>
      </c>
      <c r="P175" s="19" t="s">
        <v>1568</v>
      </c>
      <c r="Q175" s="19" t="s">
        <v>1569</v>
      </c>
      <c r="R175" t="s">
        <v>18</v>
      </c>
    </row>
    <row r="176" spans="1:18" hidden="1" x14ac:dyDescent="0.25">
      <c r="A176" s="28" t="s">
        <v>1950</v>
      </c>
      <c r="B176" s="28" t="s">
        <v>1951</v>
      </c>
      <c r="C176" s="29">
        <v>4</v>
      </c>
      <c r="D176" s="19" t="s">
        <v>1372</v>
      </c>
      <c r="E176" s="19" t="s">
        <v>14</v>
      </c>
      <c r="F176" s="29">
        <v>43</v>
      </c>
      <c r="G176" s="19" t="s">
        <v>77</v>
      </c>
      <c r="H176" s="19" t="s">
        <v>77</v>
      </c>
      <c r="I176" s="29">
        <v>431</v>
      </c>
      <c r="J176" s="19" t="s">
        <v>79</v>
      </c>
      <c r="K176" s="19" t="s">
        <v>79</v>
      </c>
      <c r="L176" s="30">
        <v>4311</v>
      </c>
      <c r="M176" s="19" t="s">
        <v>80</v>
      </c>
      <c r="N176" s="19" t="s">
        <v>80</v>
      </c>
      <c r="O176" s="30">
        <v>341</v>
      </c>
      <c r="P176" s="19" t="s">
        <v>1570</v>
      </c>
      <c r="Q176" s="19" t="s">
        <v>1571</v>
      </c>
      <c r="R176" t="s">
        <v>18</v>
      </c>
    </row>
    <row r="177" spans="1:18" hidden="1" x14ac:dyDescent="0.25">
      <c r="A177" s="28" t="s">
        <v>1950</v>
      </c>
      <c r="B177" s="28" t="s">
        <v>1951</v>
      </c>
      <c r="C177" s="29">
        <v>4</v>
      </c>
      <c r="D177" s="19" t="s">
        <v>1372</v>
      </c>
      <c r="E177" s="19" t="s">
        <v>14</v>
      </c>
      <c r="F177" s="29">
        <v>43</v>
      </c>
      <c r="G177" s="19" t="s">
        <v>77</v>
      </c>
      <c r="H177" s="19" t="s">
        <v>77</v>
      </c>
      <c r="I177" s="29">
        <v>431</v>
      </c>
      <c r="J177" s="19" t="s">
        <v>79</v>
      </c>
      <c r="K177" s="19" t="s">
        <v>79</v>
      </c>
      <c r="L177" s="30">
        <v>4311</v>
      </c>
      <c r="M177" s="19" t="s">
        <v>80</v>
      </c>
      <c r="N177" s="19" t="s">
        <v>80</v>
      </c>
      <c r="O177" s="30">
        <v>342</v>
      </c>
      <c r="P177" s="19" t="s">
        <v>1572</v>
      </c>
      <c r="Q177" s="19" t="s">
        <v>1573</v>
      </c>
      <c r="R177" t="s">
        <v>18</v>
      </c>
    </row>
    <row r="178" spans="1:18" hidden="1" x14ac:dyDescent="0.25">
      <c r="A178" s="28" t="s">
        <v>1950</v>
      </c>
      <c r="B178" s="28" t="s">
        <v>1951</v>
      </c>
      <c r="C178" s="29">
        <v>4</v>
      </c>
      <c r="D178" s="19" t="s">
        <v>1372</v>
      </c>
      <c r="E178" s="19" t="s">
        <v>14</v>
      </c>
      <c r="F178" s="29">
        <v>43</v>
      </c>
      <c r="G178" s="19" t="s">
        <v>77</v>
      </c>
      <c r="H178" s="19" t="s">
        <v>77</v>
      </c>
      <c r="I178" s="29">
        <v>431</v>
      </c>
      <c r="J178" s="19" t="s">
        <v>79</v>
      </c>
      <c r="K178" s="19" t="s">
        <v>79</v>
      </c>
      <c r="L178" s="30">
        <v>4311</v>
      </c>
      <c r="M178" s="19" t="s">
        <v>80</v>
      </c>
      <c r="N178" s="19" t="s">
        <v>80</v>
      </c>
      <c r="O178" s="30">
        <v>343</v>
      </c>
      <c r="P178" s="19" t="s">
        <v>1574</v>
      </c>
      <c r="Q178" s="19" t="s">
        <v>1575</v>
      </c>
      <c r="R178" t="s">
        <v>18</v>
      </c>
    </row>
    <row r="179" spans="1:18" hidden="1" x14ac:dyDescent="0.25">
      <c r="A179" s="28" t="s">
        <v>1950</v>
      </c>
      <c r="B179" s="28" t="s">
        <v>1951</v>
      </c>
      <c r="C179" s="29">
        <v>4</v>
      </c>
      <c r="D179" s="19" t="s">
        <v>1372</v>
      </c>
      <c r="E179" s="19" t="s">
        <v>14</v>
      </c>
      <c r="F179" s="29">
        <v>43</v>
      </c>
      <c r="G179" s="19" t="s">
        <v>77</v>
      </c>
      <c r="H179" s="19" t="s">
        <v>77</v>
      </c>
      <c r="I179" s="29">
        <v>431</v>
      </c>
      <c r="J179" s="19" t="s">
        <v>79</v>
      </c>
      <c r="K179" s="19" t="s">
        <v>79</v>
      </c>
      <c r="L179" s="30">
        <v>4311</v>
      </c>
      <c r="M179" s="19" t="s">
        <v>80</v>
      </c>
      <c r="N179" s="19" t="s">
        <v>80</v>
      </c>
      <c r="O179" s="30">
        <v>344</v>
      </c>
      <c r="P179" s="19" t="s">
        <v>1576</v>
      </c>
      <c r="Q179" s="19" t="s">
        <v>1577</v>
      </c>
      <c r="R179" t="s">
        <v>18</v>
      </c>
    </row>
    <row r="180" spans="1:18" hidden="1" x14ac:dyDescent="0.25">
      <c r="A180" s="28" t="s">
        <v>1950</v>
      </c>
      <c r="B180" s="28" t="s">
        <v>1951</v>
      </c>
      <c r="C180" s="29">
        <v>4</v>
      </c>
      <c r="D180" s="19" t="s">
        <v>1372</v>
      </c>
      <c r="E180" s="19" t="s">
        <v>14</v>
      </c>
      <c r="F180" s="29">
        <v>43</v>
      </c>
      <c r="G180" s="19" t="s">
        <v>77</v>
      </c>
      <c r="H180" s="19" t="s">
        <v>77</v>
      </c>
      <c r="I180" s="29">
        <v>431</v>
      </c>
      <c r="J180" s="19" t="s">
        <v>79</v>
      </c>
      <c r="K180" s="19" t="s">
        <v>79</v>
      </c>
      <c r="L180" s="30">
        <v>4311</v>
      </c>
      <c r="M180" s="19" t="s">
        <v>80</v>
      </c>
      <c r="N180" s="19" t="s">
        <v>80</v>
      </c>
      <c r="O180" s="30">
        <v>345</v>
      </c>
      <c r="P180" s="19" t="s">
        <v>1578</v>
      </c>
      <c r="Q180" s="19" t="s">
        <v>1579</v>
      </c>
      <c r="R180" t="s">
        <v>18</v>
      </c>
    </row>
    <row r="181" spans="1:18" hidden="1" x14ac:dyDescent="0.25">
      <c r="A181" s="28" t="s">
        <v>1950</v>
      </c>
      <c r="B181" s="28" t="s">
        <v>1951</v>
      </c>
      <c r="C181" s="29">
        <v>4</v>
      </c>
      <c r="D181" s="19" t="s">
        <v>1372</v>
      </c>
      <c r="E181" s="19" t="s">
        <v>14</v>
      </c>
      <c r="F181" s="29">
        <v>43</v>
      </c>
      <c r="G181" s="19" t="s">
        <v>77</v>
      </c>
      <c r="H181" s="19" t="s">
        <v>77</v>
      </c>
      <c r="I181" s="29">
        <v>431</v>
      </c>
      <c r="J181" s="19" t="s">
        <v>79</v>
      </c>
      <c r="K181" s="19" t="s">
        <v>79</v>
      </c>
      <c r="L181" s="30">
        <v>4311</v>
      </c>
      <c r="M181" s="19" t="s">
        <v>80</v>
      </c>
      <c r="N181" s="19" t="s">
        <v>80</v>
      </c>
      <c r="O181" s="30">
        <v>186</v>
      </c>
      <c r="P181" s="19" t="s">
        <v>1423</v>
      </c>
      <c r="Q181" s="19" t="s">
        <v>1423</v>
      </c>
      <c r="R181" t="s">
        <v>18</v>
      </c>
    </row>
    <row r="182" spans="1:18" hidden="1" x14ac:dyDescent="0.25">
      <c r="A182" s="28" t="s">
        <v>1950</v>
      </c>
      <c r="B182" s="28" t="s">
        <v>1951</v>
      </c>
      <c r="C182" s="29">
        <v>4</v>
      </c>
      <c r="D182" s="19" t="s">
        <v>1372</v>
      </c>
      <c r="E182" s="19" t="s">
        <v>14</v>
      </c>
      <c r="F182" s="29">
        <v>43</v>
      </c>
      <c r="G182" s="19" t="s">
        <v>77</v>
      </c>
      <c r="H182" s="19" t="s">
        <v>77</v>
      </c>
      <c r="I182" s="29">
        <v>431</v>
      </c>
      <c r="J182" s="19" t="s">
        <v>79</v>
      </c>
      <c r="K182" s="19" t="s">
        <v>79</v>
      </c>
      <c r="L182" s="30">
        <v>4311</v>
      </c>
      <c r="M182" s="19" t="s">
        <v>80</v>
      </c>
      <c r="N182" s="19" t="s">
        <v>80</v>
      </c>
      <c r="O182" s="30">
        <v>148</v>
      </c>
      <c r="P182" s="19" t="s">
        <v>1419</v>
      </c>
      <c r="Q182" s="19" t="s">
        <v>1420</v>
      </c>
      <c r="R182" t="s">
        <v>25</v>
      </c>
    </row>
    <row r="183" spans="1:18" hidden="1" x14ac:dyDescent="0.25">
      <c r="A183" s="28" t="s">
        <v>1950</v>
      </c>
      <c r="B183" s="28" t="s">
        <v>1951</v>
      </c>
      <c r="C183" s="29">
        <v>4</v>
      </c>
      <c r="D183" s="19" t="s">
        <v>1372</v>
      </c>
      <c r="E183" s="19" t="s">
        <v>14</v>
      </c>
      <c r="F183" s="29">
        <v>43</v>
      </c>
      <c r="G183" s="19" t="s">
        <v>77</v>
      </c>
      <c r="H183" s="19" t="s">
        <v>77</v>
      </c>
      <c r="I183" s="29">
        <v>431</v>
      </c>
      <c r="J183" s="19" t="s">
        <v>79</v>
      </c>
      <c r="K183" s="19" t="s">
        <v>79</v>
      </c>
      <c r="L183" s="30">
        <v>4311</v>
      </c>
      <c r="M183" s="19" t="s">
        <v>80</v>
      </c>
      <c r="N183" s="19" t="s">
        <v>80</v>
      </c>
      <c r="O183" s="30">
        <v>135</v>
      </c>
      <c r="P183" s="19" t="s">
        <v>1393</v>
      </c>
      <c r="Q183" s="19" t="s">
        <v>1394</v>
      </c>
      <c r="R183" t="s">
        <v>18</v>
      </c>
    </row>
    <row r="184" spans="1:18" hidden="1" x14ac:dyDescent="0.25">
      <c r="A184" s="28" t="s">
        <v>1950</v>
      </c>
      <c r="B184" s="28" t="s">
        <v>1951</v>
      </c>
      <c r="C184" s="29">
        <v>4</v>
      </c>
      <c r="D184" s="19" t="s">
        <v>1372</v>
      </c>
      <c r="E184" s="19" t="s">
        <v>14</v>
      </c>
      <c r="F184" s="29">
        <v>43</v>
      </c>
      <c r="G184" s="19" t="s">
        <v>77</v>
      </c>
      <c r="H184" s="19" t="s">
        <v>77</v>
      </c>
      <c r="I184" s="29">
        <v>431</v>
      </c>
      <c r="J184" s="19" t="s">
        <v>79</v>
      </c>
      <c r="K184" s="19" t="s">
        <v>79</v>
      </c>
      <c r="L184" s="30">
        <v>4311</v>
      </c>
      <c r="M184" s="19" t="s">
        <v>80</v>
      </c>
      <c r="N184" s="19" t="s">
        <v>80</v>
      </c>
      <c r="O184" s="30">
        <v>136</v>
      </c>
      <c r="P184" s="19" t="s">
        <v>1395</v>
      </c>
      <c r="Q184" s="19" t="s">
        <v>1396</v>
      </c>
      <c r="R184" t="s">
        <v>18</v>
      </c>
    </row>
    <row r="185" spans="1:18" hidden="1" x14ac:dyDescent="0.25">
      <c r="A185" s="28" t="s">
        <v>1950</v>
      </c>
      <c r="B185" s="28" t="s">
        <v>1951</v>
      </c>
      <c r="C185" s="29">
        <v>4</v>
      </c>
      <c r="D185" s="19" t="s">
        <v>1372</v>
      </c>
      <c r="E185" s="19" t="s">
        <v>14</v>
      </c>
      <c r="F185" s="29">
        <v>43</v>
      </c>
      <c r="G185" s="19" t="s">
        <v>77</v>
      </c>
      <c r="H185" s="19" t="s">
        <v>77</v>
      </c>
      <c r="I185" s="29">
        <v>431</v>
      </c>
      <c r="J185" s="19" t="s">
        <v>79</v>
      </c>
      <c r="K185" s="19" t="s">
        <v>79</v>
      </c>
      <c r="L185" s="30">
        <v>4311</v>
      </c>
      <c r="M185" s="19" t="s">
        <v>80</v>
      </c>
      <c r="N185" s="19" t="s">
        <v>80</v>
      </c>
      <c r="O185" s="30">
        <v>154</v>
      </c>
      <c r="P185" s="19" t="s">
        <v>1391</v>
      </c>
      <c r="Q185" s="19" t="s">
        <v>1392</v>
      </c>
      <c r="R185" t="s">
        <v>18</v>
      </c>
    </row>
    <row r="186" spans="1:18" hidden="1" x14ac:dyDescent="0.25">
      <c r="A186" s="28" t="s">
        <v>1950</v>
      </c>
      <c r="B186" s="28" t="s">
        <v>1951</v>
      </c>
      <c r="C186" s="29">
        <v>4</v>
      </c>
      <c r="D186" s="19" t="s">
        <v>1372</v>
      </c>
      <c r="E186" s="19" t="s">
        <v>14</v>
      </c>
      <c r="F186" s="29">
        <v>43</v>
      </c>
      <c r="G186" s="19" t="s">
        <v>77</v>
      </c>
      <c r="H186" s="19" t="s">
        <v>77</v>
      </c>
      <c r="I186" s="29">
        <v>431</v>
      </c>
      <c r="J186" s="19" t="s">
        <v>79</v>
      </c>
      <c r="K186" s="19" t="s">
        <v>79</v>
      </c>
      <c r="L186" s="30">
        <v>4311</v>
      </c>
      <c r="M186" s="19" t="s">
        <v>80</v>
      </c>
      <c r="N186" s="19" t="s">
        <v>80</v>
      </c>
      <c r="O186" s="30">
        <v>157</v>
      </c>
      <c r="P186" s="19" t="s">
        <v>1414</v>
      </c>
      <c r="Q186" s="19" t="s">
        <v>1415</v>
      </c>
      <c r="R186" t="s">
        <v>18</v>
      </c>
    </row>
    <row r="187" spans="1:18" hidden="1" x14ac:dyDescent="0.25">
      <c r="A187" s="28" t="s">
        <v>1950</v>
      </c>
      <c r="B187" s="28" t="s">
        <v>1951</v>
      </c>
      <c r="C187" s="29">
        <v>4</v>
      </c>
      <c r="D187" s="19" t="s">
        <v>1372</v>
      </c>
      <c r="E187" s="19" t="s">
        <v>14</v>
      </c>
      <c r="F187" s="29">
        <v>43</v>
      </c>
      <c r="G187" s="19" t="s">
        <v>77</v>
      </c>
      <c r="H187" s="19" t="s">
        <v>77</v>
      </c>
      <c r="I187" s="29">
        <v>431</v>
      </c>
      <c r="J187" s="19" t="s">
        <v>79</v>
      </c>
      <c r="K187" s="19" t="s">
        <v>79</v>
      </c>
      <c r="L187" s="30">
        <v>4311</v>
      </c>
      <c r="M187" s="19" t="s">
        <v>80</v>
      </c>
      <c r="N187" s="19" t="s">
        <v>80</v>
      </c>
      <c r="O187" s="30">
        <v>411</v>
      </c>
      <c r="P187" s="19" t="s">
        <v>1422</v>
      </c>
      <c r="Q187" s="19" t="s">
        <v>1781</v>
      </c>
      <c r="R187" t="s">
        <v>18</v>
      </c>
    </row>
    <row r="188" spans="1:18" hidden="1" x14ac:dyDescent="0.25">
      <c r="A188" s="28" t="s">
        <v>1950</v>
      </c>
      <c r="B188" s="28" t="s">
        <v>1951</v>
      </c>
      <c r="C188" s="29">
        <v>4</v>
      </c>
      <c r="D188" s="19" t="s">
        <v>1372</v>
      </c>
      <c r="E188" s="19" t="s">
        <v>14</v>
      </c>
      <c r="F188" s="29">
        <v>43</v>
      </c>
      <c r="G188" s="19" t="s">
        <v>77</v>
      </c>
      <c r="H188" s="19" t="s">
        <v>77</v>
      </c>
      <c r="I188" s="29">
        <v>431</v>
      </c>
      <c r="J188" s="19" t="s">
        <v>79</v>
      </c>
      <c r="K188" s="19" t="s">
        <v>79</v>
      </c>
      <c r="L188" s="30">
        <v>4311</v>
      </c>
      <c r="M188" s="19" t="s">
        <v>80</v>
      </c>
      <c r="N188" s="19" t="s">
        <v>80</v>
      </c>
      <c r="O188" s="30">
        <v>187</v>
      </c>
      <c r="P188" s="19" t="s">
        <v>1545</v>
      </c>
      <c r="Q188" s="19" t="s">
        <v>1762</v>
      </c>
      <c r="R188" t="s">
        <v>18</v>
      </c>
    </row>
    <row r="189" spans="1:18" hidden="1" x14ac:dyDescent="0.25">
      <c r="A189" s="28" t="s">
        <v>1950</v>
      </c>
      <c r="B189" s="28" t="s">
        <v>1951</v>
      </c>
      <c r="C189" s="29">
        <v>4</v>
      </c>
      <c r="D189" s="19" t="s">
        <v>1372</v>
      </c>
      <c r="E189" s="19" t="s">
        <v>14</v>
      </c>
      <c r="F189" s="29">
        <v>43</v>
      </c>
      <c r="G189" s="19" t="s">
        <v>77</v>
      </c>
      <c r="H189" s="19" t="s">
        <v>77</v>
      </c>
      <c r="I189" s="29">
        <v>431</v>
      </c>
      <c r="J189" s="19" t="s">
        <v>79</v>
      </c>
      <c r="K189" s="19" t="s">
        <v>79</v>
      </c>
      <c r="L189" s="30">
        <v>4311</v>
      </c>
      <c r="M189" s="19" t="s">
        <v>80</v>
      </c>
      <c r="N189" s="19" t="s">
        <v>80</v>
      </c>
      <c r="O189" s="30">
        <v>188</v>
      </c>
      <c r="P189" s="19" t="s">
        <v>1546</v>
      </c>
      <c r="Q189" s="19" t="s">
        <v>1763</v>
      </c>
      <c r="R189" t="s">
        <v>18</v>
      </c>
    </row>
    <row r="190" spans="1:18" hidden="1" x14ac:dyDescent="0.25">
      <c r="A190" s="28" t="s">
        <v>1950</v>
      </c>
      <c r="B190" s="28" t="s">
        <v>1951</v>
      </c>
      <c r="C190" s="29">
        <v>4</v>
      </c>
      <c r="D190" s="19" t="s">
        <v>1372</v>
      </c>
      <c r="E190" s="19" t="s">
        <v>14</v>
      </c>
      <c r="F190" s="29">
        <v>43</v>
      </c>
      <c r="G190" s="19" t="s">
        <v>77</v>
      </c>
      <c r="H190" s="19" t="s">
        <v>77</v>
      </c>
      <c r="I190" s="29">
        <v>431</v>
      </c>
      <c r="J190" s="19" t="s">
        <v>79</v>
      </c>
      <c r="K190" s="19" t="s">
        <v>79</v>
      </c>
      <c r="L190" s="30">
        <v>4311</v>
      </c>
      <c r="M190" s="19" t="s">
        <v>80</v>
      </c>
      <c r="N190" s="19" t="s">
        <v>80</v>
      </c>
      <c r="O190" s="30">
        <v>189</v>
      </c>
      <c r="P190" s="19" t="s">
        <v>1547</v>
      </c>
      <c r="Q190" s="19" t="s">
        <v>1764</v>
      </c>
      <c r="R190" t="s">
        <v>18</v>
      </c>
    </row>
    <row r="191" spans="1:18" hidden="1" x14ac:dyDescent="0.25">
      <c r="A191" s="28" t="s">
        <v>1950</v>
      </c>
      <c r="B191" s="28" t="s">
        <v>1951</v>
      </c>
      <c r="C191" s="29">
        <v>4</v>
      </c>
      <c r="D191" s="19" t="s">
        <v>1372</v>
      </c>
      <c r="E191" s="19" t="s">
        <v>14</v>
      </c>
      <c r="F191" s="29">
        <v>43</v>
      </c>
      <c r="G191" s="19" t="s">
        <v>77</v>
      </c>
      <c r="H191" s="19" t="s">
        <v>77</v>
      </c>
      <c r="I191" s="29">
        <v>431</v>
      </c>
      <c r="J191" s="19" t="s">
        <v>79</v>
      </c>
      <c r="K191" s="19" t="s">
        <v>79</v>
      </c>
      <c r="L191" s="30">
        <v>4311</v>
      </c>
      <c r="M191" s="19" t="s">
        <v>80</v>
      </c>
      <c r="N191" s="19" t="s">
        <v>80</v>
      </c>
      <c r="O191" s="30">
        <v>190</v>
      </c>
      <c r="P191" s="19" t="s">
        <v>1548</v>
      </c>
      <c r="Q191" s="19" t="s">
        <v>1765</v>
      </c>
      <c r="R191" t="s">
        <v>18</v>
      </c>
    </row>
    <row r="192" spans="1:18" hidden="1" x14ac:dyDescent="0.25">
      <c r="A192" s="28" t="s">
        <v>1950</v>
      </c>
      <c r="B192" s="28" t="s">
        <v>1951</v>
      </c>
      <c r="C192" s="29">
        <v>4</v>
      </c>
      <c r="D192" s="19" t="s">
        <v>1372</v>
      </c>
      <c r="E192" s="19" t="s">
        <v>14</v>
      </c>
      <c r="F192" s="29">
        <v>43</v>
      </c>
      <c r="G192" s="19" t="s">
        <v>77</v>
      </c>
      <c r="H192" s="19" t="s">
        <v>77</v>
      </c>
      <c r="I192" s="29">
        <v>431</v>
      </c>
      <c r="J192" s="19" t="s">
        <v>79</v>
      </c>
      <c r="K192" s="19" t="s">
        <v>79</v>
      </c>
      <c r="L192" s="30">
        <v>4311</v>
      </c>
      <c r="M192" s="19" t="s">
        <v>80</v>
      </c>
      <c r="N192" s="19" t="s">
        <v>80</v>
      </c>
      <c r="O192" s="30">
        <v>338</v>
      </c>
      <c r="P192" s="19" t="s">
        <v>1549</v>
      </c>
      <c r="Q192" s="19" t="s">
        <v>1766</v>
      </c>
      <c r="R192" t="s">
        <v>18</v>
      </c>
    </row>
    <row r="193" spans="1:18" hidden="1" x14ac:dyDescent="0.25">
      <c r="A193" s="28" t="s">
        <v>1950</v>
      </c>
      <c r="B193" s="28" t="s">
        <v>1951</v>
      </c>
      <c r="C193" s="29">
        <v>4</v>
      </c>
      <c r="D193" s="19" t="s">
        <v>1372</v>
      </c>
      <c r="E193" s="19" t="s">
        <v>14</v>
      </c>
      <c r="F193" s="29">
        <v>43</v>
      </c>
      <c r="G193" s="19" t="s">
        <v>77</v>
      </c>
      <c r="H193" s="19" t="s">
        <v>77</v>
      </c>
      <c r="I193" s="29">
        <v>431</v>
      </c>
      <c r="J193" s="19" t="s">
        <v>79</v>
      </c>
      <c r="K193" s="19" t="s">
        <v>79</v>
      </c>
      <c r="L193" s="30">
        <v>4311</v>
      </c>
      <c r="M193" s="19" t="s">
        <v>80</v>
      </c>
      <c r="N193" s="19" t="s">
        <v>80</v>
      </c>
      <c r="O193" s="30">
        <v>339</v>
      </c>
      <c r="P193" s="19" t="s">
        <v>1550</v>
      </c>
      <c r="Q193" s="19" t="s">
        <v>1767</v>
      </c>
      <c r="R193" t="s">
        <v>18</v>
      </c>
    </row>
    <row r="194" spans="1:18" hidden="1" x14ac:dyDescent="0.25">
      <c r="A194" s="28" t="s">
        <v>1952</v>
      </c>
      <c r="B194" s="28" t="s">
        <v>1951</v>
      </c>
      <c r="C194" s="29">
        <v>4</v>
      </c>
      <c r="D194" s="19" t="s">
        <v>1372</v>
      </c>
      <c r="E194" s="19" t="s">
        <v>14</v>
      </c>
      <c r="F194" s="29">
        <v>43</v>
      </c>
      <c r="G194" s="19" t="s">
        <v>77</v>
      </c>
      <c r="H194" s="19" t="s">
        <v>77</v>
      </c>
      <c r="I194" s="29">
        <v>431</v>
      </c>
      <c r="J194" s="19" t="s">
        <v>79</v>
      </c>
      <c r="K194" s="19" t="s">
        <v>79</v>
      </c>
      <c r="L194" s="30">
        <v>4312</v>
      </c>
      <c r="M194" s="19" t="s">
        <v>81</v>
      </c>
      <c r="N194" s="19" t="s">
        <v>81</v>
      </c>
      <c r="O194" s="30">
        <v>271</v>
      </c>
      <c r="P194" s="19" t="s">
        <v>1389</v>
      </c>
      <c r="Q194" s="19" t="s">
        <v>1390</v>
      </c>
      <c r="R194" t="s">
        <v>18</v>
      </c>
    </row>
    <row r="195" spans="1:18" hidden="1" x14ac:dyDescent="0.25">
      <c r="A195" s="28" t="s">
        <v>1952</v>
      </c>
      <c r="B195" s="28" t="s">
        <v>1951</v>
      </c>
      <c r="C195" s="29">
        <v>4</v>
      </c>
      <c r="D195" s="19" t="s">
        <v>1372</v>
      </c>
      <c r="E195" s="19" t="s">
        <v>14</v>
      </c>
      <c r="F195" s="29">
        <v>43</v>
      </c>
      <c r="G195" s="19" t="s">
        <v>77</v>
      </c>
      <c r="H195" s="19" t="s">
        <v>77</v>
      </c>
      <c r="I195" s="29">
        <v>431</v>
      </c>
      <c r="J195" s="19" t="s">
        <v>79</v>
      </c>
      <c r="K195" s="19" t="s">
        <v>79</v>
      </c>
      <c r="L195" s="30">
        <v>4312</v>
      </c>
      <c r="M195" s="19" t="s">
        <v>81</v>
      </c>
      <c r="N195" s="19" t="s">
        <v>81</v>
      </c>
      <c r="O195" s="30">
        <v>340</v>
      </c>
      <c r="P195" s="19" t="s">
        <v>1568</v>
      </c>
      <c r="Q195" s="19" t="s">
        <v>1569</v>
      </c>
      <c r="R195" t="s">
        <v>18</v>
      </c>
    </row>
    <row r="196" spans="1:18" hidden="1" x14ac:dyDescent="0.25">
      <c r="A196" s="28" t="s">
        <v>1952</v>
      </c>
      <c r="B196" s="28" t="s">
        <v>1951</v>
      </c>
      <c r="C196" s="29">
        <v>4</v>
      </c>
      <c r="D196" s="19" t="s">
        <v>1372</v>
      </c>
      <c r="E196" s="19" t="s">
        <v>14</v>
      </c>
      <c r="F196" s="29">
        <v>43</v>
      </c>
      <c r="G196" s="19" t="s">
        <v>77</v>
      </c>
      <c r="H196" s="19" t="s">
        <v>77</v>
      </c>
      <c r="I196" s="29">
        <v>431</v>
      </c>
      <c r="J196" s="19" t="s">
        <v>79</v>
      </c>
      <c r="K196" s="19" t="s">
        <v>79</v>
      </c>
      <c r="L196" s="30">
        <v>4312</v>
      </c>
      <c r="M196" s="19" t="s">
        <v>81</v>
      </c>
      <c r="N196" s="19" t="s">
        <v>81</v>
      </c>
      <c r="O196" s="30">
        <v>341</v>
      </c>
      <c r="P196" s="19" t="s">
        <v>1570</v>
      </c>
      <c r="Q196" s="19" t="s">
        <v>1571</v>
      </c>
      <c r="R196" t="s">
        <v>18</v>
      </c>
    </row>
    <row r="197" spans="1:18" hidden="1" x14ac:dyDescent="0.25">
      <c r="A197" s="28" t="s">
        <v>1952</v>
      </c>
      <c r="B197" s="28" t="s">
        <v>1951</v>
      </c>
      <c r="C197" s="29">
        <v>4</v>
      </c>
      <c r="D197" s="19" t="s">
        <v>1372</v>
      </c>
      <c r="E197" s="19" t="s">
        <v>14</v>
      </c>
      <c r="F197" s="29">
        <v>43</v>
      </c>
      <c r="G197" s="19" t="s">
        <v>77</v>
      </c>
      <c r="H197" s="19" t="s">
        <v>77</v>
      </c>
      <c r="I197" s="29">
        <v>431</v>
      </c>
      <c r="J197" s="19" t="s">
        <v>79</v>
      </c>
      <c r="K197" s="19" t="s">
        <v>79</v>
      </c>
      <c r="L197" s="30">
        <v>4312</v>
      </c>
      <c r="M197" s="19" t="s">
        <v>81</v>
      </c>
      <c r="N197" s="19" t="s">
        <v>81</v>
      </c>
      <c r="O197" s="30">
        <v>342</v>
      </c>
      <c r="P197" s="19" t="s">
        <v>1572</v>
      </c>
      <c r="Q197" s="19" t="s">
        <v>1573</v>
      </c>
      <c r="R197" t="s">
        <v>18</v>
      </c>
    </row>
    <row r="198" spans="1:18" hidden="1" x14ac:dyDescent="0.25">
      <c r="A198" s="28" t="s">
        <v>1952</v>
      </c>
      <c r="B198" s="28" t="s">
        <v>1951</v>
      </c>
      <c r="C198" s="29">
        <v>4</v>
      </c>
      <c r="D198" s="19" t="s">
        <v>1372</v>
      </c>
      <c r="E198" s="19" t="s">
        <v>14</v>
      </c>
      <c r="F198" s="29">
        <v>43</v>
      </c>
      <c r="G198" s="19" t="s">
        <v>77</v>
      </c>
      <c r="H198" s="19" t="s">
        <v>77</v>
      </c>
      <c r="I198" s="29">
        <v>431</v>
      </c>
      <c r="J198" s="19" t="s">
        <v>79</v>
      </c>
      <c r="K198" s="19" t="s">
        <v>79</v>
      </c>
      <c r="L198" s="30">
        <v>4312</v>
      </c>
      <c r="M198" s="19" t="s">
        <v>81</v>
      </c>
      <c r="N198" s="19" t="s">
        <v>81</v>
      </c>
      <c r="O198" s="30">
        <v>343</v>
      </c>
      <c r="P198" s="19" t="s">
        <v>1574</v>
      </c>
      <c r="Q198" s="19" t="s">
        <v>1575</v>
      </c>
      <c r="R198" t="s">
        <v>18</v>
      </c>
    </row>
    <row r="199" spans="1:18" hidden="1" x14ac:dyDescent="0.25">
      <c r="A199" s="28" t="s">
        <v>1952</v>
      </c>
      <c r="B199" s="28" t="s">
        <v>1951</v>
      </c>
      <c r="C199" s="29">
        <v>4</v>
      </c>
      <c r="D199" s="19" t="s">
        <v>1372</v>
      </c>
      <c r="E199" s="19" t="s">
        <v>14</v>
      </c>
      <c r="F199" s="29">
        <v>43</v>
      </c>
      <c r="G199" s="19" t="s">
        <v>77</v>
      </c>
      <c r="H199" s="19" t="s">
        <v>77</v>
      </c>
      <c r="I199" s="29">
        <v>431</v>
      </c>
      <c r="J199" s="19" t="s">
        <v>79</v>
      </c>
      <c r="K199" s="19" t="s">
        <v>79</v>
      </c>
      <c r="L199" s="30">
        <v>4312</v>
      </c>
      <c r="M199" s="19" t="s">
        <v>81</v>
      </c>
      <c r="N199" s="19" t="s">
        <v>81</v>
      </c>
      <c r="O199" s="30">
        <v>344</v>
      </c>
      <c r="P199" s="19" t="s">
        <v>1576</v>
      </c>
      <c r="Q199" s="19" t="s">
        <v>1577</v>
      </c>
      <c r="R199" t="s">
        <v>18</v>
      </c>
    </row>
    <row r="200" spans="1:18" hidden="1" x14ac:dyDescent="0.25">
      <c r="A200" s="28" t="s">
        <v>1952</v>
      </c>
      <c r="B200" s="28" t="s">
        <v>1951</v>
      </c>
      <c r="C200" s="29">
        <v>4</v>
      </c>
      <c r="D200" s="19" t="s">
        <v>1372</v>
      </c>
      <c r="E200" s="19" t="s">
        <v>14</v>
      </c>
      <c r="F200" s="29">
        <v>43</v>
      </c>
      <c r="G200" s="19" t="s">
        <v>77</v>
      </c>
      <c r="H200" s="19" t="s">
        <v>77</v>
      </c>
      <c r="I200" s="29">
        <v>431</v>
      </c>
      <c r="J200" s="19" t="s">
        <v>79</v>
      </c>
      <c r="K200" s="19" t="s">
        <v>79</v>
      </c>
      <c r="L200" s="30">
        <v>4312</v>
      </c>
      <c r="M200" s="19" t="s">
        <v>81</v>
      </c>
      <c r="N200" s="19" t="s">
        <v>81</v>
      </c>
      <c r="O200" s="30">
        <v>345</v>
      </c>
      <c r="P200" s="19" t="s">
        <v>1578</v>
      </c>
      <c r="Q200" s="19" t="s">
        <v>1579</v>
      </c>
      <c r="R200" t="s">
        <v>18</v>
      </c>
    </row>
    <row r="201" spans="1:18" hidden="1" x14ac:dyDescent="0.25">
      <c r="A201" s="28" t="s">
        <v>1952</v>
      </c>
      <c r="B201" s="28" t="s">
        <v>1951</v>
      </c>
      <c r="C201" s="29">
        <v>4</v>
      </c>
      <c r="D201" s="19" t="s">
        <v>1372</v>
      </c>
      <c r="E201" s="19" t="s">
        <v>14</v>
      </c>
      <c r="F201" s="29">
        <v>43</v>
      </c>
      <c r="G201" s="19" t="s">
        <v>77</v>
      </c>
      <c r="H201" s="19" t="s">
        <v>77</v>
      </c>
      <c r="I201" s="29">
        <v>431</v>
      </c>
      <c r="J201" s="19" t="s">
        <v>79</v>
      </c>
      <c r="K201" s="19" t="s">
        <v>79</v>
      </c>
      <c r="L201" s="30">
        <v>4312</v>
      </c>
      <c r="M201" s="19" t="s">
        <v>81</v>
      </c>
      <c r="N201" s="19" t="s">
        <v>81</v>
      </c>
      <c r="O201" s="30">
        <v>148</v>
      </c>
      <c r="P201" s="19" t="s">
        <v>1419</v>
      </c>
      <c r="Q201" s="19" t="s">
        <v>1420</v>
      </c>
      <c r="R201" t="s">
        <v>25</v>
      </c>
    </row>
    <row r="202" spans="1:18" hidden="1" x14ac:dyDescent="0.25">
      <c r="A202" s="28" t="s">
        <v>1952</v>
      </c>
      <c r="B202" s="28" t="s">
        <v>1951</v>
      </c>
      <c r="C202" s="29">
        <v>4</v>
      </c>
      <c r="D202" s="19" t="s">
        <v>1372</v>
      </c>
      <c r="E202" s="19" t="s">
        <v>14</v>
      </c>
      <c r="F202" s="29">
        <v>43</v>
      </c>
      <c r="G202" s="19" t="s">
        <v>77</v>
      </c>
      <c r="H202" s="19" t="s">
        <v>77</v>
      </c>
      <c r="I202" s="29">
        <v>431</v>
      </c>
      <c r="J202" s="19" t="s">
        <v>79</v>
      </c>
      <c r="K202" s="19" t="s">
        <v>79</v>
      </c>
      <c r="L202" s="30">
        <v>4312</v>
      </c>
      <c r="M202" s="19" t="s">
        <v>81</v>
      </c>
      <c r="N202" s="19" t="s">
        <v>81</v>
      </c>
      <c r="O202" s="30">
        <v>135</v>
      </c>
      <c r="P202" s="19" t="s">
        <v>1393</v>
      </c>
      <c r="Q202" s="19" t="s">
        <v>1394</v>
      </c>
      <c r="R202" t="s">
        <v>18</v>
      </c>
    </row>
    <row r="203" spans="1:18" hidden="1" x14ac:dyDescent="0.25">
      <c r="A203" s="28" t="s">
        <v>1952</v>
      </c>
      <c r="B203" s="28" t="s">
        <v>1951</v>
      </c>
      <c r="C203" s="29">
        <v>4</v>
      </c>
      <c r="D203" s="19" t="s">
        <v>1372</v>
      </c>
      <c r="E203" s="19" t="s">
        <v>14</v>
      </c>
      <c r="F203" s="29">
        <v>43</v>
      </c>
      <c r="G203" s="19" t="s">
        <v>77</v>
      </c>
      <c r="H203" s="19" t="s">
        <v>77</v>
      </c>
      <c r="I203" s="29">
        <v>431</v>
      </c>
      <c r="J203" s="19" t="s">
        <v>79</v>
      </c>
      <c r="K203" s="19" t="s">
        <v>79</v>
      </c>
      <c r="L203" s="30">
        <v>4312</v>
      </c>
      <c r="M203" s="19" t="s">
        <v>81</v>
      </c>
      <c r="N203" s="19" t="s">
        <v>81</v>
      </c>
      <c r="O203" s="30">
        <v>136</v>
      </c>
      <c r="P203" s="19" t="s">
        <v>1395</v>
      </c>
      <c r="Q203" s="19" t="s">
        <v>1396</v>
      </c>
      <c r="R203" t="s">
        <v>18</v>
      </c>
    </row>
    <row r="204" spans="1:18" hidden="1" x14ac:dyDescent="0.25">
      <c r="A204" s="28" t="s">
        <v>1952</v>
      </c>
      <c r="B204" s="28" t="s">
        <v>1951</v>
      </c>
      <c r="C204" s="29">
        <v>4</v>
      </c>
      <c r="D204" s="19" t="s">
        <v>1372</v>
      </c>
      <c r="E204" s="19" t="s">
        <v>14</v>
      </c>
      <c r="F204" s="29">
        <v>43</v>
      </c>
      <c r="G204" s="19" t="s">
        <v>77</v>
      </c>
      <c r="H204" s="19" t="s">
        <v>77</v>
      </c>
      <c r="I204" s="29">
        <v>431</v>
      </c>
      <c r="J204" s="19" t="s">
        <v>79</v>
      </c>
      <c r="K204" s="19" t="s">
        <v>79</v>
      </c>
      <c r="L204" s="30">
        <v>4312</v>
      </c>
      <c r="M204" s="19" t="s">
        <v>81</v>
      </c>
      <c r="N204" s="19" t="s">
        <v>81</v>
      </c>
      <c r="O204" s="30">
        <v>154</v>
      </c>
      <c r="P204" s="19" t="s">
        <v>1391</v>
      </c>
      <c r="Q204" s="19" t="s">
        <v>1392</v>
      </c>
      <c r="R204" t="s">
        <v>18</v>
      </c>
    </row>
    <row r="205" spans="1:18" hidden="1" x14ac:dyDescent="0.25">
      <c r="A205" s="28" t="s">
        <v>1952</v>
      </c>
      <c r="B205" s="28" t="s">
        <v>1951</v>
      </c>
      <c r="C205" s="29">
        <v>4</v>
      </c>
      <c r="D205" s="19" t="s">
        <v>1372</v>
      </c>
      <c r="E205" s="19" t="s">
        <v>14</v>
      </c>
      <c r="F205" s="29">
        <v>43</v>
      </c>
      <c r="G205" s="19" t="s">
        <v>77</v>
      </c>
      <c r="H205" s="19" t="s">
        <v>77</v>
      </c>
      <c r="I205" s="29">
        <v>431</v>
      </c>
      <c r="J205" s="19" t="s">
        <v>79</v>
      </c>
      <c r="K205" s="19" t="s">
        <v>79</v>
      </c>
      <c r="L205" s="30">
        <v>4312</v>
      </c>
      <c r="M205" s="19" t="s">
        <v>81</v>
      </c>
      <c r="N205" s="19" t="s">
        <v>81</v>
      </c>
      <c r="O205" s="30">
        <v>157</v>
      </c>
      <c r="P205" s="19" t="s">
        <v>1414</v>
      </c>
      <c r="Q205" s="19" t="s">
        <v>1415</v>
      </c>
      <c r="R205" t="s">
        <v>18</v>
      </c>
    </row>
    <row r="206" spans="1:18" hidden="1" x14ac:dyDescent="0.25">
      <c r="A206" s="28" t="s">
        <v>1952</v>
      </c>
      <c r="B206" s="28" t="s">
        <v>1951</v>
      </c>
      <c r="C206" s="29">
        <v>4</v>
      </c>
      <c r="D206" s="19" t="s">
        <v>1372</v>
      </c>
      <c r="E206" s="19" t="s">
        <v>14</v>
      </c>
      <c r="F206" s="29">
        <v>43</v>
      </c>
      <c r="G206" s="19" t="s">
        <v>77</v>
      </c>
      <c r="H206" s="19" t="s">
        <v>77</v>
      </c>
      <c r="I206" s="29">
        <v>431</v>
      </c>
      <c r="J206" s="19" t="s">
        <v>79</v>
      </c>
      <c r="K206" s="19" t="s">
        <v>79</v>
      </c>
      <c r="L206" s="30">
        <v>4312</v>
      </c>
      <c r="M206" s="19" t="s">
        <v>81</v>
      </c>
      <c r="N206" s="19" t="s">
        <v>81</v>
      </c>
      <c r="O206" s="30">
        <v>411</v>
      </c>
      <c r="P206" s="19" t="s">
        <v>1422</v>
      </c>
      <c r="Q206" s="19" t="s">
        <v>1781</v>
      </c>
      <c r="R206" t="s">
        <v>18</v>
      </c>
    </row>
    <row r="207" spans="1:18" hidden="1" x14ac:dyDescent="0.25">
      <c r="A207" s="28" t="s">
        <v>1952</v>
      </c>
      <c r="B207" s="28" t="s">
        <v>1951</v>
      </c>
      <c r="C207" s="29">
        <v>4</v>
      </c>
      <c r="D207" s="19" t="s">
        <v>1372</v>
      </c>
      <c r="E207" s="19" t="s">
        <v>14</v>
      </c>
      <c r="F207" s="29">
        <v>43</v>
      </c>
      <c r="G207" s="19" t="s">
        <v>77</v>
      </c>
      <c r="H207" s="19" t="s">
        <v>77</v>
      </c>
      <c r="I207" s="29">
        <v>431</v>
      </c>
      <c r="J207" s="19" t="s">
        <v>79</v>
      </c>
      <c r="K207" s="19" t="s">
        <v>79</v>
      </c>
      <c r="L207" s="30">
        <v>4312</v>
      </c>
      <c r="M207" s="19" t="s">
        <v>81</v>
      </c>
      <c r="N207" s="19" t="s">
        <v>81</v>
      </c>
      <c r="O207" s="30">
        <v>187</v>
      </c>
      <c r="P207" s="19" t="s">
        <v>1545</v>
      </c>
      <c r="Q207" s="19" t="s">
        <v>1762</v>
      </c>
      <c r="R207" t="s">
        <v>18</v>
      </c>
    </row>
    <row r="208" spans="1:18" hidden="1" x14ac:dyDescent="0.25">
      <c r="A208" s="28" t="s">
        <v>1952</v>
      </c>
      <c r="B208" s="28" t="s">
        <v>1951</v>
      </c>
      <c r="C208" s="29">
        <v>4</v>
      </c>
      <c r="D208" s="19" t="s">
        <v>1372</v>
      </c>
      <c r="E208" s="19" t="s">
        <v>14</v>
      </c>
      <c r="F208" s="29">
        <v>43</v>
      </c>
      <c r="G208" s="19" t="s">
        <v>77</v>
      </c>
      <c r="H208" s="19" t="s">
        <v>77</v>
      </c>
      <c r="I208" s="29">
        <v>431</v>
      </c>
      <c r="J208" s="19" t="s">
        <v>79</v>
      </c>
      <c r="K208" s="19" t="s">
        <v>79</v>
      </c>
      <c r="L208" s="30">
        <v>4312</v>
      </c>
      <c r="M208" s="19" t="s">
        <v>81</v>
      </c>
      <c r="N208" s="19" t="s">
        <v>81</v>
      </c>
      <c r="O208" s="30">
        <v>188</v>
      </c>
      <c r="P208" s="19" t="s">
        <v>1546</v>
      </c>
      <c r="Q208" s="19" t="s">
        <v>1763</v>
      </c>
      <c r="R208" t="s">
        <v>18</v>
      </c>
    </row>
    <row r="209" spans="1:18" hidden="1" x14ac:dyDescent="0.25">
      <c r="A209" s="28" t="s">
        <v>1952</v>
      </c>
      <c r="B209" s="28" t="s">
        <v>1951</v>
      </c>
      <c r="C209" s="29">
        <v>4</v>
      </c>
      <c r="D209" s="19" t="s">
        <v>1372</v>
      </c>
      <c r="E209" s="19" t="s">
        <v>14</v>
      </c>
      <c r="F209" s="29">
        <v>43</v>
      </c>
      <c r="G209" s="19" t="s">
        <v>77</v>
      </c>
      <c r="H209" s="19" t="s">
        <v>77</v>
      </c>
      <c r="I209" s="29">
        <v>431</v>
      </c>
      <c r="J209" s="19" t="s">
        <v>79</v>
      </c>
      <c r="K209" s="19" t="s">
        <v>79</v>
      </c>
      <c r="L209" s="30">
        <v>4312</v>
      </c>
      <c r="M209" s="19" t="s">
        <v>81</v>
      </c>
      <c r="N209" s="19" t="s">
        <v>81</v>
      </c>
      <c r="O209" s="30">
        <v>189</v>
      </c>
      <c r="P209" s="19" t="s">
        <v>1547</v>
      </c>
      <c r="Q209" s="19" t="s">
        <v>1764</v>
      </c>
      <c r="R209" t="s">
        <v>18</v>
      </c>
    </row>
    <row r="210" spans="1:18" hidden="1" x14ac:dyDescent="0.25">
      <c r="A210" s="28" t="s">
        <v>1952</v>
      </c>
      <c r="B210" s="28" t="s">
        <v>1951</v>
      </c>
      <c r="C210" s="29">
        <v>4</v>
      </c>
      <c r="D210" s="19" t="s">
        <v>1372</v>
      </c>
      <c r="E210" s="19" t="s">
        <v>14</v>
      </c>
      <c r="F210" s="29">
        <v>43</v>
      </c>
      <c r="G210" s="19" t="s">
        <v>77</v>
      </c>
      <c r="H210" s="19" t="s">
        <v>77</v>
      </c>
      <c r="I210" s="29">
        <v>431</v>
      </c>
      <c r="J210" s="19" t="s">
        <v>79</v>
      </c>
      <c r="K210" s="19" t="s">
        <v>79</v>
      </c>
      <c r="L210" s="30">
        <v>4312</v>
      </c>
      <c r="M210" s="19" t="s">
        <v>81</v>
      </c>
      <c r="N210" s="19" t="s">
        <v>81</v>
      </c>
      <c r="O210" s="30">
        <v>190</v>
      </c>
      <c r="P210" s="19" t="s">
        <v>1548</v>
      </c>
      <c r="Q210" s="19" t="s">
        <v>1765</v>
      </c>
      <c r="R210" t="s">
        <v>18</v>
      </c>
    </row>
    <row r="211" spans="1:18" hidden="1" x14ac:dyDescent="0.25">
      <c r="A211" s="28" t="s">
        <v>1952</v>
      </c>
      <c r="B211" s="28" t="s">
        <v>1951</v>
      </c>
      <c r="C211" s="29">
        <v>4</v>
      </c>
      <c r="D211" s="19" t="s">
        <v>1372</v>
      </c>
      <c r="E211" s="19" t="s">
        <v>14</v>
      </c>
      <c r="F211" s="29">
        <v>43</v>
      </c>
      <c r="G211" s="19" t="s">
        <v>77</v>
      </c>
      <c r="H211" s="19" t="s">
        <v>77</v>
      </c>
      <c r="I211" s="29">
        <v>431</v>
      </c>
      <c r="J211" s="19" t="s">
        <v>79</v>
      </c>
      <c r="K211" s="19" t="s">
        <v>79</v>
      </c>
      <c r="L211" s="30">
        <v>4312</v>
      </c>
      <c r="M211" s="19" t="s">
        <v>81</v>
      </c>
      <c r="N211" s="19" t="s">
        <v>81</v>
      </c>
      <c r="O211" s="30">
        <v>338</v>
      </c>
      <c r="P211" s="19" t="s">
        <v>1549</v>
      </c>
      <c r="Q211" s="19" t="s">
        <v>1766</v>
      </c>
      <c r="R211" t="s">
        <v>18</v>
      </c>
    </row>
    <row r="212" spans="1:18" hidden="1" x14ac:dyDescent="0.25">
      <c r="A212" s="28" t="s">
        <v>1952</v>
      </c>
      <c r="B212" s="28" t="s">
        <v>1951</v>
      </c>
      <c r="C212" s="29">
        <v>4</v>
      </c>
      <c r="D212" s="19" t="s">
        <v>1372</v>
      </c>
      <c r="E212" s="19" t="s">
        <v>14</v>
      </c>
      <c r="F212" s="29">
        <v>43</v>
      </c>
      <c r="G212" s="19" t="s">
        <v>77</v>
      </c>
      <c r="H212" s="19" t="s">
        <v>77</v>
      </c>
      <c r="I212" s="29">
        <v>431</v>
      </c>
      <c r="J212" s="19" t="s">
        <v>79</v>
      </c>
      <c r="K212" s="19" t="s">
        <v>79</v>
      </c>
      <c r="L212" s="30">
        <v>4312</v>
      </c>
      <c r="M212" s="19" t="s">
        <v>81</v>
      </c>
      <c r="N212" s="19" t="s">
        <v>81</v>
      </c>
      <c r="O212" s="30">
        <v>339</v>
      </c>
      <c r="P212" s="19" t="s">
        <v>1550</v>
      </c>
      <c r="Q212" s="19" t="s">
        <v>1767</v>
      </c>
      <c r="R212" t="s">
        <v>18</v>
      </c>
    </row>
    <row r="213" spans="1:18" hidden="1" x14ac:dyDescent="0.25">
      <c r="A213" s="28" t="s">
        <v>1953</v>
      </c>
      <c r="B213" s="28" t="s">
        <v>1924</v>
      </c>
      <c r="C213" s="29">
        <v>4</v>
      </c>
      <c r="D213" s="19" t="s">
        <v>1372</v>
      </c>
      <c r="E213" s="19" t="s">
        <v>14</v>
      </c>
      <c r="F213" s="29">
        <v>43</v>
      </c>
      <c r="G213" s="19" t="s">
        <v>77</v>
      </c>
      <c r="H213" s="19" t="s">
        <v>77</v>
      </c>
      <c r="I213" s="29">
        <v>432</v>
      </c>
      <c r="J213" s="19" t="s">
        <v>76</v>
      </c>
      <c r="K213" s="19" t="s">
        <v>76</v>
      </c>
      <c r="L213" s="30">
        <v>4323</v>
      </c>
      <c r="M213" s="19" t="s">
        <v>78</v>
      </c>
      <c r="N213" s="19" t="s">
        <v>78</v>
      </c>
      <c r="O213" s="30">
        <v>271</v>
      </c>
      <c r="P213" s="19" t="s">
        <v>1389</v>
      </c>
      <c r="Q213" s="19" t="s">
        <v>1390</v>
      </c>
      <c r="R213" t="s">
        <v>18</v>
      </c>
    </row>
    <row r="214" spans="1:18" hidden="1" x14ac:dyDescent="0.25">
      <c r="A214" s="28" t="s">
        <v>1953</v>
      </c>
      <c r="B214" s="28" t="s">
        <v>1924</v>
      </c>
      <c r="C214" s="29">
        <v>4</v>
      </c>
      <c r="D214" s="19" t="s">
        <v>1372</v>
      </c>
      <c r="E214" s="19" t="s">
        <v>14</v>
      </c>
      <c r="F214" s="29">
        <v>43</v>
      </c>
      <c r="G214" s="19" t="s">
        <v>77</v>
      </c>
      <c r="H214" s="19" t="s">
        <v>77</v>
      </c>
      <c r="I214" s="29">
        <v>432</v>
      </c>
      <c r="J214" s="19" t="s">
        <v>76</v>
      </c>
      <c r="K214" s="19" t="s">
        <v>76</v>
      </c>
      <c r="L214" s="30">
        <v>4323</v>
      </c>
      <c r="M214" s="19" t="s">
        <v>78</v>
      </c>
      <c r="N214" s="19" t="s">
        <v>78</v>
      </c>
      <c r="O214" s="30">
        <v>148</v>
      </c>
      <c r="P214" s="19" t="s">
        <v>1419</v>
      </c>
      <c r="Q214" s="19" t="s">
        <v>1420</v>
      </c>
      <c r="R214" t="s">
        <v>25</v>
      </c>
    </row>
    <row r="215" spans="1:18" hidden="1" x14ac:dyDescent="0.25">
      <c r="A215" s="28" t="s">
        <v>1953</v>
      </c>
      <c r="B215" s="28" t="s">
        <v>1924</v>
      </c>
      <c r="C215" s="29">
        <v>4</v>
      </c>
      <c r="D215" s="19" t="s">
        <v>1372</v>
      </c>
      <c r="E215" s="19" t="s">
        <v>14</v>
      </c>
      <c r="F215" s="29">
        <v>43</v>
      </c>
      <c r="G215" s="19" t="s">
        <v>77</v>
      </c>
      <c r="H215" s="19" t="s">
        <v>77</v>
      </c>
      <c r="I215" s="29">
        <v>432</v>
      </c>
      <c r="J215" s="19" t="s">
        <v>76</v>
      </c>
      <c r="K215" s="19" t="s">
        <v>76</v>
      </c>
      <c r="L215" s="30">
        <v>4323</v>
      </c>
      <c r="M215" s="19" t="s">
        <v>78</v>
      </c>
      <c r="N215" s="19" t="s">
        <v>78</v>
      </c>
      <c r="O215" s="30">
        <v>135</v>
      </c>
      <c r="P215" s="19" t="s">
        <v>1393</v>
      </c>
      <c r="Q215" s="19" t="s">
        <v>1394</v>
      </c>
      <c r="R215" t="s">
        <v>18</v>
      </c>
    </row>
    <row r="216" spans="1:18" hidden="1" x14ac:dyDescent="0.25">
      <c r="A216" s="28" t="s">
        <v>1953</v>
      </c>
      <c r="B216" s="28" t="s">
        <v>1924</v>
      </c>
      <c r="C216" s="29">
        <v>4</v>
      </c>
      <c r="D216" s="19" t="s">
        <v>1372</v>
      </c>
      <c r="E216" s="19" t="s">
        <v>14</v>
      </c>
      <c r="F216" s="29">
        <v>43</v>
      </c>
      <c r="G216" s="19" t="s">
        <v>77</v>
      </c>
      <c r="H216" s="19" t="s">
        <v>77</v>
      </c>
      <c r="I216" s="29">
        <v>432</v>
      </c>
      <c r="J216" s="19" t="s">
        <v>76</v>
      </c>
      <c r="K216" s="19" t="s">
        <v>76</v>
      </c>
      <c r="L216" s="30">
        <v>4323</v>
      </c>
      <c r="M216" s="19" t="s">
        <v>78</v>
      </c>
      <c r="N216" s="19" t="s">
        <v>78</v>
      </c>
      <c r="O216" s="30">
        <v>136</v>
      </c>
      <c r="P216" s="19" t="s">
        <v>1395</v>
      </c>
      <c r="Q216" s="19" t="s">
        <v>1396</v>
      </c>
      <c r="R216" t="s">
        <v>18</v>
      </c>
    </row>
    <row r="217" spans="1:18" hidden="1" x14ac:dyDescent="0.25">
      <c r="A217" s="28" t="s">
        <v>1953</v>
      </c>
      <c r="B217" s="28" t="s">
        <v>1924</v>
      </c>
      <c r="C217" s="29">
        <v>4</v>
      </c>
      <c r="D217" s="19" t="s">
        <v>1372</v>
      </c>
      <c r="E217" s="19" t="s">
        <v>14</v>
      </c>
      <c r="F217" s="29">
        <v>43</v>
      </c>
      <c r="G217" s="19" t="s">
        <v>77</v>
      </c>
      <c r="H217" s="19" t="s">
        <v>77</v>
      </c>
      <c r="I217" s="29">
        <v>432</v>
      </c>
      <c r="J217" s="19" t="s">
        <v>76</v>
      </c>
      <c r="K217" s="19" t="s">
        <v>76</v>
      </c>
      <c r="L217" s="30">
        <v>4323</v>
      </c>
      <c r="M217" s="19" t="s">
        <v>78</v>
      </c>
      <c r="N217" s="19" t="s">
        <v>78</v>
      </c>
      <c r="O217" s="30">
        <v>154</v>
      </c>
      <c r="P217" s="19" t="s">
        <v>1391</v>
      </c>
      <c r="Q217" s="19" t="s">
        <v>1392</v>
      </c>
      <c r="R217" t="s">
        <v>18</v>
      </c>
    </row>
    <row r="218" spans="1:18" hidden="1" x14ac:dyDescent="0.25">
      <c r="A218" s="28" t="s">
        <v>1953</v>
      </c>
      <c r="B218" s="28" t="s">
        <v>1924</v>
      </c>
      <c r="C218" s="29">
        <v>4</v>
      </c>
      <c r="D218" s="19" t="s">
        <v>1372</v>
      </c>
      <c r="E218" s="19" t="s">
        <v>14</v>
      </c>
      <c r="F218" s="29">
        <v>43</v>
      </c>
      <c r="G218" s="19" t="s">
        <v>77</v>
      </c>
      <c r="H218" s="19" t="s">
        <v>77</v>
      </c>
      <c r="I218" s="29">
        <v>432</v>
      </c>
      <c r="J218" s="19" t="s">
        <v>76</v>
      </c>
      <c r="K218" s="19" t="s">
        <v>76</v>
      </c>
      <c r="L218" s="30">
        <v>4323</v>
      </c>
      <c r="M218" s="19" t="s">
        <v>78</v>
      </c>
      <c r="N218" s="19" t="s">
        <v>78</v>
      </c>
      <c r="O218" s="30">
        <v>157</v>
      </c>
      <c r="P218" s="19" t="s">
        <v>1414</v>
      </c>
      <c r="Q218" s="19" t="s">
        <v>1415</v>
      </c>
      <c r="R218" t="s">
        <v>18</v>
      </c>
    </row>
    <row r="219" spans="1:18" hidden="1" x14ac:dyDescent="0.25">
      <c r="A219" s="28" t="s">
        <v>1953</v>
      </c>
      <c r="B219" s="28" t="s">
        <v>1924</v>
      </c>
      <c r="C219" s="29">
        <v>4</v>
      </c>
      <c r="D219" s="19" t="s">
        <v>1372</v>
      </c>
      <c r="E219" s="19" t="s">
        <v>14</v>
      </c>
      <c r="F219" s="29">
        <v>43</v>
      </c>
      <c r="G219" s="19" t="s">
        <v>77</v>
      </c>
      <c r="H219" s="19" t="s">
        <v>77</v>
      </c>
      <c r="I219" s="29">
        <v>432</v>
      </c>
      <c r="J219" s="19" t="s">
        <v>76</v>
      </c>
      <c r="K219" s="19" t="s">
        <v>76</v>
      </c>
      <c r="L219" s="30">
        <v>4323</v>
      </c>
      <c r="M219" s="19" t="s">
        <v>78</v>
      </c>
      <c r="N219" s="19" t="s">
        <v>78</v>
      </c>
      <c r="O219" s="30">
        <v>411</v>
      </c>
      <c r="P219" s="19" t="s">
        <v>1422</v>
      </c>
      <c r="Q219" s="19" t="s">
        <v>1781</v>
      </c>
      <c r="R219" t="s">
        <v>18</v>
      </c>
    </row>
    <row r="220" spans="1:18" hidden="1" x14ac:dyDescent="0.25">
      <c r="A220" s="28" t="s">
        <v>1954</v>
      </c>
      <c r="B220" s="28" t="s">
        <v>1955</v>
      </c>
      <c r="C220" s="29">
        <v>5</v>
      </c>
      <c r="D220" s="19" t="s">
        <v>1366</v>
      </c>
      <c r="E220" s="19" t="s">
        <v>41</v>
      </c>
      <c r="F220" s="29">
        <v>51</v>
      </c>
      <c r="G220" s="19" t="s">
        <v>90</v>
      </c>
      <c r="H220" s="19" t="s">
        <v>90</v>
      </c>
      <c r="I220" s="29">
        <v>320</v>
      </c>
      <c r="J220" s="19" t="s">
        <v>16</v>
      </c>
      <c r="K220" s="19" t="s">
        <v>16</v>
      </c>
      <c r="L220" s="30">
        <v>5102</v>
      </c>
      <c r="M220" s="19" t="s">
        <v>44</v>
      </c>
      <c r="N220" s="19" t="s">
        <v>44</v>
      </c>
      <c r="O220" s="30">
        <v>271</v>
      </c>
      <c r="P220" s="19" t="s">
        <v>1389</v>
      </c>
      <c r="Q220" s="19" t="s">
        <v>1390</v>
      </c>
      <c r="R220" t="s">
        <v>18</v>
      </c>
    </row>
    <row r="221" spans="1:18" hidden="1" x14ac:dyDescent="0.25">
      <c r="A221" s="28" t="s">
        <v>1954</v>
      </c>
      <c r="B221" s="28" t="s">
        <v>1955</v>
      </c>
      <c r="C221" s="29">
        <v>5</v>
      </c>
      <c r="D221" s="19" t="s">
        <v>1366</v>
      </c>
      <c r="E221" s="19" t="s">
        <v>41</v>
      </c>
      <c r="F221" s="29">
        <v>51</v>
      </c>
      <c r="G221" s="19" t="s">
        <v>90</v>
      </c>
      <c r="H221" s="19" t="s">
        <v>90</v>
      </c>
      <c r="I221" s="29">
        <v>320</v>
      </c>
      <c r="J221" s="19" t="s">
        <v>16</v>
      </c>
      <c r="K221" s="19" t="s">
        <v>16</v>
      </c>
      <c r="L221" s="30">
        <v>5102</v>
      </c>
      <c r="M221" s="19" t="s">
        <v>44</v>
      </c>
      <c r="N221" s="19" t="s">
        <v>44</v>
      </c>
      <c r="O221" s="30">
        <v>275</v>
      </c>
      <c r="P221" s="19" t="s">
        <v>1397</v>
      </c>
      <c r="Q221" s="19" t="s">
        <v>1398</v>
      </c>
      <c r="R221" t="s">
        <v>18</v>
      </c>
    </row>
    <row r="222" spans="1:18" hidden="1" x14ac:dyDescent="0.25">
      <c r="A222" s="28" t="s">
        <v>1954</v>
      </c>
      <c r="B222" s="28" t="s">
        <v>1955</v>
      </c>
      <c r="C222" s="29">
        <v>5</v>
      </c>
      <c r="D222" s="19" t="s">
        <v>1366</v>
      </c>
      <c r="E222" s="19" t="s">
        <v>41</v>
      </c>
      <c r="F222" s="29">
        <v>51</v>
      </c>
      <c r="G222" s="19" t="s">
        <v>90</v>
      </c>
      <c r="H222" s="19" t="s">
        <v>90</v>
      </c>
      <c r="I222" s="29">
        <v>320</v>
      </c>
      <c r="J222" s="19" t="s">
        <v>16</v>
      </c>
      <c r="K222" s="19" t="s">
        <v>16</v>
      </c>
      <c r="L222" s="30">
        <v>5102</v>
      </c>
      <c r="M222" s="19" t="s">
        <v>44</v>
      </c>
      <c r="N222" s="19" t="s">
        <v>44</v>
      </c>
      <c r="O222" s="30">
        <v>143</v>
      </c>
      <c r="P222" s="19" t="s">
        <v>1402</v>
      </c>
      <c r="Q222" s="19" t="s">
        <v>1403</v>
      </c>
      <c r="R222" t="s">
        <v>18</v>
      </c>
    </row>
    <row r="223" spans="1:18" hidden="1" x14ac:dyDescent="0.25">
      <c r="A223" s="28" t="s">
        <v>1954</v>
      </c>
      <c r="B223" s="28" t="s">
        <v>1955</v>
      </c>
      <c r="C223" s="29">
        <v>5</v>
      </c>
      <c r="D223" s="19" t="s">
        <v>1366</v>
      </c>
      <c r="E223" s="19" t="s">
        <v>41</v>
      </c>
      <c r="F223" s="29">
        <v>51</v>
      </c>
      <c r="G223" s="19" t="s">
        <v>90</v>
      </c>
      <c r="H223" s="19" t="s">
        <v>90</v>
      </c>
      <c r="I223" s="29">
        <v>320</v>
      </c>
      <c r="J223" s="19" t="s">
        <v>16</v>
      </c>
      <c r="K223" s="19" t="s">
        <v>16</v>
      </c>
      <c r="L223" s="30">
        <v>5102</v>
      </c>
      <c r="M223" s="19" t="s">
        <v>44</v>
      </c>
      <c r="N223" s="19" t="s">
        <v>44</v>
      </c>
      <c r="O223" s="30">
        <v>144</v>
      </c>
      <c r="P223" s="19" t="s">
        <v>1404</v>
      </c>
      <c r="Q223" s="19" t="s">
        <v>1405</v>
      </c>
      <c r="R223" t="s">
        <v>18</v>
      </c>
    </row>
    <row r="224" spans="1:18" hidden="1" x14ac:dyDescent="0.25">
      <c r="A224" s="28" t="s">
        <v>1954</v>
      </c>
      <c r="B224" s="28" t="s">
        <v>1955</v>
      </c>
      <c r="C224" s="29">
        <v>5</v>
      </c>
      <c r="D224" s="19" t="s">
        <v>1366</v>
      </c>
      <c r="E224" s="19" t="s">
        <v>41</v>
      </c>
      <c r="F224" s="29">
        <v>51</v>
      </c>
      <c r="G224" s="19" t="s">
        <v>90</v>
      </c>
      <c r="H224" s="19" t="s">
        <v>90</v>
      </c>
      <c r="I224" s="29">
        <v>320</v>
      </c>
      <c r="J224" s="19" t="s">
        <v>16</v>
      </c>
      <c r="K224" s="19" t="s">
        <v>16</v>
      </c>
      <c r="L224" s="30">
        <v>5102</v>
      </c>
      <c r="M224" s="19" t="s">
        <v>44</v>
      </c>
      <c r="N224" s="19" t="s">
        <v>44</v>
      </c>
      <c r="O224" s="30">
        <v>181</v>
      </c>
      <c r="P224" s="19" t="s">
        <v>1400</v>
      </c>
      <c r="Q224" s="19" t="s">
        <v>1401</v>
      </c>
      <c r="R224" t="s">
        <v>18</v>
      </c>
    </row>
    <row r="225" spans="1:18" hidden="1" x14ac:dyDescent="0.25">
      <c r="A225" s="28" t="s">
        <v>1954</v>
      </c>
      <c r="B225" s="28" t="s">
        <v>1955</v>
      </c>
      <c r="C225" s="29">
        <v>5</v>
      </c>
      <c r="D225" s="19" t="s">
        <v>1366</v>
      </c>
      <c r="E225" s="19" t="s">
        <v>41</v>
      </c>
      <c r="F225" s="29">
        <v>51</v>
      </c>
      <c r="G225" s="19" t="s">
        <v>90</v>
      </c>
      <c r="H225" s="19" t="s">
        <v>90</v>
      </c>
      <c r="I225" s="29">
        <v>320</v>
      </c>
      <c r="J225" s="19" t="s">
        <v>16</v>
      </c>
      <c r="K225" s="19" t="s">
        <v>16</v>
      </c>
      <c r="L225" s="30">
        <v>5102</v>
      </c>
      <c r="M225" s="19" t="s">
        <v>44</v>
      </c>
      <c r="N225" s="19" t="s">
        <v>44</v>
      </c>
      <c r="O225" s="30">
        <v>148</v>
      </c>
      <c r="P225" s="19" t="s">
        <v>1419</v>
      </c>
      <c r="Q225" s="19" t="s">
        <v>1420</v>
      </c>
      <c r="R225" t="s">
        <v>25</v>
      </c>
    </row>
    <row r="226" spans="1:18" hidden="1" x14ac:dyDescent="0.25">
      <c r="A226" s="28" t="s">
        <v>1954</v>
      </c>
      <c r="B226" s="28" t="s">
        <v>1955</v>
      </c>
      <c r="C226" s="29">
        <v>5</v>
      </c>
      <c r="D226" s="19" t="s">
        <v>1366</v>
      </c>
      <c r="E226" s="19" t="s">
        <v>41</v>
      </c>
      <c r="F226" s="29">
        <v>51</v>
      </c>
      <c r="G226" s="19" t="s">
        <v>90</v>
      </c>
      <c r="H226" s="19" t="s">
        <v>90</v>
      </c>
      <c r="I226" s="29">
        <v>320</v>
      </c>
      <c r="J226" s="19" t="s">
        <v>16</v>
      </c>
      <c r="K226" s="19" t="s">
        <v>16</v>
      </c>
      <c r="L226" s="30">
        <v>5102</v>
      </c>
      <c r="M226" s="19" t="s">
        <v>44</v>
      </c>
      <c r="N226" s="19" t="s">
        <v>44</v>
      </c>
      <c r="O226" s="30">
        <v>175</v>
      </c>
      <c r="P226" s="19" t="s">
        <v>1432</v>
      </c>
      <c r="Q226" s="19" t="s">
        <v>1432</v>
      </c>
      <c r="R226" t="s">
        <v>18</v>
      </c>
    </row>
    <row r="227" spans="1:18" hidden="1" x14ac:dyDescent="0.25">
      <c r="A227" s="28" t="s">
        <v>1954</v>
      </c>
      <c r="B227" s="28" t="s">
        <v>1955</v>
      </c>
      <c r="C227" s="29">
        <v>5</v>
      </c>
      <c r="D227" s="19" t="s">
        <v>1366</v>
      </c>
      <c r="E227" s="19" t="s">
        <v>41</v>
      </c>
      <c r="F227" s="29">
        <v>51</v>
      </c>
      <c r="G227" s="19" t="s">
        <v>90</v>
      </c>
      <c r="H227" s="19" t="s">
        <v>90</v>
      </c>
      <c r="I227" s="29">
        <v>320</v>
      </c>
      <c r="J227" s="19" t="s">
        <v>16</v>
      </c>
      <c r="K227" s="19" t="s">
        <v>16</v>
      </c>
      <c r="L227" s="30">
        <v>5102</v>
      </c>
      <c r="M227" s="19" t="s">
        <v>44</v>
      </c>
      <c r="N227" s="19" t="s">
        <v>44</v>
      </c>
      <c r="O227" s="30">
        <v>135</v>
      </c>
      <c r="P227" s="19" t="s">
        <v>1393</v>
      </c>
      <c r="Q227" s="19" t="s">
        <v>1394</v>
      </c>
      <c r="R227" t="s">
        <v>18</v>
      </c>
    </row>
    <row r="228" spans="1:18" hidden="1" x14ac:dyDescent="0.25">
      <c r="A228" s="28" t="s">
        <v>1954</v>
      </c>
      <c r="B228" s="28" t="s">
        <v>1955</v>
      </c>
      <c r="C228" s="29">
        <v>5</v>
      </c>
      <c r="D228" s="19" t="s">
        <v>1366</v>
      </c>
      <c r="E228" s="19" t="s">
        <v>41</v>
      </c>
      <c r="F228" s="29">
        <v>51</v>
      </c>
      <c r="G228" s="19" t="s">
        <v>90</v>
      </c>
      <c r="H228" s="19" t="s">
        <v>90</v>
      </c>
      <c r="I228" s="29">
        <v>320</v>
      </c>
      <c r="J228" s="19" t="s">
        <v>16</v>
      </c>
      <c r="K228" s="19" t="s">
        <v>16</v>
      </c>
      <c r="L228" s="30">
        <v>5102</v>
      </c>
      <c r="M228" s="19" t="s">
        <v>44</v>
      </c>
      <c r="N228" s="19" t="s">
        <v>44</v>
      </c>
      <c r="O228" s="30">
        <v>136</v>
      </c>
      <c r="P228" s="19" t="s">
        <v>1395</v>
      </c>
      <c r="Q228" s="19" t="s">
        <v>1396</v>
      </c>
      <c r="R228" t="s">
        <v>18</v>
      </c>
    </row>
    <row r="229" spans="1:18" hidden="1" x14ac:dyDescent="0.25">
      <c r="A229" s="28" t="s">
        <v>1954</v>
      </c>
      <c r="B229" s="28" t="s">
        <v>1955</v>
      </c>
      <c r="C229" s="29">
        <v>5</v>
      </c>
      <c r="D229" s="19" t="s">
        <v>1366</v>
      </c>
      <c r="E229" s="19" t="s">
        <v>41</v>
      </c>
      <c r="F229" s="29">
        <v>51</v>
      </c>
      <c r="G229" s="19" t="s">
        <v>90</v>
      </c>
      <c r="H229" s="19" t="s">
        <v>90</v>
      </c>
      <c r="I229" s="29">
        <v>320</v>
      </c>
      <c r="J229" s="19" t="s">
        <v>16</v>
      </c>
      <c r="K229" s="19" t="s">
        <v>16</v>
      </c>
      <c r="L229" s="30">
        <v>5102</v>
      </c>
      <c r="M229" s="19" t="s">
        <v>44</v>
      </c>
      <c r="N229" s="19" t="s">
        <v>44</v>
      </c>
      <c r="O229" s="30">
        <v>154</v>
      </c>
      <c r="P229" s="19" t="s">
        <v>1391</v>
      </c>
      <c r="Q229" s="19" t="s">
        <v>1392</v>
      </c>
      <c r="R229" t="s">
        <v>18</v>
      </c>
    </row>
    <row r="230" spans="1:18" hidden="1" x14ac:dyDescent="0.25">
      <c r="A230" s="28" t="s">
        <v>1954</v>
      </c>
      <c r="B230" s="28" t="s">
        <v>1955</v>
      </c>
      <c r="C230" s="29">
        <v>5</v>
      </c>
      <c r="D230" s="19" t="s">
        <v>1366</v>
      </c>
      <c r="E230" s="19" t="s">
        <v>41</v>
      </c>
      <c r="F230" s="29">
        <v>51</v>
      </c>
      <c r="G230" s="19" t="s">
        <v>90</v>
      </c>
      <c r="H230" s="19" t="s">
        <v>90</v>
      </c>
      <c r="I230" s="29">
        <v>320</v>
      </c>
      <c r="J230" s="19" t="s">
        <v>16</v>
      </c>
      <c r="K230" s="19" t="s">
        <v>16</v>
      </c>
      <c r="L230" s="30">
        <v>5102</v>
      </c>
      <c r="M230" s="19" t="s">
        <v>44</v>
      </c>
      <c r="N230" s="19" t="s">
        <v>44</v>
      </c>
      <c r="O230" s="30">
        <v>411</v>
      </c>
      <c r="P230" s="19" t="s">
        <v>1422</v>
      </c>
      <c r="Q230" s="19" t="s">
        <v>1781</v>
      </c>
      <c r="R230" t="s">
        <v>18</v>
      </c>
    </row>
    <row r="231" spans="1:18" hidden="1" x14ac:dyDescent="0.25">
      <c r="A231" s="28" t="s">
        <v>1954</v>
      </c>
      <c r="B231" s="28" t="s">
        <v>1955</v>
      </c>
      <c r="C231" s="29">
        <v>5</v>
      </c>
      <c r="D231" s="19" t="s">
        <v>1366</v>
      </c>
      <c r="E231" s="19" t="s">
        <v>41</v>
      </c>
      <c r="F231" s="29">
        <v>51</v>
      </c>
      <c r="G231" s="19" t="s">
        <v>90</v>
      </c>
      <c r="H231" s="19" t="s">
        <v>90</v>
      </c>
      <c r="I231" s="29">
        <v>320</v>
      </c>
      <c r="J231" s="19" t="s">
        <v>16</v>
      </c>
      <c r="K231" s="19" t="s">
        <v>16</v>
      </c>
      <c r="L231" s="30">
        <v>5102</v>
      </c>
      <c r="M231" s="19" t="s">
        <v>44</v>
      </c>
      <c r="N231" s="19" t="s">
        <v>44</v>
      </c>
      <c r="O231" s="30">
        <v>145</v>
      </c>
      <c r="P231" s="19" t="s">
        <v>1433</v>
      </c>
      <c r="Q231" s="19" t="s">
        <v>1433</v>
      </c>
      <c r="R231" t="s">
        <v>18</v>
      </c>
    </row>
    <row r="232" spans="1:18" hidden="1" x14ac:dyDescent="0.25">
      <c r="A232" s="28" t="s">
        <v>1956</v>
      </c>
      <c r="B232" s="28" t="s">
        <v>1955</v>
      </c>
      <c r="C232" s="29">
        <v>5</v>
      </c>
      <c r="D232" s="19" t="s">
        <v>1366</v>
      </c>
      <c r="E232" s="19" t="s">
        <v>41</v>
      </c>
      <c r="F232" s="29">
        <v>51</v>
      </c>
      <c r="G232" s="19" t="s">
        <v>90</v>
      </c>
      <c r="H232" s="19" t="s">
        <v>90</v>
      </c>
      <c r="I232" s="29">
        <v>320</v>
      </c>
      <c r="J232" s="19" t="s">
        <v>16</v>
      </c>
      <c r="K232" s="19" t="s">
        <v>16</v>
      </c>
      <c r="L232" s="30">
        <v>5103</v>
      </c>
      <c r="M232" s="19" t="s">
        <v>52</v>
      </c>
      <c r="N232" s="19" t="s">
        <v>52</v>
      </c>
      <c r="O232" s="30">
        <v>271</v>
      </c>
      <c r="P232" s="19" t="s">
        <v>1389</v>
      </c>
      <c r="Q232" s="19" t="s">
        <v>1390</v>
      </c>
      <c r="R232" t="s">
        <v>18</v>
      </c>
    </row>
    <row r="233" spans="1:18" hidden="1" x14ac:dyDescent="0.25">
      <c r="A233" s="28" t="s">
        <v>1956</v>
      </c>
      <c r="B233" s="28" t="s">
        <v>1955</v>
      </c>
      <c r="C233" s="29">
        <v>5</v>
      </c>
      <c r="D233" s="19" t="s">
        <v>1366</v>
      </c>
      <c r="E233" s="19" t="s">
        <v>41</v>
      </c>
      <c r="F233" s="29">
        <v>51</v>
      </c>
      <c r="G233" s="19" t="s">
        <v>90</v>
      </c>
      <c r="H233" s="19" t="s">
        <v>90</v>
      </c>
      <c r="I233" s="29">
        <v>320</v>
      </c>
      <c r="J233" s="19" t="s">
        <v>16</v>
      </c>
      <c r="K233" s="19" t="s">
        <v>16</v>
      </c>
      <c r="L233" s="30">
        <v>5103</v>
      </c>
      <c r="M233" s="19" t="s">
        <v>52</v>
      </c>
      <c r="N233" s="19" t="s">
        <v>52</v>
      </c>
      <c r="O233" s="30">
        <v>186</v>
      </c>
      <c r="P233" s="19" t="s">
        <v>1423</v>
      </c>
      <c r="Q233" s="19" t="s">
        <v>1423</v>
      </c>
      <c r="R233" t="s">
        <v>18</v>
      </c>
    </row>
    <row r="234" spans="1:18" hidden="1" x14ac:dyDescent="0.25">
      <c r="A234" s="28" t="s">
        <v>1956</v>
      </c>
      <c r="B234" s="28" t="s">
        <v>1955</v>
      </c>
      <c r="C234" s="29">
        <v>5</v>
      </c>
      <c r="D234" s="19" t="s">
        <v>1366</v>
      </c>
      <c r="E234" s="19" t="s">
        <v>41</v>
      </c>
      <c r="F234" s="29">
        <v>51</v>
      </c>
      <c r="G234" s="19" t="s">
        <v>90</v>
      </c>
      <c r="H234" s="19" t="s">
        <v>90</v>
      </c>
      <c r="I234" s="29">
        <v>320</v>
      </c>
      <c r="J234" s="19" t="s">
        <v>16</v>
      </c>
      <c r="K234" s="19" t="s">
        <v>16</v>
      </c>
      <c r="L234" s="30">
        <v>5103</v>
      </c>
      <c r="M234" s="19" t="s">
        <v>52</v>
      </c>
      <c r="N234" s="19" t="s">
        <v>52</v>
      </c>
      <c r="O234" s="30">
        <v>135</v>
      </c>
      <c r="P234" s="19" t="s">
        <v>1393</v>
      </c>
      <c r="Q234" s="19" t="s">
        <v>1394</v>
      </c>
      <c r="R234" t="s">
        <v>18</v>
      </c>
    </row>
    <row r="235" spans="1:18" hidden="1" x14ac:dyDescent="0.25">
      <c r="A235" s="28" t="s">
        <v>1956</v>
      </c>
      <c r="B235" s="28" t="s">
        <v>1955</v>
      </c>
      <c r="C235" s="29">
        <v>5</v>
      </c>
      <c r="D235" s="19" t="s">
        <v>1366</v>
      </c>
      <c r="E235" s="19" t="s">
        <v>41</v>
      </c>
      <c r="F235" s="29">
        <v>51</v>
      </c>
      <c r="G235" s="19" t="s">
        <v>90</v>
      </c>
      <c r="H235" s="19" t="s">
        <v>90</v>
      </c>
      <c r="I235" s="29">
        <v>320</v>
      </c>
      <c r="J235" s="19" t="s">
        <v>16</v>
      </c>
      <c r="K235" s="19" t="s">
        <v>16</v>
      </c>
      <c r="L235" s="30">
        <v>5103</v>
      </c>
      <c r="M235" s="19" t="s">
        <v>52</v>
      </c>
      <c r="N235" s="19" t="s">
        <v>52</v>
      </c>
      <c r="O235" s="30">
        <v>136</v>
      </c>
      <c r="P235" s="19" t="s">
        <v>1395</v>
      </c>
      <c r="Q235" s="19" t="s">
        <v>1396</v>
      </c>
      <c r="R235" t="s">
        <v>18</v>
      </c>
    </row>
    <row r="236" spans="1:18" hidden="1" x14ac:dyDescent="0.25">
      <c r="A236" s="28" t="s">
        <v>1956</v>
      </c>
      <c r="B236" s="28" t="s">
        <v>1955</v>
      </c>
      <c r="C236" s="29">
        <v>5</v>
      </c>
      <c r="D236" s="19" t="s">
        <v>1366</v>
      </c>
      <c r="E236" s="19" t="s">
        <v>41</v>
      </c>
      <c r="F236" s="29">
        <v>51</v>
      </c>
      <c r="G236" s="19" t="s">
        <v>90</v>
      </c>
      <c r="H236" s="19" t="s">
        <v>90</v>
      </c>
      <c r="I236" s="29">
        <v>320</v>
      </c>
      <c r="J236" s="19" t="s">
        <v>16</v>
      </c>
      <c r="K236" s="19" t="s">
        <v>16</v>
      </c>
      <c r="L236" s="30">
        <v>5103</v>
      </c>
      <c r="M236" s="19" t="s">
        <v>52</v>
      </c>
      <c r="N236" s="19" t="s">
        <v>52</v>
      </c>
      <c r="O236" s="30">
        <v>154</v>
      </c>
      <c r="P236" s="19" t="s">
        <v>1391</v>
      </c>
      <c r="Q236" s="19" t="s">
        <v>1392</v>
      </c>
      <c r="R236" t="s">
        <v>18</v>
      </c>
    </row>
    <row r="237" spans="1:18" hidden="1" x14ac:dyDescent="0.25">
      <c r="A237" s="28" t="s">
        <v>1956</v>
      </c>
      <c r="B237" s="28" t="s">
        <v>1955</v>
      </c>
      <c r="C237" s="29">
        <v>5</v>
      </c>
      <c r="D237" s="19" t="s">
        <v>1366</v>
      </c>
      <c r="E237" s="19" t="s">
        <v>41</v>
      </c>
      <c r="F237" s="29">
        <v>51</v>
      </c>
      <c r="G237" s="19" t="s">
        <v>90</v>
      </c>
      <c r="H237" s="19" t="s">
        <v>90</v>
      </c>
      <c r="I237" s="29">
        <v>320</v>
      </c>
      <c r="J237" s="19" t="s">
        <v>16</v>
      </c>
      <c r="K237" s="19" t="s">
        <v>16</v>
      </c>
      <c r="L237" s="30">
        <v>5103</v>
      </c>
      <c r="M237" s="19" t="s">
        <v>52</v>
      </c>
      <c r="N237" s="19" t="s">
        <v>52</v>
      </c>
      <c r="O237" s="30">
        <v>157</v>
      </c>
      <c r="P237" s="19" t="s">
        <v>1414</v>
      </c>
      <c r="Q237" s="19" t="s">
        <v>1415</v>
      </c>
      <c r="R237" t="s">
        <v>18</v>
      </c>
    </row>
    <row r="238" spans="1:18" hidden="1" x14ac:dyDescent="0.25">
      <c r="A238" s="28" t="s">
        <v>1956</v>
      </c>
      <c r="B238" s="28" t="s">
        <v>1955</v>
      </c>
      <c r="C238" s="29">
        <v>5</v>
      </c>
      <c r="D238" s="19" t="s">
        <v>1366</v>
      </c>
      <c r="E238" s="19" t="s">
        <v>41</v>
      </c>
      <c r="F238" s="29">
        <v>51</v>
      </c>
      <c r="G238" s="19" t="s">
        <v>90</v>
      </c>
      <c r="H238" s="19" t="s">
        <v>90</v>
      </c>
      <c r="I238" s="29">
        <v>320</v>
      </c>
      <c r="J238" s="19" t="s">
        <v>16</v>
      </c>
      <c r="K238" s="19" t="s">
        <v>16</v>
      </c>
      <c r="L238" s="30">
        <v>5103</v>
      </c>
      <c r="M238" s="19" t="s">
        <v>52</v>
      </c>
      <c r="N238" s="19" t="s">
        <v>52</v>
      </c>
      <c r="O238" s="30">
        <v>159</v>
      </c>
      <c r="P238" s="19" t="s">
        <v>1418</v>
      </c>
      <c r="Q238" s="19" t="s">
        <v>1418</v>
      </c>
      <c r="R238" t="s">
        <v>25</v>
      </c>
    </row>
    <row r="239" spans="1:18" hidden="1" x14ac:dyDescent="0.25">
      <c r="A239" s="28" t="s">
        <v>1956</v>
      </c>
      <c r="B239" s="28" t="s">
        <v>1955</v>
      </c>
      <c r="C239" s="29">
        <v>5</v>
      </c>
      <c r="D239" s="19" t="s">
        <v>1366</v>
      </c>
      <c r="E239" s="19" t="s">
        <v>41</v>
      </c>
      <c r="F239" s="29">
        <v>51</v>
      </c>
      <c r="G239" s="19" t="s">
        <v>90</v>
      </c>
      <c r="H239" s="19" t="s">
        <v>90</v>
      </c>
      <c r="I239" s="29">
        <v>320</v>
      </c>
      <c r="J239" s="19" t="s">
        <v>16</v>
      </c>
      <c r="K239" s="19" t="s">
        <v>16</v>
      </c>
      <c r="L239" s="30">
        <v>5103</v>
      </c>
      <c r="M239" s="19" t="s">
        <v>52</v>
      </c>
      <c r="N239" s="19" t="s">
        <v>52</v>
      </c>
      <c r="O239" s="30">
        <v>411</v>
      </c>
      <c r="P239" s="19" t="s">
        <v>1422</v>
      </c>
      <c r="Q239" s="19" t="s">
        <v>1781</v>
      </c>
      <c r="R239" t="s">
        <v>18</v>
      </c>
    </row>
    <row r="240" spans="1:18" hidden="1" x14ac:dyDescent="0.25">
      <c r="A240" s="28" t="s">
        <v>1957</v>
      </c>
      <c r="B240" s="28" t="s">
        <v>1955</v>
      </c>
      <c r="C240" s="29">
        <v>5</v>
      </c>
      <c r="D240" s="19" t="s">
        <v>1366</v>
      </c>
      <c r="E240" s="19" t="s">
        <v>41</v>
      </c>
      <c r="F240" s="29">
        <v>51</v>
      </c>
      <c r="G240" s="19" t="s">
        <v>90</v>
      </c>
      <c r="H240" s="19" t="s">
        <v>90</v>
      </c>
      <c r="I240" s="29">
        <v>320</v>
      </c>
      <c r="J240" s="19" t="s">
        <v>16</v>
      </c>
      <c r="K240" s="19" t="s">
        <v>16</v>
      </c>
      <c r="L240" s="30">
        <v>5108</v>
      </c>
      <c r="M240" s="19" t="s">
        <v>91</v>
      </c>
      <c r="N240" s="19" t="s">
        <v>91</v>
      </c>
      <c r="O240" s="30">
        <v>271</v>
      </c>
      <c r="P240" s="19" t="s">
        <v>1538</v>
      </c>
      <c r="Q240" s="19" t="s">
        <v>1390</v>
      </c>
      <c r="R240" t="s">
        <v>25</v>
      </c>
    </row>
    <row r="241" spans="1:18" hidden="1" x14ac:dyDescent="0.25">
      <c r="A241" s="28" t="s">
        <v>1957</v>
      </c>
      <c r="B241" s="28" t="s">
        <v>1955</v>
      </c>
      <c r="C241" s="29">
        <v>5</v>
      </c>
      <c r="D241" s="19" t="s">
        <v>1366</v>
      </c>
      <c r="E241" s="19" t="s">
        <v>41</v>
      </c>
      <c r="F241" s="29">
        <v>51</v>
      </c>
      <c r="G241" s="19" t="s">
        <v>90</v>
      </c>
      <c r="H241" s="19" t="s">
        <v>90</v>
      </c>
      <c r="I241" s="29">
        <v>320</v>
      </c>
      <c r="J241" s="19" t="s">
        <v>16</v>
      </c>
      <c r="K241" s="19" t="s">
        <v>16</v>
      </c>
      <c r="L241" s="30">
        <v>5108</v>
      </c>
      <c r="M241" s="19" t="s">
        <v>91</v>
      </c>
      <c r="N241" s="19" t="s">
        <v>91</v>
      </c>
      <c r="O241" s="30">
        <v>321</v>
      </c>
      <c r="P241" s="19" t="s">
        <v>1524</v>
      </c>
      <c r="Q241" s="19" t="s">
        <v>1792</v>
      </c>
      <c r="R241" t="s">
        <v>18</v>
      </c>
    </row>
    <row r="242" spans="1:18" hidden="1" x14ac:dyDescent="0.25">
      <c r="A242" s="28" t="s">
        <v>1957</v>
      </c>
      <c r="B242" s="28" t="s">
        <v>1955</v>
      </c>
      <c r="C242" s="29">
        <v>5</v>
      </c>
      <c r="D242" s="19" t="s">
        <v>1366</v>
      </c>
      <c r="E242" s="19" t="s">
        <v>41</v>
      </c>
      <c r="F242" s="29">
        <v>51</v>
      </c>
      <c r="G242" s="19" t="s">
        <v>90</v>
      </c>
      <c r="H242" s="19" t="s">
        <v>90</v>
      </c>
      <c r="I242" s="29">
        <v>320</v>
      </c>
      <c r="J242" s="19" t="s">
        <v>16</v>
      </c>
      <c r="K242" s="19" t="s">
        <v>16</v>
      </c>
      <c r="L242" s="30">
        <v>5108</v>
      </c>
      <c r="M242" s="19" t="s">
        <v>91</v>
      </c>
      <c r="N242" s="19" t="s">
        <v>91</v>
      </c>
      <c r="O242" s="30">
        <v>322</v>
      </c>
      <c r="P242" s="19" t="s">
        <v>1527</v>
      </c>
      <c r="Q242" s="19" t="s">
        <v>1528</v>
      </c>
      <c r="R242" t="s">
        <v>18</v>
      </c>
    </row>
    <row r="243" spans="1:18" hidden="1" x14ac:dyDescent="0.25">
      <c r="A243" s="28" t="s">
        <v>1957</v>
      </c>
      <c r="B243" s="28" t="s">
        <v>1955</v>
      </c>
      <c r="C243" s="29">
        <v>5</v>
      </c>
      <c r="D243" s="19" t="s">
        <v>1366</v>
      </c>
      <c r="E243" s="19" t="s">
        <v>41</v>
      </c>
      <c r="F243" s="29">
        <v>51</v>
      </c>
      <c r="G243" s="19" t="s">
        <v>90</v>
      </c>
      <c r="H243" s="19" t="s">
        <v>90</v>
      </c>
      <c r="I243" s="29">
        <v>320</v>
      </c>
      <c r="J243" s="19" t="s">
        <v>16</v>
      </c>
      <c r="K243" s="19" t="s">
        <v>16</v>
      </c>
      <c r="L243" s="30">
        <v>5108</v>
      </c>
      <c r="M243" s="19" t="s">
        <v>91</v>
      </c>
      <c r="N243" s="19" t="s">
        <v>91</v>
      </c>
      <c r="O243" s="30">
        <v>323</v>
      </c>
      <c r="P243" s="19" t="s">
        <v>1525</v>
      </c>
      <c r="Q243" s="19" t="s">
        <v>1526</v>
      </c>
      <c r="R243" t="s">
        <v>18</v>
      </c>
    </row>
    <row r="244" spans="1:18" hidden="1" x14ac:dyDescent="0.25">
      <c r="A244" s="28" t="s">
        <v>1957</v>
      </c>
      <c r="B244" s="28" t="s">
        <v>1955</v>
      </c>
      <c r="C244" s="29">
        <v>5</v>
      </c>
      <c r="D244" s="19" t="s">
        <v>1366</v>
      </c>
      <c r="E244" s="19" t="s">
        <v>41</v>
      </c>
      <c r="F244" s="29">
        <v>51</v>
      </c>
      <c r="G244" s="19" t="s">
        <v>90</v>
      </c>
      <c r="H244" s="19" t="s">
        <v>90</v>
      </c>
      <c r="I244" s="29">
        <v>320</v>
      </c>
      <c r="J244" s="19" t="s">
        <v>16</v>
      </c>
      <c r="K244" s="19" t="s">
        <v>16</v>
      </c>
      <c r="L244" s="30">
        <v>5108</v>
      </c>
      <c r="M244" s="19" t="s">
        <v>91</v>
      </c>
      <c r="N244" s="19" t="s">
        <v>91</v>
      </c>
      <c r="O244" s="30">
        <v>320</v>
      </c>
      <c r="P244" s="19" t="s">
        <v>1522</v>
      </c>
      <c r="Q244" s="19" t="s">
        <v>1523</v>
      </c>
      <c r="R244" t="s">
        <v>18</v>
      </c>
    </row>
    <row r="245" spans="1:18" hidden="1" x14ac:dyDescent="0.25">
      <c r="A245" s="28" t="s">
        <v>1957</v>
      </c>
      <c r="B245" s="28" t="s">
        <v>1955</v>
      </c>
      <c r="C245" s="29">
        <v>5</v>
      </c>
      <c r="D245" s="19" t="s">
        <v>1366</v>
      </c>
      <c r="E245" s="19" t="s">
        <v>41</v>
      </c>
      <c r="F245" s="29">
        <v>51</v>
      </c>
      <c r="G245" s="19" t="s">
        <v>90</v>
      </c>
      <c r="H245" s="19" t="s">
        <v>90</v>
      </c>
      <c r="I245" s="29">
        <v>320</v>
      </c>
      <c r="J245" s="19" t="s">
        <v>16</v>
      </c>
      <c r="K245" s="19" t="s">
        <v>16</v>
      </c>
      <c r="L245" s="30">
        <v>5108</v>
      </c>
      <c r="M245" s="19" t="s">
        <v>91</v>
      </c>
      <c r="N245" s="19" t="s">
        <v>91</v>
      </c>
      <c r="O245" s="30">
        <v>325</v>
      </c>
      <c r="P245" s="19" t="s">
        <v>1531</v>
      </c>
      <c r="Q245" s="19" t="s">
        <v>1793</v>
      </c>
      <c r="R245" t="s">
        <v>18</v>
      </c>
    </row>
    <row r="246" spans="1:18" hidden="1" x14ac:dyDescent="0.25">
      <c r="A246" s="28" t="s">
        <v>1957</v>
      </c>
      <c r="B246" s="28" t="s">
        <v>1955</v>
      </c>
      <c r="C246" s="29">
        <v>5</v>
      </c>
      <c r="D246" s="19" t="s">
        <v>1366</v>
      </c>
      <c r="E246" s="19" t="s">
        <v>41</v>
      </c>
      <c r="F246" s="29">
        <v>51</v>
      </c>
      <c r="G246" s="19" t="s">
        <v>90</v>
      </c>
      <c r="H246" s="19" t="s">
        <v>90</v>
      </c>
      <c r="I246" s="29">
        <v>320</v>
      </c>
      <c r="J246" s="19" t="s">
        <v>16</v>
      </c>
      <c r="K246" s="19" t="s">
        <v>16</v>
      </c>
      <c r="L246" s="30">
        <v>5108</v>
      </c>
      <c r="M246" s="19" t="s">
        <v>91</v>
      </c>
      <c r="N246" s="19" t="s">
        <v>91</v>
      </c>
      <c r="O246" s="30">
        <v>326</v>
      </c>
      <c r="P246" s="19" t="s">
        <v>1534</v>
      </c>
      <c r="Q246" s="19" t="s">
        <v>1535</v>
      </c>
      <c r="R246" t="s">
        <v>18</v>
      </c>
    </row>
    <row r="247" spans="1:18" hidden="1" x14ac:dyDescent="0.25">
      <c r="A247" s="28" t="s">
        <v>1957</v>
      </c>
      <c r="B247" s="28" t="s">
        <v>1955</v>
      </c>
      <c r="C247" s="29">
        <v>5</v>
      </c>
      <c r="D247" s="19" t="s">
        <v>1366</v>
      </c>
      <c r="E247" s="19" t="s">
        <v>41</v>
      </c>
      <c r="F247" s="29">
        <v>51</v>
      </c>
      <c r="G247" s="19" t="s">
        <v>90</v>
      </c>
      <c r="H247" s="19" t="s">
        <v>90</v>
      </c>
      <c r="I247" s="29">
        <v>320</v>
      </c>
      <c r="J247" s="19" t="s">
        <v>16</v>
      </c>
      <c r="K247" s="19" t="s">
        <v>16</v>
      </c>
      <c r="L247" s="30">
        <v>5108</v>
      </c>
      <c r="M247" s="19" t="s">
        <v>91</v>
      </c>
      <c r="N247" s="19" t="s">
        <v>91</v>
      </c>
      <c r="O247" s="30">
        <v>327</v>
      </c>
      <c r="P247" s="19" t="s">
        <v>1532</v>
      </c>
      <c r="Q247" s="19" t="s">
        <v>1533</v>
      </c>
      <c r="R247" t="s">
        <v>18</v>
      </c>
    </row>
    <row r="248" spans="1:18" hidden="1" x14ac:dyDescent="0.25">
      <c r="A248" s="28" t="s">
        <v>1957</v>
      </c>
      <c r="B248" s="28" t="s">
        <v>1955</v>
      </c>
      <c r="C248" s="29">
        <v>5</v>
      </c>
      <c r="D248" s="19" t="s">
        <v>1366</v>
      </c>
      <c r="E248" s="19" t="s">
        <v>41</v>
      </c>
      <c r="F248" s="29">
        <v>51</v>
      </c>
      <c r="G248" s="19" t="s">
        <v>90</v>
      </c>
      <c r="H248" s="19" t="s">
        <v>90</v>
      </c>
      <c r="I248" s="29">
        <v>320</v>
      </c>
      <c r="J248" s="19" t="s">
        <v>16</v>
      </c>
      <c r="K248" s="19" t="s">
        <v>16</v>
      </c>
      <c r="L248" s="30">
        <v>5108</v>
      </c>
      <c r="M248" s="19" t="s">
        <v>91</v>
      </c>
      <c r="N248" s="19" t="s">
        <v>91</v>
      </c>
      <c r="O248" s="30">
        <v>324</v>
      </c>
      <c r="P248" s="19" t="s">
        <v>1529</v>
      </c>
      <c r="Q248" s="19" t="s">
        <v>1530</v>
      </c>
      <c r="R248" t="s">
        <v>18</v>
      </c>
    </row>
    <row r="249" spans="1:18" hidden="1" x14ac:dyDescent="0.25">
      <c r="A249" s="28" t="s">
        <v>1957</v>
      </c>
      <c r="B249" s="28" t="s">
        <v>1955</v>
      </c>
      <c r="C249" s="29">
        <v>5</v>
      </c>
      <c r="D249" s="19" t="s">
        <v>1366</v>
      </c>
      <c r="E249" s="19" t="s">
        <v>41</v>
      </c>
      <c r="F249" s="29">
        <v>51</v>
      </c>
      <c r="G249" s="19" t="s">
        <v>90</v>
      </c>
      <c r="H249" s="19" t="s">
        <v>90</v>
      </c>
      <c r="I249" s="29">
        <v>320</v>
      </c>
      <c r="J249" s="19" t="s">
        <v>16</v>
      </c>
      <c r="K249" s="19" t="s">
        <v>16</v>
      </c>
      <c r="L249" s="30">
        <v>5108</v>
      </c>
      <c r="M249" s="19" t="s">
        <v>91</v>
      </c>
      <c r="N249" s="19" t="s">
        <v>91</v>
      </c>
      <c r="O249" s="30">
        <v>135</v>
      </c>
      <c r="P249" s="19" t="s">
        <v>1537</v>
      </c>
      <c r="Q249" s="19" t="s">
        <v>1394</v>
      </c>
      <c r="R249" t="s">
        <v>18</v>
      </c>
    </row>
    <row r="250" spans="1:18" hidden="1" x14ac:dyDescent="0.25">
      <c r="A250" s="28" t="s">
        <v>1957</v>
      </c>
      <c r="B250" s="28" t="s">
        <v>1955</v>
      </c>
      <c r="C250" s="29">
        <v>5</v>
      </c>
      <c r="D250" s="19" t="s">
        <v>1366</v>
      </c>
      <c r="E250" s="19" t="s">
        <v>41</v>
      </c>
      <c r="F250" s="29">
        <v>51</v>
      </c>
      <c r="G250" s="19" t="s">
        <v>90</v>
      </c>
      <c r="H250" s="19" t="s">
        <v>90</v>
      </c>
      <c r="I250" s="29">
        <v>320</v>
      </c>
      <c r="J250" s="19" t="s">
        <v>16</v>
      </c>
      <c r="K250" s="19" t="s">
        <v>16</v>
      </c>
      <c r="L250" s="30">
        <v>5108</v>
      </c>
      <c r="M250" s="19" t="s">
        <v>91</v>
      </c>
      <c r="N250" s="19" t="s">
        <v>91</v>
      </c>
      <c r="O250" s="30">
        <v>136</v>
      </c>
      <c r="P250" s="19" t="s">
        <v>1539</v>
      </c>
      <c r="Q250" s="19" t="s">
        <v>1396</v>
      </c>
      <c r="R250" t="s">
        <v>18</v>
      </c>
    </row>
    <row r="251" spans="1:18" hidden="1" x14ac:dyDescent="0.25">
      <c r="A251" s="28" t="s">
        <v>1957</v>
      </c>
      <c r="B251" s="28" t="s">
        <v>1955</v>
      </c>
      <c r="C251" s="29">
        <v>5</v>
      </c>
      <c r="D251" s="19" t="s">
        <v>1366</v>
      </c>
      <c r="E251" s="19" t="s">
        <v>41</v>
      </c>
      <c r="F251" s="29">
        <v>51</v>
      </c>
      <c r="G251" s="19" t="s">
        <v>90</v>
      </c>
      <c r="H251" s="19" t="s">
        <v>90</v>
      </c>
      <c r="I251" s="29">
        <v>320</v>
      </c>
      <c r="J251" s="19" t="s">
        <v>16</v>
      </c>
      <c r="K251" s="19" t="s">
        <v>16</v>
      </c>
      <c r="L251" s="30">
        <v>5108</v>
      </c>
      <c r="M251" s="19" t="s">
        <v>91</v>
      </c>
      <c r="N251" s="19" t="s">
        <v>91</v>
      </c>
      <c r="O251" s="30">
        <v>154</v>
      </c>
      <c r="P251" s="19" t="s">
        <v>1536</v>
      </c>
      <c r="Q251" s="19" t="s">
        <v>1392</v>
      </c>
      <c r="R251" t="s">
        <v>18</v>
      </c>
    </row>
    <row r="252" spans="1:18" hidden="1" x14ac:dyDescent="0.25">
      <c r="A252" s="28" t="s">
        <v>1957</v>
      </c>
      <c r="B252" s="28" t="s">
        <v>1955</v>
      </c>
      <c r="C252" s="29">
        <v>5</v>
      </c>
      <c r="D252" s="19" t="s">
        <v>1366</v>
      </c>
      <c r="E252" s="19" t="s">
        <v>41</v>
      </c>
      <c r="F252" s="29">
        <v>51</v>
      </c>
      <c r="G252" s="19" t="s">
        <v>90</v>
      </c>
      <c r="H252" s="19" t="s">
        <v>90</v>
      </c>
      <c r="I252" s="29">
        <v>320</v>
      </c>
      <c r="J252" s="19" t="s">
        <v>16</v>
      </c>
      <c r="K252" s="19" t="s">
        <v>16</v>
      </c>
      <c r="L252" s="30">
        <v>5108</v>
      </c>
      <c r="M252" s="19" t="s">
        <v>91</v>
      </c>
      <c r="N252" s="19" t="s">
        <v>91</v>
      </c>
      <c r="O252" s="30">
        <v>157</v>
      </c>
      <c r="P252" s="19" t="s">
        <v>1414</v>
      </c>
      <c r="Q252" s="19" t="s">
        <v>1415</v>
      </c>
      <c r="R252" t="s">
        <v>18</v>
      </c>
    </row>
    <row r="253" spans="1:18" hidden="1" x14ac:dyDescent="0.25">
      <c r="A253" s="28" t="s">
        <v>1958</v>
      </c>
      <c r="B253" s="28" t="s">
        <v>1955</v>
      </c>
      <c r="C253" s="29">
        <v>5</v>
      </c>
      <c r="D253" s="19" t="s">
        <v>1366</v>
      </c>
      <c r="E253" s="19" t="s">
        <v>41</v>
      </c>
      <c r="F253" s="29">
        <v>51</v>
      </c>
      <c r="G253" s="19" t="s">
        <v>90</v>
      </c>
      <c r="H253" s="19" t="s">
        <v>90</v>
      </c>
      <c r="I253" s="29">
        <v>320</v>
      </c>
      <c r="J253" s="19" t="s">
        <v>16</v>
      </c>
      <c r="K253" s="19" t="s">
        <v>16</v>
      </c>
      <c r="L253" s="30">
        <v>5104</v>
      </c>
      <c r="M253" s="19" t="s">
        <v>45</v>
      </c>
      <c r="N253" s="19" t="s">
        <v>45</v>
      </c>
      <c r="O253" s="30">
        <v>238</v>
      </c>
      <c r="P253" s="19" t="s">
        <v>1434</v>
      </c>
      <c r="Q253" s="19" t="s">
        <v>1434</v>
      </c>
      <c r="R253" t="s">
        <v>18</v>
      </c>
    </row>
    <row r="254" spans="1:18" hidden="1" x14ac:dyDescent="0.25">
      <c r="A254" s="28" t="s">
        <v>1958</v>
      </c>
      <c r="B254" s="28" t="s">
        <v>1955</v>
      </c>
      <c r="C254" s="29">
        <v>5</v>
      </c>
      <c r="D254" s="19" t="s">
        <v>1366</v>
      </c>
      <c r="E254" s="19" t="s">
        <v>41</v>
      </c>
      <c r="F254" s="29">
        <v>51</v>
      </c>
      <c r="G254" s="19" t="s">
        <v>90</v>
      </c>
      <c r="H254" s="19" t="s">
        <v>90</v>
      </c>
      <c r="I254" s="29">
        <v>320</v>
      </c>
      <c r="J254" s="19" t="s">
        <v>16</v>
      </c>
      <c r="K254" s="19" t="s">
        <v>16</v>
      </c>
      <c r="L254" s="30">
        <v>5104</v>
      </c>
      <c r="M254" s="19" t="s">
        <v>45</v>
      </c>
      <c r="N254" s="19" t="s">
        <v>45</v>
      </c>
      <c r="O254" s="30">
        <v>148</v>
      </c>
      <c r="P254" s="19" t="s">
        <v>1419</v>
      </c>
      <c r="Q254" s="19" t="s">
        <v>1420</v>
      </c>
      <c r="R254" t="s">
        <v>25</v>
      </c>
    </row>
    <row r="255" spans="1:18" hidden="1" x14ac:dyDescent="0.25">
      <c r="A255" s="28" t="s">
        <v>1958</v>
      </c>
      <c r="B255" s="28" t="s">
        <v>1955</v>
      </c>
      <c r="C255" s="29">
        <v>5</v>
      </c>
      <c r="D255" s="19" t="s">
        <v>1366</v>
      </c>
      <c r="E255" s="19" t="s">
        <v>41</v>
      </c>
      <c r="F255" s="29">
        <v>51</v>
      </c>
      <c r="G255" s="19" t="s">
        <v>90</v>
      </c>
      <c r="H255" s="19" t="s">
        <v>90</v>
      </c>
      <c r="I255" s="29">
        <v>320</v>
      </c>
      <c r="J255" s="19" t="s">
        <v>16</v>
      </c>
      <c r="K255" s="19" t="s">
        <v>16</v>
      </c>
      <c r="L255" s="30">
        <v>5104</v>
      </c>
      <c r="M255" s="19" t="s">
        <v>45</v>
      </c>
      <c r="N255" s="19" t="s">
        <v>45</v>
      </c>
      <c r="O255" s="30">
        <v>147</v>
      </c>
      <c r="P255" s="19" t="s">
        <v>1421</v>
      </c>
      <c r="Q255" s="19" t="s">
        <v>1421</v>
      </c>
      <c r="R255" t="s">
        <v>18</v>
      </c>
    </row>
    <row r="256" spans="1:18" hidden="1" x14ac:dyDescent="0.25">
      <c r="A256" s="28" t="s">
        <v>1958</v>
      </c>
      <c r="B256" s="28" t="s">
        <v>1955</v>
      </c>
      <c r="C256" s="29">
        <v>5</v>
      </c>
      <c r="D256" s="19" t="s">
        <v>1366</v>
      </c>
      <c r="E256" s="19" t="s">
        <v>41</v>
      </c>
      <c r="F256" s="29">
        <v>51</v>
      </c>
      <c r="G256" s="19" t="s">
        <v>90</v>
      </c>
      <c r="H256" s="19" t="s">
        <v>90</v>
      </c>
      <c r="I256" s="29">
        <v>320</v>
      </c>
      <c r="J256" s="19" t="s">
        <v>16</v>
      </c>
      <c r="K256" s="19" t="s">
        <v>16</v>
      </c>
      <c r="L256" s="30">
        <v>5104</v>
      </c>
      <c r="M256" s="19" t="s">
        <v>45</v>
      </c>
      <c r="N256" s="19" t="s">
        <v>45</v>
      </c>
      <c r="O256" s="30">
        <v>157</v>
      </c>
      <c r="P256" s="19" t="s">
        <v>1414</v>
      </c>
      <c r="Q256" s="19" t="s">
        <v>1415</v>
      </c>
      <c r="R256" t="s">
        <v>18</v>
      </c>
    </row>
    <row r="257" spans="1:18" hidden="1" x14ac:dyDescent="0.25">
      <c r="A257" s="28" t="s">
        <v>1958</v>
      </c>
      <c r="B257" s="28" t="s">
        <v>1955</v>
      </c>
      <c r="C257" s="29">
        <v>5</v>
      </c>
      <c r="D257" s="19" t="s">
        <v>1366</v>
      </c>
      <c r="E257" s="19" t="s">
        <v>41</v>
      </c>
      <c r="F257" s="29">
        <v>51</v>
      </c>
      <c r="G257" s="19" t="s">
        <v>90</v>
      </c>
      <c r="H257" s="19" t="s">
        <v>90</v>
      </c>
      <c r="I257" s="29">
        <v>320</v>
      </c>
      <c r="J257" s="19" t="s">
        <v>16</v>
      </c>
      <c r="K257" s="19" t="s">
        <v>16</v>
      </c>
      <c r="L257" s="30">
        <v>5104</v>
      </c>
      <c r="M257" s="19" t="s">
        <v>45</v>
      </c>
      <c r="N257" s="19" t="s">
        <v>45</v>
      </c>
      <c r="O257" s="30">
        <v>411</v>
      </c>
      <c r="P257" s="19" t="s">
        <v>1422</v>
      </c>
      <c r="Q257" s="19" t="s">
        <v>1781</v>
      </c>
      <c r="R257" t="s">
        <v>18</v>
      </c>
    </row>
    <row r="258" spans="1:18" hidden="1" x14ac:dyDescent="0.25">
      <c r="A258" s="28" t="s">
        <v>1959</v>
      </c>
      <c r="B258" s="28" t="s">
        <v>1955</v>
      </c>
      <c r="C258" s="29">
        <v>5</v>
      </c>
      <c r="D258" s="19" t="s">
        <v>1366</v>
      </c>
      <c r="E258" s="19" t="s">
        <v>41</v>
      </c>
      <c r="F258" s="29">
        <v>51</v>
      </c>
      <c r="G258" s="19" t="s">
        <v>90</v>
      </c>
      <c r="H258" s="19" t="s">
        <v>90</v>
      </c>
      <c r="I258" s="29">
        <v>320</v>
      </c>
      <c r="J258" s="19" t="s">
        <v>16</v>
      </c>
      <c r="K258" s="19" t="s">
        <v>16</v>
      </c>
      <c r="L258" s="30">
        <v>5107</v>
      </c>
      <c r="M258" s="19" t="s">
        <v>92</v>
      </c>
      <c r="N258" s="19" t="s">
        <v>92</v>
      </c>
      <c r="O258" s="30">
        <v>159</v>
      </c>
      <c r="P258" s="19" t="s">
        <v>1418</v>
      </c>
      <c r="Q258" s="19" t="s">
        <v>1418</v>
      </c>
      <c r="R258" t="s">
        <v>25</v>
      </c>
    </row>
    <row r="259" spans="1:18" hidden="1" x14ac:dyDescent="0.25">
      <c r="A259" s="28" t="s">
        <v>1959</v>
      </c>
      <c r="B259" s="28" t="s">
        <v>1955</v>
      </c>
      <c r="C259" s="29">
        <v>5</v>
      </c>
      <c r="D259" s="19" t="s">
        <v>1366</v>
      </c>
      <c r="E259" s="19" t="s">
        <v>41</v>
      </c>
      <c r="F259" s="29">
        <v>51</v>
      </c>
      <c r="G259" s="19" t="s">
        <v>90</v>
      </c>
      <c r="H259" s="19" t="s">
        <v>90</v>
      </c>
      <c r="I259" s="29">
        <v>320</v>
      </c>
      <c r="J259" s="19" t="s">
        <v>16</v>
      </c>
      <c r="K259" s="19" t="s">
        <v>16</v>
      </c>
      <c r="L259" s="30">
        <v>5107</v>
      </c>
      <c r="M259" s="19" t="s">
        <v>92</v>
      </c>
      <c r="N259" s="19" t="s">
        <v>92</v>
      </c>
      <c r="O259" s="30">
        <v>157</v>
      </c>
      <c r="P259" s="19" t="s">
        <v>1414</v>
      </c>
      <c r="Q259" s="19" t="s">
        <v>1415</v>
      </c>
      <c r="R259" t="s">
        <v>18</v>
      </c>
    </row>
    <row r="260" spans="1:18" hidden="1" x14ac:dyDescent="0.25">
      <c r="A260" s="28" t="s">
        <v>1960</v>
      </c>
      <c r="B260" s="28" t="s">
        <v>1961</v>
      </c>
      <c r="C260" s="29">
        <v>5</v>
      </c>
      <c r="D260" s="19" t="s">
        <v>1366</v>
      </c>
      <c r="E260" s="19" t="s">
        <v>41</v>
      </c>
      <c r="F260" s="29">
        <v>53</v>
      </c>
      <c r="G260" s="19" t="s">
        <v>94</v>
      </c>
      <c r="H260" s="19" t="s">
        <v>94</v>
      </c>
      <c r="I260" s="29">
        <v>531</v>
      </c>
      <c r="J260" s="19" t="s">
        <v>95</v>
      </c>
      <c r="K260" s="19" t="s">
        <v>95</v>
      </c>
      <c r="L260" s="30">
        <v>5312</v>
      </c>
      <c r="M260" s="19" t="s">
        <v>1371</v>
      </c>
      <c r="N260" s="19" t="s">
        <v>114</v>
      </c>
      <c r="O260" s="30">
        <v>159</v>
      </c>
      <c r="P260" s="19" t="s">
        <v>1418</v>
      </c>
      <c r="Q260" s="19" t="s">
        <v>1418</v>
      </c>
      <c r="R260" t="s">
        <v>25</v>
      </c>
    </row>
    <row r="261" spans="1:18" hidden="1" x14ac:dyDescent="0.25">
      <c r="A261" s="28" t="s">
        <v>1960</v>
      </c>
      <c r="B261" s="28" t="s">
        <v>1961</v>
      </c>
      <c r="C261" s="29">
        <v>5</v>
      </c>
      <c r="D261" s="19" t="s">
        <v>1366</v>
      </c>
      <c r="E261" s="19" t="s">
        <v>41</v>
      </c>
      <c r="F261" s="29">
        <v>53</v>
      </c>
      <c r="G261" s="19" t="s">
        <v>94</v>
      </c>
      <c r="H261" s="19" t="s">
        <v>94</v>
      </c>
      <c r="I261" s="29">
        <v>531</v>
      </c>
      <c r="J261" s="19" t="s">
        <v>95</v>
      </c>
      <c r="K261" s="19" t="s">
        <v>95</v>
      </c>
      <c r="L261" s="30">
        <v>5312</v>
      </c>
      <c r="M261" s="19" t="s">
        <v>1371</v>
      </c>
      <c r="N261" s="19" t="s">
        <v>114</v>
      </c>
      <c r="O261" s="30">
        <v>186</v>
      </c>
      <c r="P261" s="19" t="s">
        <v>1423</v>
      </c>
      <c r="Q261" s="19" t="s">
        <v>1423</v>
      </c>
      <c r="R261" t="s">
        <v>18</v>
      </c>
    </row>
    <row r="262" spans="1:18" hidden="1" x14ac:dyDescent="0.25">
      <c r="A262" s="28" t="s">
        <v>1960</v>
      </c>
      <c r="B262" s="28" t="s">
        <v>1961</v>
      </c>
      <c r="C262" s="29">
        <v>5</v>
      </c>
      <c r="D262" s="19" t="s">
        <v>1366</v>
      </c>
      <c r="E262" s="19" t="s">
        <v>41</v>
      </c>
      <c r="F262" s="29">
        <v>53</v>
      </c>
      <c r="G262" s="19" t="s">
        <v>94</v>
      </c>
      <c r="H262" s="19" t="s">
        <v>94</v>
      </c>
      <c r="I262" s="29">
        <v>531</v>
      </c>
      <c r="J262" s="19" t="s">
        <v>95</v>
      </c>
      <c r="K262" s="19" t="s">
        <v>95</v>
      </c>
      <c r="L262" s="30">
        <v>5312</v>
      </c>
      <c r="M262" s="19" t="s">
        <v>1371</v>
      </c>
      <c r="N262" s="19" t="s">
        <v>114</v>
      </c>
      <c r="O262" s="30">
        <v>157</v>
      </c>
      <c r="P262" s="19" t="s">
        <v>1414</v>
      </c>
      <c r="Q262" s="19" t="s">
        <v>1415</v>
      </c>
      <c r="R262" t="s">
        <v>18</v>
      </c>
    </row>
    <row r="263" spans="1:18" hidden="1" x14ac:dyDescent="0.25">
      <c r="A263" s="28" t="s">
        <v>1962</v>
      </c>
      <c r="B263" s="28" t="s">
        <v>1961</v>
      </c>
      <c r="C263" s="29">
        <v>5</v>
      </c>
      <c r="D263" s="19" t="s">
        <v>1366</v>
      </c>
      <c r="E263" s="19" t="s">
        <v>41</v>
      </c>
      <c r="F263" s="29">
        <v>53</v>
      </c>
      <c r="G263" s="19" t="s">
        <v>94</v>
      </c>
      <c r="H263" s="19" t="s">
        <v>94</v>
      </c>
      <c r="I263" s="29">
        <v>531</v>
      </c>
      <c r="J263" s="19" t="s">
        <v>95</v>
      </c>
      <c r="K263" s="19" t="s">
        <v>95</v>
      </c>
      <c r="L263" s="30">
        <v>5311</v>
      </c>
      <c r="M263" s="19" t="s">
        <v>1367</v>
      </c>
      <c r="N263" s="19" t="s">
        <v>52</v>
      </c>
      <c r="O263" s="30">
        <v>271</v>
      </c>
      <c r="P263" s="19" t="s">
        <v>1389</v>
      </c>
      <c r="Q263" s="19" t="s">
        <v>1390</v>
      </c>
      <c r="R263" t="s">
        <v>18</v>
      </c>
    </row>
    <row r="264" spans="1:18" hidden="1" x14ac:dyDescent="0.25">
      <c r="A264" s="28" t="s">
        <v>1962</v>
      </c>
      <c r="B264" s="28" t="s">
        <v>1961</v>
      </c>
      <c r="C264" s="29">
        <v>5</v>
      </c>
      <c r="D264" s="19" t="s">
        <v>1366</v>
      </c>
      <c r="E264" s="19" t="s">
        <v>41</v>
      </c>
      <c r="F264" s="29">
        <v>53</v>
      </c>
      <c r="G264" s="19" t="s">
        <v>94</v>
      </c>
      <c r="H264" s="19" t="s">
        <v>94</v>
      </c>
      <c r="I264" s="29">
        <v>531</v>
      </c>
      <c r="J264" s="19" t="s">
        <v>95</v>
      </c>
      <c r="K264" s="19" t="s">
        <v>95</v>
      </c>
      <c r="L264" s="30">
        <v>5311</v>
      </c>
      <c r="M264" s="19" t="s">
        <v>1367</v>
      </c>
      <c r="N264" s="19" t="s">
        <v>52</v>
      </c>
      <c r="O264" s="30">
        <v>186</v>
      </c>
      <c r="P264" s="19" t="s">
        <v>1423</v>
      </c>
      <c r="Q264" s="19" t="s">
        <v>1423</v>
      </c>
      <c r="R264" t="s">
        <v>18</v>
      </c>
    </row>
    <row r="265" spans="1:18" hidden="1" x14ac:dyDescent="0.25">
      <c r="A265" s="28" t="s">
        <v>1962</v>
      </c>
      <c r="B265" s="28" t="s">
        <v>1961</v>
      </c>
      <c r="C265" s="29">
        <v>5</v>
      </c>
      <c r="D265" s="19" t="s">
        <v>1366</v>
      </c>
      <c r="E265" s="19" t="s">
        <v>41</v>
      </c>
      <c r="F265" s="29">
        <v>53</v>
      </c>
      <c r="G265" s="19" t="s">
        <v>94</v>
      </c>
      <c r="H265" s="19" t="s">
        <v>94</v>
      </c>
      <c r="I265" s="29">
        <v>531</v>
      </c>
      <c r="J265" s="19" t="s">
        <v>95</v>
      </c>
      <c r="K265" s="19" t="s">
        <v>95</v>
      </c>
      <c r="L265" s="30">
        <v>5311</v>
      </c>
      <c r="M265" s="19" t="s">
        <v>1367</v>
      </c>
      <c r="N265" s="19" t="s">
        <v>52</v>
      </c>
      <c r="O265" s="30">
        <v>135</v>
      </c>
      <c r="P265" s="19" t="s">
        <v>1393</v>
      </c>
      <c r="Q265" s="19" t="s">
        <v>1394</v>
      </c>
      <c r="R265" t="s">
        <v>18</v>
      </c>
    </row>
    <row r="266" spans="1:18" hidden="1" x14ac:dyDescent="0.25">
      <c r="A266" s="28" t="s">
        <v>1962</v>
      </c>
      <c r="B266" s="28" t="s">
        <v>1961</v>
      </c>
      <c r="C266" s="29">
        <v>5</v>
      </c>
      <c r="D266" s="19" t="s">
        <v>1366</v>
      </c>
      <c r="E266" s="19" t="s">
        <v>41</v>
      </c>
      <c r="F266" s="29">
        <v>53</v>
      </c>
      <c r="G266" s="19" t="s">
        <v>94</v>
      </c>
      <c r="H266" s="19" t="s">
        <v>94</v>
      </c>
      <c r="I266" s="29">
        <v>531</v>
      </c>
      <c r="J266" s="19" t="s">
        <v>95</v>
      </c>
      <c r="K266" s="19" t="s">
        <v>95</v>
      </c>
      <c r="L266" s="30">
        <v>5311</v>
      </c>
      <c r="M266" s="19" t="s">
        <v>1367</v>
      </c>
      <c r="N266" s="19" t="s">
        <v>52</v>
      </c>
      <c r="O266" s="30">
        <v>136</v>
      </c>
      <c r="P266" s="19" t="s">
        <v>1395</v>
      </c>
      <c r="Q266" s="19" t="s">
        <v>1396</v>
      </c>
      <c r="R266" t="s">
        <v>18</v>
      </c>
    </row>
    <row r="267" spans="1:18" hidden="1" x14ac:dyDescent="0.25">
      <c r="A267" s="28" t="s">
        <v>1962</v>
      </c>
      <c r="B267" s="28" t="s">
        <v>1961</v>
      </c>
      <c r="C267" s="29">
        <v>5</v>
      </c>
      <c r="D267" s="19" t="s">
        <v>1366</v>
      </c>
      <c r="E267" s="19" t="s">
        <v>41</v>
      </c>
      <c r="F267" s="29">
        <v>53</v>
      </c>
      <c r="G267" s="19" t="s">
        <v>94</v>
      </c>
      <c r="H267" s="19" t="s">
        <v>94</v>
      </c>
      <c r="I267" s="29">
        <v>531</v>
      </c>
      <c r="J267" s="19" t="s">
        <v>95</v>
      </c>
      <c r="K267" s="19" t="s">
        <v>95</v>
      </c>
      <c r="L267" s="30">
        <v>5311</v>
      </c>
      <c r="M267" s="19" t="s">
        <v>1367</v>
      </c>
      <c r="N267" s="19" t="s">
        <v>52</v>
      </c>
      <c r="O267" s="30">
        <v>154</v>
      </c>
      <c r="P267" s="19" t="s">
        <v>1391</v>
      </c>
      <c r="Q267" s="19" t="s">
        <v>1392</v>
      </c>
      <c r="R267" t="s">
        <v>18</v>
      </c>
    </row>
    <row r="268" spans="1:18" hidden="1" x14ac:dyDescent="0.25">
      <c r="A268" s="28" t="s">
        <v>1962</v>
      </c>
      <c r="B268" s="28" t="s">
        <v>1961</v>
      </c>
      <c r="C268" s="29">
        <v>5</v>
      </c>
      <c r="D268" s="19" t="s">
        <v>1366</v>
      </c>
      <c r="E268" s="19" t="s">
        <v>41</v>
      </c>
      <c r="F268" s="29">
        <v>53</v>
      </c>
      <c r="G268" s="19" t="s">
        <v>94</v>
      </c>
      <c r="H268" s="19" t="s">
        <v>94</v>
      </c>
      <c r="I268" s="29">
        <v>531</v>
      </c>
      <c r="J268" s="19" t="s">
        <v>95</v>
      </c>
      <c r="K268" s="19" t="s">
        <v>95</v>
      </c>
      <c r="L268" s="30">
        <v>5311</v>
      </c>
      <c r="M268" s="19" t="s">
        <v>1367</v>
      </c>
      <c r="N268" s="19" t="s">
        <v>52</v>
      </c>
      <c r="O268" s="30">
        <v>157</v>
      </c>
      <c r="P268" s="19" t="s">
        <v>1414</v>
      </c>
      <c r="Q268" s="19" t="s">
        <v>1415</v>
      </c>
      <c r="R268" t="s">
        <v>18</v>
      </c>
    </row>
    <row r="269" spans="1:18" hidden="1" x14ac:dyDescent="0.25">
      <c r="A269" s="28" t="s">
        <v>1962</v>
      </c>
      <c r="B269" s="28" t="s">
        <v>1961</v>
      </c>
      <c r="C269" s="29">
        <v>5</v>
      </c>
      <c r="D269" s="19" t="s">
        <v>1366</v>
      </c>
      <c r="E269" s="19" t="s">
        <v>41</v>
      </c>
      <c r="F269" s="29">
        <v>53</v>
      </c>
      <c r="G269" s="19" t="s">
        <v>94</v>
      </c>
      <c r="H269" s="19" t="s">
        <v>94</v>
      </c>
      <c r="I269" s="29">
        <v>531</v>
      </c>
      <c r="J269" s="19" t="s">
        <v>95</v>
      </c>
      <c r="K269" s="19" t="s">
        <v>95</v>
      </c>
      <c r="L269" s="30">
        <v>5311</v>
      </c>
      <c r="M269" s="19" t="s">
        <v>1367</v>
      </c>
      <c r="N269" s="19" t="s">
        <v>52</v>
      </c>
      <c r="O269" s="30">
        <v>159</v>
      </c>
      <c r="P269" s="19" t="s">
        <v>1418</v>
      </c>
      <c r="Q269" s="19" t="s">
        <v>1418</v>
      </c>
      <c r="R269" t="s">
        <v>25</v>
      </c>
    </row>
    <row r="270" spans="1:18" hidden="1" x14ac:dyDescent="0.25">
      <c r="A270" s="28" t="s">
        <v>1962</v>
      </c>
      <c r="B270" s="28" t="s">
        <v>1961</v>
      </c>
      <c r="C270" s="29">
        <v>5</v>
      </c>
      <c r="D270" s="19" t="s">
        <v>1366</v>
      </c>
      <c r="E270" s="19" t="s">
        <v>41</v>
      </c>
      <c r="F270" s="29">
        <v>53</v>
      </c>
      <c r="G270" s="19" t="s">
        <v>94</v>
      </c>
      <c r="H270" s="19" t="s">
        <v>94</v>
      </c>
      <c r="I270" s="29">
        <v>531</v>
      </c>
      <c r="J270" s="19" t="s">
        <v>95</v>
      </c>
      <c r="K270" s="19" t="s">
        <v>95</v>
      </c>
      <c r="L270" s="30">
        <v>5311</v>
      </c>
      <c r="M270" s="19" t="s">
        <v>1367</v>
      </c>
      <c r="N270" s="19" t="s">
        <v>52</v>
      </c>
      <c r="O270" s="30">
        <v>411</v>
      </c>
      <c r="P270" s="19" t="s">
        <v>1422</v>
      </c>
      <c r="Q270" s="19" t="s">
        <v>1781</v>
      </c>
      <c r="R270" t="s">
        <v>18</v>
      </c>
    </row>
    <row r="271" spans="1:18" hidden="1" x14ac:dyDescent="0.25">
      <c r="A271" s="28" t="s">
        <v>1963</v>
      </c>
      <c r="B271" s="28" t="s">
        <v>1961</v>
      </c>
      <c r="C271" s="29">
        <v>5</v>
      </c>
      <c r="D271" s="19" t="s">
        <v>1366</v>
      </c>
      <c r="E271" s="19" t="s">
        <v>41</v>
      </c>
      <c r="F271" s="29">
        <v>53</v>
      </c>
      <c r="G271" s="19" t="s">
        <v>94</v>
      </c>
      <c r="H271" s="19" t="s">
        <v>94</v>
      </c>
      <c r="I271" s="29">
        <v>531</v>
      </c>
      <c r="J271" s="19" t="s">
        <v>95</v>
      </c>
      <c r="K271" s="19" t="s">
        <v>95</v>
      </c>
      <c r="L271" s="30">
        <v>5315</v>
      </c>
      <c r="M271" s="19" t="s">
        <v>95</v>
      </c>
      <c r="N271" s="19" t="s">
        <v>95</v>
      </c>
      <c r="O271" s="30">
        <v>271</v>
      </c>
      <c r="P271" s="19" t="s">
        <v>1389</v>
      </c>
      <c r="Q271" s="19" t="s">
        <v>1390</v>
      </c>
      <c r="R271" t="s">
        <v>25</v>
      </c>
    </row>
    <row r="272" spans="1:18" hidden="1" x14ac:dyDescent="0.25">
      <c r="A272" s="28" t="s">
        <v>1963</v>
      </c>
      <c r="B272" s="28" t="s">
        <v>1961</v>
      </c>
      <c r="C272" s="29">
        <v>5</v>
      </c>
      <c r="D272" s="19" t="s">
        <v>1366</v>
      </c>
      <c r="E272" s="19" t="s">
        <v>41</v>
      </c>
      <c r="F272" s="29">
        <v>53</v>
      </c>
      <c r="G272" s="19" t="s">
        <v>94</v>
      </c>
      <c r="H272" s="19" t="s">
        <v>94</v>
      </c>
      <c r="I272" s="29">
        <v>531</v>
      </c>
      <c r="J272" s="19" t="s">
        <v>95</v>
      </c>
      <c r="K272" s="19" t="s">
        <v>95</v>
      </c>
      <c r="L272" s="30">
        <v>5315</v>
      </c>
      <c r="M272" s="19" t="s">
        <v>95</v>
      </c>
      <c r="N272" s="19" t="s">
        <v>95</v>
      </c>
      <c r="O272" s="30">
        <v>135</v>
      </c>
      <c r="P272" s="19" t="s">
        <v>1393</v>
      </c>
      <c r="Q272" s="19" t="s">
        <v>1394</v>
      </c>
      <c r="R272" t="s">
        <v>18</v>
      </c>
    </row>
    <row r="273" spans="1:18" hidden="1" x14ac:dyDescent="0.25">
      <c r="A273" s="28" t="s">
        <v>1963</v>
      </c>
      <c r="B273" s="28" t="s">
        <v>1961</v>
      </c>
      <c r="C273" s="29">
        <v>5</v>
      </c>
      <c r="D273" s="19" t="s">
        <v>1366</v>
      </c>
      <c r="E273" s="19" t="s">
        <v>41</v>
      </c>
      <c r="F273" s="29">
        <v>53</v>
      </c>
      <c r="G273" s="19" t="s">
        <v>94</v>
      </c>
      <c r="H273" s="19" t="s">
        <v>94</v>
      </c>
      <c r="I273" s="29">
        <v>531</v>
      </c>
      <c r="J273" s="19" t="s">
        <v>95</v>
      </c>
      <c r="K273" s="19" t="s">
        <v>95</v>
      </c>
      <c r="L273" s="30">
        <v>5315</v>
      </c>
      <c r="M273" s="19" t="s">
        <v>95</v>
      </c>
      <c r="N273" s="19" t="s">
        <v>95</v>
      </c>
      <c r="O273" s="30">
        <v>136</v>
      </c>
      <c r="P273" s="19" t="s">
        <v>1395</v>
      </c>
      <c r="Q273" s="19" t="s">
        <v>1396</v>
      </c>
      <c r="R273" t="s">
        <v>18</v>
      </c>
    </row>
    <row r="274" spans="1:18" hidden="1" x14ac:dyDescent="0.25">
      <c r="A274" s="28" t="s">
        <v>1963</v>
      </c>
      <c r="B274" s="28" t="s">
        <v>1961</v>
      </c>
      <c r="C274" s="29">
        <v>5</v>
      </c>
      <c r="D274" s="19" t="s">
        <v>1366</v>
      </c>
      <c r="E274" s="19" t="s">
        <v>41</v>
      </c>
      <c r="F274" s="29">
        <v>53</v>
      </c>
      <c r="G274" s="19" t="s">
        <v>94</v>
      </c>
      <c r="H274" s="19" t="s">
        <v>94</v>
      </c>
      <c r="I274" s="29">
        <v>531</v>
      </c>
      <c r="J274" s="19" t="s">
        <v>95</v>
      </c>
      <c r="K274" s="19" t="s">
        <v>95</v>
      </c>
      <c r="L274" s="30">
        <v>5315</v>
      </c>
      <c r="M274" s="19" t="s">
        <v>95</v>
      </c>
      <c r="N274" s="19" t="s">
        <v>95</v>
      </c>
      <c r="O274" s="30">
        <v>154</v>
      </c>
      <c r="P274" s="19" t="s">
        <v>1391</v>
      </c>
      <c r="Q274" s="19" t="s">
        <v>1392</v>
      </c>
      <c r="R274" t="s">
        <v>18</v>
      </c>
    </row>
    <row r="275" spans="1:18" hidden="1" x14ac:dyDescent="0.25">
      <c r="A275" s="28" t="s">
        <v>1963</v>
      </c>
      <c r="B275" s="28" t="s">
        <v>1961</v>
      </c>
      <c r="C275" s="29">
        <v>5</v>
      </c>
      <c r="D275" s="19" t="s">
        <v>1366</v>
      </c>
      <c r="E275" s="19" t="s">
        <v>41</v>
      </c>
      <c r="F275" s="29">
        <v>53</v>
      </c>
      <c r="G275" s="19" t="s">
        <v>94</v>
      </c>
      <c r="H275" s="19" t="s">
        <v>94</v>
      </c>
      <c r="I275" s="29">
        <v>531</v>
      </c>
      <c r="J275" s="19" t="s">
        <v>95</v>
      </c>
      <c r="K275" s="19" t="s">
        <v>95</v>
      </c>
      <c r="L275" s="30">
        <v>5315</v>
      </c>
      <c r="M275" s="19" t="s">
        <v>95</v>
      </c>
      <c r="N275" s="19" t="s">
        <v>95</v>
      </c>
      <c r="O275" s="30">
        <v>157</v>
      </c>
      <c r="P275" s="19" t="s">
        <v>1414</v>
      </c>
      <c r="Q275" s="19" t="s">
        <v>1415</v>
      </c>
      <c r="R275" t="s">
        <v>18</v>
      </c>
    </row>
    <row r="276" spans="1:18" hidden="1" x14ac:dyDescent="0.25">
      <c r="A276" s="28" t="s">
        <v>1964</v>
      </c>
      <c r="B276" s="28" t="s">
        <v>1961</v>
      </c>
      <c r="C276" s="29">
        <v>5</v>
      </c>
      <c r="D276" s="19" t="s">
        <v>1366</v>
      </c>
      <c r="E276" s="19" t="s">
        <v>41</v>
      </c>
      <c r="F276" s="29">
        <v>53</v>
      </c>
      <c r="G276" s="19" t="s">
        <v>94</v>
      </c>
      <c r="H276" s="19" t="s">
        <v>94</v>
      </c>
      <c r="I276" s="29">
        <v>531</v>
      </c>
      <c r="J276" s="19" t="s">
        <v>95</v>
      </c>
      <c r="K276" s="19" t="s">
        <v>95</v>
      </c>
      <c r="L276" s="30">
        <v>5313</v>
      </c>
      <c r="M276" s="19" t="s">
        <v>1369</v>
      </c>
      <c r="N276" s="19" t="s">
        <v>45</v>
      </c>
      <c r="O276" s="30">
        <v>271</v>
      </c>
      <c r="P276" s="19" t="s">
        <v>1389</v>
      </c>
      <c r="Q276" s="19" t="s">
        <v>1390</v>
      </c>
      <c r="R276" t="s">
        <v>18</v>
      </c>
    </row>
    <row r="277" spans="1:18" hidden="1" x14ac:dyDescent="0.25">
      <c r="A277" s="28" t="s">
        <v>1964</v>
      </c>
      <c r="B277" s="28" t="s">
        <v>1961</v>
      </c>
      <c r="C277" s="29">
        <v>5</v>
      </c>
      <c r="D277" s="19" t="s">
        <v>1366</v>
      </c>
      <c r="E277" s="19" t="s">
        <v>41</v>
      </c>
      <c r="F277" s="29">
        <v>53</v>
      </c>
      <c r="G277" s="19" t="s">
        <v>94</v>
      </c>
      <c r="H277" s="19" t="s">
        <v>94</v>
      </c>
      <c r="I277" s="29">
        <v>531</v>
      </c>
      <c r="J277" s="19" t="s">
        <v>95</v>
      </c>
      <c r="K277" s="19" t="s">
        <v>95</v>
      </c>
      <c r="L277" s="30">
        <v>5313</v>
      </c>
      <c r="M277" s="19" t="s">
        <v>1369</v>
      </c>
      <c r="N277" s="19" t="s">
        <v>45</v>
      </c>
      <c r="O277" s="30">
        <v>148</v>
      </c>
      <c r="P277" s="19" t="s">
        <v>1419</v>
      </c>
      <c r="Q277" s="19" t="s">
        <v>1420</v>
      </c>
      <c r="R277" t="s">
        <v>25</v>
      </c>
    </row>
    <row r="278" spans="1:18" hidden="1" x14ac:dyDescent="0.25">
      <c r="A278" s="28" t="s">
        <v>1964</v>
      </c>
      <c r="B278" s="28" t="s">
        <v>1961</v>
      </c>
      <c r="C278" s="29">
        <v>5</v>
      </c>
      <c r="D278" s="19" t="s">
        <v>1366</v>
      </c>
      <c r="E278" s="19" t="s">
        <v>41</v>
      </c>
      <c r="F278" s="29">
        <v>53</v>
      </c>
      <c r="G278" s="19" t="s">
        <v>94</v>
      </c>
      <c r="H278" s="19" t="s">
        <v>94</v>
      </c>
      <c r="I278" s="29">
        <v>531</v>
      </c>
      <c r="J278" s="19" t="s">
        <v>95</v>
      </c>
      <c r="K278" s="19" t="s">
        <v>95</v>
      </c>
      <c r="L278" s="30">
        <v>5313</v>
      </c>
      <c r="M278" s="19" t="s">
        <v>1369</v>
      </c>
      <c r="N278" s="19" t="s">
        <v>45</v>
      </c>
      <c r="O278" s="30">
        <v>147</v>
      </c>
      <c r="P278" s="19" t="s">
        <v>1421</v>
      </c>
      <c r="Q278" s="19" t="s">
        <v>1421</v>
      </c>
      <c r="R278" t="s">
        <v>18</v>
      </c>
    </row>
    <row r="279" spans="1:18" hidden="1" x14ac:dyDescent="0.25">
      <c r="A279" s="28" t="s">
        <v>1964</v>
      </c>
      <c r="B279" s="28" t="s">
        <v>1961</v>
      </c>
      <c r="C279" s="29">
        <v>5</v>
      </c>
      <c r="D279" s="19" t="s">
        <v>1366</v>
      </c>
      <c r="E279" s="19" t="s">
        <v>41</v>
      </c>
      <c r="F279" s="29">
        <v>53</v>
      </c>
      <c r="G279" s="19" t="s">
        <v>94</v>
      </c>
      <c r="H279" s="19" t="s">
        <v>94</v>
      </c>
      <c r="I279" s="29">
        <v>531</v>
      </c>
      <c r="J279" s="19" t="s">
        <v>95</v>
      </c>
      <c r="K279" s="19" t="s">
        <v>95</v>
      </c>
      <c r="L279" s="30">
        <v>5313</v>
      </c>
      <c r="M279" s="19" t="s">
        <v>1369</v>
      </c>
      <c r="N279" s="19" t="s">
        <v>45</v>
      </c>
      <c r="O279" s="30">
        <v>135</v>
      </c>
      <c r="P279" s="19" t="s">
        <v>1393</v>
      </c>
      <c r="Q279" s="19" t="s">
        <v>1394</v>
      </c>
      <c r="R279" t="s">
        <v>18</v>
      </c>
    </row>
    <row r="280" spans="1:18" hidden="1" x14ac:dyDescent="0.25">
      <c r="A280" s="28" t="s">
        <v>1964</v>
      </c>
      <c r="B280" s="28" t="s">
        <v>1961</v>
      </c>
      <c r="C280" s="29">
        <v>5</v>
      </c>
      <c r="D280" s="19" t="s">
        <v>1366</v>
      </c>
      <c r="E280" s="19" t="s">
        <v>41</v>
      </c>
      <c r="F280" s="29">
        <v>53</v>
      </c>
      <c r="G280" s="19" t="s">
        <v>94</v>
      </c>
      <c r="H280" s="19" t="s">
        <v>94</v>
      </c>
      <c r="I280" s="29">
        <v>531</v>
      </c>
      <c r="J280" s="19" t="s">
        <v>95</v>
      </c>
      <c r="K280" s="19" t="s">
        <v>95</v>
      </c>
      <c r="L280" s="30">
        <v>5313</v>
      </c>
      <c r="M280" s="19" t="s">
        <v>1369</v>
      </c>
      <c r="N280" s="19" t="s">
        <v>45</v>
      </c>
      <c r="O280" s="30">
        <v>136</v>
      </c>
      <c r="P280" s="19" t="s">
        <v>1395</v>
      </c>
      <c r="Q280" s="19" t="s">
        <v>1396</v>
      </c>
      <c r="R280" t="s">
        <v>18</v>
      </c>
    </row>
    <row r="281" spans="1:18" hidden="1" x14ac:dyDescent="0.25">
      <c r="A281" s="28" t="s">
        <v>1964</v>
      </c>
      <c r="B281" s="28" t="s">
        <v>1961</v>
      </c>
      <c r="C281" s="29">
        <v>5</v>
      </c>
      <c r="D281" s="19" t="s">
        <v>1366</v>
      </c>
      <c r="E281" s="19" t="s">
        <v>41</v>
      </c>
      <c r="F281" s="29">
        <v>53</v>
      </c>
      <c r="G281" s="19" t="s">
        <v>94</v>
      </c>
      <c r="H281" s="19" t="s">
        <v>94</v>
      </c>
      <c r="I281" s="29">
        <v>531</v>
      </c>
      <c r="J281" s="19" t="s">
        <v>95</v>
      </c>
      <c r="K281" s="19" t="s">
        <v>95</v>
      </c>
      <c r="L281" s="30">
        <v>5313</v>
      </c>
      <c r="M281" s="19" t="s">
        <v>1369</v>
      </c>
      <c r="N281" s="19" t="s">
        <v>45</v>
      </c>
      <c r="O281" s="30">
        <v>154</v>
      </c>
      <c r="P281" s="19" t="s">
        <v>1391</v>
      </c>
      <c r="Q281" s="19" t="s">
        <v>1392</v>
      </c>
      <c r="R281" t="s">
        <v>18</v>
      </c>
    </row>
    <row r="282" spans="1:18" hidden="1" x14ac:dyDescent="0.25">
      <c r="A282" s="28" t="s">
        <v>1964</v>
      </c>
      <c r="B282" s="28" t="s">
        <v>1961</v>
      </c>
      <c r="C282" s="29">
        <v>5</v>
      </c>
      <c r="D282" s="19" t="s">
        <v>1366</v>
      </c>
      <c r="E282" s="19" t="s">
        <v>41</v>
      </c>
      <c r="F282" s="29">
        <v>53</v>
      </c>
      <c r="G282" s="19" t="s">
        <v>94</v>
      </c>
      <c r="H282" s="19" t="s">
        <v>94</v>
      </c>
      <c r="I282" s="29">
        <v>531</v>
      </c>
      <c r="J282" s="19" t="s">
        <v>95</v>
      </c>
      <c r="K282" s="19" t="s">
        <v>95</v>
      </c>
      <c r="L282" s="30">
        <v>5313</v>
      </c>
      <c r="M282" s="19" t="s">
        <v>1369</v>
      </c>
      <c r="N282" s="19" t="s">
        <v>45</v>
      </c>
      <c r="O282" s="30">
        <v>157</v>
      </c>
      <c r="P282" s="19" t="s">
        <v>1414</v>
      </c>
      <c r="Q282" s="19" t="s">
        <v>1415</v>
      </c>
      <c r="R282" t="s">
        <v>18</v>
      </c>
    </row>
    <row r="283" spans="1:18" hidden="1" x14ac:dyDescent="0.25">
      <c r="A283" s="28" t="s">
        <v>1964</v>
      </c>
      <c r="B283" s="28" t="s">
        <v>1961</v>
      </c>
      <c r="C283" s="29">
        <v>5</v>
      </c>
      <c r="D283" s="19" t="s">
        <v>1366</v>
      </c>
      <c r="E283" s="19" t="s">
        <v>41</v>
      </c>
      <c r="F283" s="29">
        <v>53</v>
      </c>
      <c r="G283" s="19" t="s">
        <v>94</v>
      </c>
      <c r="H283" s="19" t="s">
        <v>94</v>
      </c>
      <c r="I283" s="29">
        <v>531</v>
      </c>
      <c r="J283" s="19" t="s">
        <v>95</v>
      </c>
      <c r="K283" s="19" t="s">
        <v>95</v>
      </c>
      <c r="L283" s="30">
        <v>5313</v>
      </c>
      <c r="M283" s="19" t="s">
        <v>1369</v>
      </c>
      <c r="N283" s="19" t="s">
        <v>45</v>
      </c>
      <c r="O283" s="30">
        <v>411</v>
      </c>
      <c r="P283" s="19" t="s">
        <v>1422</v>
      </c>
      <c r="Q283" s="19" t="s">
        <v>1781</v>
      </c>
      <c r="R283" t="s">
        <v>18</v>
      </c>
    </row>
    <row r="284" spans="1:18" hidden="1" x14ac:dyDescent="0.25">
      <c r="A284" s="28" t="s">
        <v>1965</v>
      </c>
      <c r="B284" s="28" t="s">
        <v>1961</v>
      </c>
      <c r="C284" s="29">
        <v>5</v>
      </c>
      <c r="D284" s="19" t="s">
        <v>1366</v>
      </c>
      <c r="E284" s="19" t="s">
        <v>41</v>
      </c>
      <c r="F284" s="29">
        <v>53</v>
      </c>
      <c r="G284" s="19" t="s">
        <v>94</v>
      </c>
      <c r="H284" s="19" t="s">
        <v>94</v>
      </c>
      <c r="I284" s="29">
        <v>531</v>
      </c>
      <c r="J284" s="19" t="s">
        <v>95</v>
      </c>
      <c r="K284" s="19" t="s">
        <v>95</v>
      </c>
      <c r="L284" s="30">
        <v>5314</v>
      </c>
      <c r="M284" s="19" t="s">
        <v>1368</v>
      </c>
      <c r="N284" s="19" t="s">
        <v>96</v>
      </c>
      <c r="O284" s="30">
        <v>159</v>
      </c>
      <c r="P284" s="19" t="s">
        <v>1418</v>
      </c>
      <c r="Q284" s="19" t="s">
        <v>1418</v>
      </c>
      <c r="R284" t="s">
        <v>25</v>
      </c>
    </row>
    <row r="285" spans="1:18" hidden="1" x14ac:dyDescent="0.25">
      <c r="A285" s="28" t="s">
        <v>1965</v>
      </c>
      <c r="B285" s="28" t="s">
        <v>1961</v>
      </c>
      <c r="C285" s="29">
        <v>5</v>
      </c>
      <c r="D285" s="19" t="s">
        <v>1366</v>
      </c>
      <c r="E285" s="19" t="s">
        <v>41</v>
      </c>
      <c r="F285" s="29">
        <v>53</v>
      </c>
      <c r="G285" s="19" t="s">
        <v>94</v>
      </c>
      <c r="H285" s="19" t="s">
        <v>94</v>
      </c>
      <c r="I285" s="29">
        <v>531</v>
      </c>
      <c r="J285" s="19" t="s">
        <v>95</v>
      </c>
      <c r="K285" s="19" t="s">
        <v>95</v>
      </c>
      <c r="L285" s="30">
        <v>5314</v>
      </c>
      <c r="M285" s="19" t="s">
        <v>1368</v>
      </c>
      <c r="N285" s="19" t="s">
        <v>96</v>
      </c>
      <c r="O285" s="30">
        <v>157</v>
      </c>
      <c r="P285" s="19" t="s">
        <v>1414</v>
      </c>
      <c r="Q285" s="19" t="s">
        <v>1415</v>
      </c>
      <c r="R285" t="s">
        <v>18</v>
      </c>
    </row>
    <row r="286" spans="1:18" hidden="1" x14ac:dyDescent="0.25">
      <c r="A286" s="28" t="s">
        <v>1966</v>
      </c>
      <c r="B286" s="28" t="s">
        <v>1967</v>
      </c>
      <c r="C286" s="29">
        <v>3</v>
      </c>
      <c r="D286" s="19" t="s">
        <v>1370</v>
      </c>
      <c r="E286" s="19" t="s">
        <v>72</v>
      </c>
      <c r="F286" s="29">
        <v>31</v>
      </c>
      <c r="G286" s="19" t="s">
        <v>102</v>
      </c>
      <c r="H286" s="19" t="s">
        <v>102</v>
      </c>
      <c r="I286" s="29">
        <v>313</v>
      </c>
      <c r="J286" s="19" t="s">
        <v>109</v>
      </c>
      <c r="K286" s="19" t="s">
        <v>109</v>
      </c>
      <c r="L286" s="30">
        <v>3131</v>
      </c>
      <c r="M286" s="19" t="s">
        <v>74</v>
      </c>
      <c r="N286" s="19" t="s">
        <v>74</v>
      </c>
      <c r="O286" s="30">
        <v>158</v>
      </c>
      <c r="P286" s="19" t="s">
        <v>1416</v>
      </c>
      <c r="Q286" s="19" t="s">
        <v>1417</v>
      </c>
      <c r="R286" t="s">
        <v>25</v>
      </c>
    </row>
    <row r="287" spans="1:18" hidden="1" x14ac:dyDescent="0.25">
      <c r="A287" s="28" t="s">
        <v>1966</v>
      </c>
      <c r="B287" s="28" t="s">
        <v>1967</v>
      </c>
      <c r="C287" s="29">
        <v>3</v>
      </c>
      <c r="D287" s="19" t="s">
        <v>1370</v>
      </c>
      <c r="E287" s="19" t="s">
        <v>72</v>
      </c>
      <c r="F287" s="29">
        <v>31</v>
      </c>
      <c r="G287" s="19" t="s">
        <v>102</v>
      </c>
      <c r="H287" s="19" t="s">
        <v>102</v>
      </c>
      <c r="I287" s="29">
        <v>313</v>
      </c>
      <c r="J287" s="19" t="s">
        <v>109</v>
      </c>
      <c r="K287" s="19" t="s">
        <v>109</v>
      </c>
      <c r="L287" s="30">
        <v>3131</v>
      </c>
      <c r="M287" s="19" t="s">
        <v>74</v>
      </c>
      <c r="N287" s="19" t="s">
        <v>74</v>
      </c>
      <c r="O287" s="30">
        <v>157</v>
      </c>
      <c r="P287" s="19" t="s">
        <v>1414</v>
      </c>
      <c r="Q287" s="19" t="s">
        <v>1415</v>
      </c>
      <c r="R287" t="s">
        <v>18</v>
      </c>
    </row>
    <row r="288" spans="1:18" hidden="1" x14ac:dyDescent="0.25">
      <c r="A288" s="28" t="s">
        <v>1968</v>
      </c>
      <c r="B288" s="28" t="s">
        <v>1967</v>
      </c>
      <c r="C288" s="29">
        <v>3</v>
      </c>
      <c r="D288" s="19" t="s">
        <v>1370</v>
      </c>
      <c r="E288" s="19" t="s">
        <v>72</v>
      </c>
      <c r="F288" s="29">
        <v>31</v>
      </c>
      <c r="G288" s="19" t="s">
        <v>102</v>
      </c>
      <c r="H288" s="19" t="s">
        <v>102</v>
      </c>
      <c r="I288" s="29">
        <v>313</v>
      </c>
      <c r="J288" s="19" t="s">
        <v>109</v>
      </c>
      <c r="K288" s="19" t="s">
        <v>109</v>
      </c>
      <c r="L288" s="30">
        <v>3134</v>
      </c>
      <c r="M288" s="19" t="s">
        <v>119</v>
      </c>
      <c r="N288" s="19" t="s">
        <v>119</v>
      </c>
      <c r="O288" s="30">
        <v>159</v>
      </c>
      <c r="P288" s="19" t="s">
        <v>1418</v>
      </c>
      <c r="Q288" s="19" t="s">
        <v>1418</v>
      </c>
      <c r="R288" t="s">
        <v>25</v>
      </c>
    </row>
    <row r="289" spans="1:18" hidden="1" x14ac:dyDescent="0.25">
      <c r="A289" s="28" t="s">
        <v>1968</v>
      </c>
      <c r="B289" s="28" t="s">
        <v>1967</v>
      </c>
      <c r="C289" s="29">
        <v>3</v>
      </c>
      <c r="D289" s="19" t="s">
        <v>1370</v>
      </c>
      <c r="E289" s="19" t="s">
        <v>72</v>
      </c>
      <c r="F289" s="29">
        <v>31</v>
      </c>
      <c r="G289" s="19" t="s">
        <v>102</v>
      </c>
      <c r="H289" s="19" t="s">
        <v>102</v>
      </c>
      <c r="I289" s="29">
        <v>313</v>
      </c>
      <c r="J289" s="19" t="s">
        <v>109</v>
      </c>
      <c r="K289" s="19" t="s">
        <v>109</v>
      </c>
      <c r="L289" s="30">
        <v>3134</v>
      </c>
      <c r="M289" s="19" t="s">
        <v>119</v>
      </c>
      <c r="N289" s="19" t="s">
        <v>119</v>
      </c>
      <c r="O289" s="30">
        <v>186</v>
      </c>
      <c r="P289" s="19" t="s">
        <v>1423</v>
      </c>
      <c r="Q289" s="19" t="s">
        <v>1423</v>
      </c>
      <c r="R289" t="s">
        <v>18</v>
      </c>
    </row>
    <row r="290" spans="1:18" hidden="1" x14ac:dyDescent="0.25">
      <c r="A290" s="28" t="s">
        <v>1968</v>
      </c>
      <c r="B290" s="28" t="s">
        <v>1967</v>
      </c>
      <c r="C290" s="29">
        <v>3</v>
      </c>
      <c r="D290" s="19" t="s">
        <v>1370</v>
      </c>
      <c r="E290" s="19" t="s">
        <v>72</v>
      </c>
      <c r="F290" s="29">
        <v>31</v>
      </c>
      <c r="G290" s="19" t="s">
        <v>102</v>
      </c>
      <c r="H290" s="19" t="s">
        <v>102</v>
      </c>
      <c r="I290" s="29">
        <v>313</v>
      </c>
      <c r="J290" s="19" t="s">
        <v>109</v>
      </c>
      <c r="K290" s="19" t="s">
        <v>109</v>
      </c>
      <c r="L290" s="30">
        <v>3134</v>
      </c>
      <c r="M290" s="19" t="s">
        <v>119</v>
      </c>
      <c r="N290" s="19" t="s">
        <v>119</v>
      </c>
      <c r="O290" s="30">
        <v>157</v>
      </c>
      <c r="P290" s="19" t="s">
        <v>1414</v>
      </c>
      <c r="Q290" s="19" t="s">
        <v>1415</v>
      </c>
      <c r="R290" t="s">
        <v>18</v>
      </c>
    </row>
    <row r="291" spans="1:18" hidden="1" x14ac:dyDescent="0.25">
      <c r="A291" s="28" t="s">
        <v>1969</v>
      </c>
      <c r="B291" s="28" t="s">
        <v>1970</v>
      </c>
      <c r="C291" s="29">
        <v>3</v>
      </c>
      <c r="D291" s="19" t="s">
        <v>1370</v>
      </c>
      <c r="E291" s="19" t="s">
        <v>72</v>
      </c>
      <c r="F291" s="29">
        <v>31</v>
      </c>
      <c r="G291" s="19" t="s">
        <v>102</v>
      </c>
      <c r="H291" s="19" t="s">
        <v>102</v>
      </c>
      <c r="I291" s="29">
        <v>312</v>
      </c>
      <c r="J291" s="19" t="s">
        <v>103</v>
      </c>
      <c r="K291" s="19" t="s">
        <v>103</v>
      </c>
      <c r="L291" s="30">
        <v>3128</v>
      </c>
      <c r="M291" s="19" t="s">
        <v>45</v>
      </c>
      <c r="N291" s="19" t="s">
        <v>45</v>
      </c>
      <c r="O291" s="30">
        <v>271</v>
      </c>
      <c r="P291" s="19" t="s">
        <v>1389</v>
      </c>
      <c r="Q291" s="19" t="s">
        <v>1390</v>
      </c>
      <c r="R291" t="s">
        <v>18</v>
      </c>
    </row>
    <row r="292" spans="1:18" hidden="1" x14ac:dyDescent="0.25">
      <c r="A292" s="28" t="s">
        <v>1969</v>
      </c>
      <c r="B292" s="28" t="s">
        <v>1970</v>
      </c>
      <c r="C292" s="29">
        <v>3</v>
      </c>
      <c r="D292" s="19" t="s">
        <v>1370</v>
      </c>
      <c r="E292" s="19" t="s">
        <v>72</v>
      </c>
      <c r="F292" s="29">
        <v>31</v>
      </c>
      <c r="G292" s="19" t="s">
        <v>102</v>
      </c>
      <c r="H292" s="19" t="s">
        <v>102</v>
      </c>
      <c r="I292" s="29">
        <v>312</v>
      </c>
      <c r="J292" s="19" t="s">
        <v>103</v>
      </c>
      <c r="K292" s="19" t="s">
        <v>103</v>
      </c>
      <c r="L292" s="30">
        <v>3128</v>
      </c>
      <c r="M292" s="19" t="s">
        <v>45</v>
      </c>
      <c r="N292" s="19" t="s">
        <v>45</v>
      </c>
      <c r="O292" s="30">
        <v>148</v>
      </c>
      <c r="P292" s="19" t="s">
        <v>1419</v>
      </c>
      <c r="Q292" s="19" t="s">
        <v>1420</v>
      </c>
      <c r="R292" t="s">
        <v>25</v>
      </c>
    </row>
    <row r="293" spans="1:18" hidden="1" x14ac:dyDescent="0.25">
      <c r="A293" s="28" t="s">
        <v>1969</v>
      </c>
      <c r="B293" s="28" t="s">
        <v>1970</v>
      </c>
      <c r="C293" s="29">
        <v>3</v>
      </c>
      <c r="D293" s="19" t="s">
        <v>1370</v>
      </c>
      <c r="E293" s="19" t="s">
        <v>72</v>
      </c>
      <c r="F293" s="29">
        <v>31</v>
      </c>
      <c r="G293" s="19" t="s">
        <v>102</v>
      </c>
      <c r="H293" s="19" t="s">
        <v>102</v>
      </c>
      <c r="I293" s="29">
        <v>312</v>
      </c>
      <c r="J293" s="19" t="s">
        <v>103</v>
      </c>
      <c r="K293" s="19" t="s">
        <v>103</v>
      </c>
      <c r="L293" s="30">
        <v>3128</v>
      </c>
      <c r="M293" s="19" t="s">
        <v>45</v>
      </c>
      <c r="N293" s="19" t="s">
        <v>45</v>
      </c>
      <c r="O293" s="30">
        <v>147</v>
      </c>
      <c r="P293" s="19" t="s">
        <v>1421</v>
      </c>
      <c r="Q293" s="19" t="s">
        <v>1421</v>
      </c>
      <c r="R293" t="s">
        <v>18</v>
      </c>
    </row>
    <row r="294" spans="1:18" hidden="1" x14ac:dyDescent="0.25">
      <c r="A294" s="28" t="s">
        <v>1969</v>
      </c>
      <c r="B294" s="28" t="s">
        <v>1970</v>
      </c>
      <c r="C294" s="29">
        <v>3</v>
      </c>
      <c r="D294" s="19" t="s">
        <v>1370</v>
      </c>
      <c r="E294" s="19" t="s">
        <v>72</v>
      </c>
      <c r="F294" s="29">
        <v>31</v>
      </c>
      <c r="G294" s="19" t="s">
        <v>102</v>
      </c>
      <c r="H294" s="19" t="s">
        <v>102</v>
      </c>
      <c r="I294" s="29">
        <v>312</v>
      </c>
      <c r="J294" s="19" t="s">
        <v>103</v>
      </c>
      <c r="K294" s="19" t="s">
        <v>103</v>
      </c>
      <c r="L294" s="30">
        <v>3128</v>
      </c>
      <c r="M294" s="19" t="s">
        <v>45</v>
      </c>
      <c r="N294" s="19" t="s">
        <v>45</v>
      </c>
      <c r="O294" s="30">
        <v>135</v>
      </c>
      <c r="P294" s="19" t="s">
        <v>1393</v>
      </c>
      <c r="Q294" s="19" t="s">
        <v>1394</v>
      </c>
      <c r="R294" t="s">
        <v>18</v>
      </c>
    </row>
    <row r="295" spans="1:18" hidden="1" x14ac:dyDescent="0.25">
      <c r="A295" s="28" t="s">
        <v>1969</v>
      </c>
      <c r="B295" s="28" t="s">
        <v>1970</v>
      </c>
      <c r="C295" s="29">
        <v>3</v>
      </c>
      <c r="D295" s="19" t="s">
        <v>1370</v>
      </c>
      <c r="E295" s="19" t="s">
        <v>72</v>
      </c>
      <c r="F295" s="29">
        <v>31</v>
      </c>
      <c r="G295" s="19" t="s">
        <v>102</v>
      </c>
      <c r="H295" s="19" t="s">
        <v>102</v>
      </c>
      <c r="I295" s="29">
        <v>312</v>
      </c>
      <c r="J295" s="19" t="s">
        <v>103</v>
      </c>
      <c r="K295" s="19" t="s">
        <v>103</v>
      </c>
      <c r="L295" s="30">
        <v>3128</v>
      </c>
      <c r="M295" s="19" t="s">
        <v>45</v>
      </c>
      <c r="N295" s="19" t="s">
        <v>45</v>
      </c>
      <c r="O295" s="30">
        <v>136</v>
      </c>
      <c r="P295" s="19" t="s">
        <v>1395</v>
      </c>
      <c r="Q295" s="19" t="s">
        <v>1396</v>
      </c>
      <c r="R295" t="s">
        <v>18</v>
      </c>
    </row>
    <row r="296" spans="1:18" hidden="1" x14ac:dyDescent="0.25">
      <c r="A296" s="28" t="s">
        <v>1969</v>
      </c>
      <c r="B296" s="28" t="s">
        <v>1970</v>
      </c>
      <c r="C296" s="29">
        <v>3</v>
      </c>
      <c r="D296" s="19" t="s">
        <v>1370</v>
      </c>
      <c r="E296" s="19" t="s">
        <v>72</v>
      </c>
      <c r="F296" s="29">
        <v>31</v>
      </c>
      <c r="G296" s="19" t="s">
        <v>102</v>
      </c>
      <c r="H296" s="19" t="s">
        <v>102</v>
      </c>
      <c r="I296" s="29">
        <v>312</v>
      </c>
      <c r="J296" s="19" t="s">
        <v>103</v>
      </c>
      <c r="K296" s="19" t="s">
        <v>103</v>
      </c>
      <c r="L296" s="30">
        <v>3128</v>
      </c>
      <c r="M296" s="19" t="s">
        <v>45</v>
      </c>
      <c r="N296" s="19" t="s">
        <v>45</v>
      </c>
      <c r="O296" s="30">
        <v>154</v>
      </c>
      <c r="P296" s="19" t="s">
        <v>1391</v>
      </c>
      <c r="Q296" s="19" t="s">
        <v>1392</v>
      </c>
      <c r="R296" t="s">
        <v>18</v>
      </c>
    </row>
    <row r="297" spans="1:18" hidden="1" x14ac:dyDescent="0.25">
      <c r="A297" s="28" t="s">
        <v>1969</v>
      </c>
      <c r="B297" s="28" t="s">
        <v>1970</v>
      </c>
      <c r="C297" s="29">
        <v>3</v>
      </c>
      <c r="D297" s="19" t="s">
        <v>1370</v>
      </c>
      <c r="E297" s="19" t="s">
        <v>72</v>
      </c>
      <c r="F297" s="29">
        <v>31</v>
      </c>
      <c r="G297" s="19" t="s">
        <v>102</v>
      </c>
      <c r="H297" s="19" t="s">
        <v>102</v>
      </c>
      <c r="I297" s="29">
        <v>312</v>
      </c>
      <c r="J297" s="19" t="s">
        <v>103</v>
      </c>
      <c r="K297" s="19" t="s">
        <v>103</v>
      </c>
      <c r="L297" s="30">
        <v>3128</v>
      </c>
      <c r="M297" s="19" t="s">
        <v>45</v>
      </c>
      <c r="N297" s="19" t="s">
        <v>45</v>
      </c>
      <c r="O297" s="30">
        <v>157</v>
      </c>
      <c r="P297" s="19" t="s">
        <v>1414</v>
      </c>
      <c r="Q297" s="19" t="s">
        <v>1415</v>
      </c>
      <c r="R297" t="s">
        <v>18</v>
      </c>
    </row>
    <row r="298" spans="1:18" hidden="1" x14ac:dyDescent="0.25">
      <c r="A298" s="28" t="s">
        <v>1969</v>
      </c>
      <c r="B298" s="28" t="s">
        <v>1970</v>
      </c>
      <c r="C298" s="29">
        <v>3</v>
      </c>
      <c r="D298" s="19" t="s">
        <v>1370</v>
      </c>
      <c r="E298" s="19" t="s">
        <v>72</v>
      </c>
      <c r="F298" s="29">
        <v>31</v>
      </c>
      <c r="G298" s="19" t="s">
        <v>102</v>
      </c>
      <c r="H298" s="19" t="s">
        <v>102</v>
      </c>
      <c r="I298" s="29">
        <v>312</v>
      </c>
      <c r="J298" s="19" t="s">
        <v>103</v>
      </c>
      <c r="K298" s="19" t="s">
        <v>103</v>
      </c>
      <c r="L298" s="30">
        <v>3128</v>
      </c>
      <c r="M298" s="19" t="s">
        <v>45</v>
      </c>
      <c r="N298" s="19" t="s">
        <v>45</v>
      </c>
      <c r="O298" s="30">
        <v>411</v>
      </c>
      <c r="P298" s="19" t="s">
        <v>1422</v>
      </c>
      <c r="Q298" s="19" t="s">
        <v>1781</v>
      </c>
      <c r="R298" t="s">
        <v>18</v>
      </c>
    </row>
    <row r="299" spans="1:18" hidden="1" x14ac:dyDescent="0.25">
      <c r="A299" s="28" t="s">
        <v>1969</v>
      </c>
      <c r="B299" s="28" t="s">
        <v>1970</v>
      </c>
      <c r="C299" s="29">
        <v>3</v>
      </c>
      <c r="D299" s="19" t="s">
        <v>1370</v>
      </c>
      <c r="E299" s="19" t="s">
        <v>72</v>
      </c>
      <c r="F299" s="29">
        <v>31</v>
      </c>
      <c r="G299" s="19" t="s">
        <v>102</v>
      </c>
      <c r="H299" s="19" t="s">
        <v>102</v>
      </c>
      <c r="I299" s="29">
        <v>312</v>
      </c>
      <c r="J299" s="19" t="s">
        <v>103</v>
      </c>
      <c r="K299" s="19" t="s">
        <v>103</v>
      </c>
      <c r="L299" s="30">
        <v>3128</v>
      </c>
      <c r="M299" s="19" t="s">
        <v>45</v>
      </c>
      <c r="N299" s="19" t="s">
        <v>45</v>
      </c>
      <c r="O299" s="30">
        <v>159</v>
      </c>
      <c r="P299" s="19" t="s">
        <v>1418</v>
      </c>
      <c r="Q299" s="19" t="s">
        <v>1418</v>
      </c>
      <c r="R299" t="s">
        <v>18</v>
      </c>
    </row>
    <row r="300" spans="1:18" hidden="1" x14ac:dyDescent="0.25">
      <c r="A300" s="28" t="s">
        <v>1971</v>
      </c>
      <c r="B300" s="28" t="s">
        <v>1972</v>
      </c>
      <c r="C300" s="29">
        <v>3</v>
      </c>
      <c r="D300" s="19" t="s">
        <v>1370</v>
      </c>
      <c r="E300" s="19" t="s">
        <v>72</v>
      </c>
      <c r="F300" s="29">
        <v>32</v>
      </c>
      <c r="G300" s="19" t="s">
        <v>105</v>
      </c>
      <c r="H300" s="19" t="s">
        <v>105</v>
      </c>
      <c r="I300" s="29">
        <v>320</v>
      </c>
      <c r="J300" s="19" t="s">
        <v>16</v>
      </c>
      <c r="K300" s="19" t="s">
        <v>16</v>
      </c>
      <c r="L300" s="30">
        <v>3202</v>
      </c>
      <c r="M300" s="19" t="s">
        <v>106</v>
      </c>
      <c r="N300" s="19" t="s">
        <v>106</v>
      </c>
      <c r="O300" s="30">
        <v>159</v>
      </c>
      <c r="P300" s="19" t="s">
        <v>1418</v>
      </c>
      <c r="Q300" s="19" t="s">
        <v>1418</v>
      </c>
      <c r="R300" t="s">
        <v>25</v>
      </c>
    </row>
    <row r="301" spans="1:18" hidden="1" x14ac:dyDescent="0.25">
      <c r="A301" s="28" t="s">
        <v>1971</v>
      </c>
      <c r="B301" s="28" t="s">
        <v>1972</v>
      </c>
      <c r="C301" s="29">
        <v>3</v>
      </c>
      <c r="D301" s="19" t="s">
        <v>1370</v>
      </c>
      <c r="E301" s="19" t="s">
        <v>72</v>
      </c>
      <c r="F301" s="29">
        <v>32</v>
      </c>
      <c r="G301" s="19" t="s">
        <v>105</v>
      </c>
      <c r="H301" s="19" t="s">
        <v>105</v>
      </c>
      <c r="I301" s="29">
        <v>320</v>
      </c>
      <c r="J301" s="19" t="s">
        <v>16</v>
      </c>
      <c r="K301" s="19" t="s">
        <v>16</v>
      </c>
      <c r="L301" s="30">
        <v>3202</v>
      </c>
      <c r="M301" s="19" t="s">
        <v>106</v>
      </c>
      <c r="N301" s="19" t="s">
        <v>106</v>
      </c>
      <c r="O301" s="30">
        <v>157</v>
      </c>
      <c r="P301" s="19" t="s">
        <v>1414</v>
      </c>
      <c r="Q301" s="19" t="s">
        <v>1415</v>
      </c>
      <c r="R301" t="s">
        <v>18</v>
      </c>
    </row>
    <row r="302" spans="1:18" hidden="1" x14ac:dyDescent="0.25">
      <c r="A302" s="28" t="s">
        <v>1973</v>
      </c>
      <c r="B302" s="28" t="s">
        <v>1972</v>
      </c>
      <c r="C302" s="29">
        <v>3</v>
      </c>
      <c r="D302" s="19" t="s">
        <v>1370</v>
      </c>
      <c r="E302" s="19" t="s">
        <v>72</v>
      </c>
      <c r="F302" s="29">
        <v>32</v>
      </c>
      <c r="G302" s="19" t="s">
        <v>105</v>
      </c>
      <c r="H302" s="19" t="s">
        <v>105</v>
      </c>
      <c r="I302" s="29">
        <v>320</v>
      </c>
      <c r="J302" s="19" t="s">
        <v>16</v>
      </c>
      <c r="K302" s="19" t="s">
        <v>16</v>
      </c>
      <c r="L302" s="30">
        <v>3207</v>
      </c>
      <c r="M302" s="19" t="s">
        <v>45</v>
      </c>
      <c r="N302" s="19" t="s">
        <v>45</v>
      </c>
      <c r="O302" s="30">
        <v>271</v>
      </c>
      <c r="P302" s="19" t="s">
        <v>1389</v>
      </c>
      <c r="Q302" s="19" t="s">
        <v>1390</v>
      </c>
      <c r="R302" t="s">
        <v>18</v>
      </c>
    </row>
    <row r="303" spans="1:18" hidden="1" x14ac:dyDescent="0.25">
      <c r="A303" s="28" t="s">
        <v>1973</v>
      </c>
      <c r="B303" s="28" t="s">
        <v>1972</v>
      </c>
      <c r="C303" s="29">
        <v>3</v>
      </c>
      <c r="D303" s="19" t="s">
        <v>1370</v>
      </c>
      <c r="E303" s="19" t="s">
        <v>72</v>
      </c>
      <c r="F303" s="29">
        <v>32</v>
      </c>
      <c r="G303" s="19" t="s">
        <v>105</v>
      </c>
      <c r="H303" s="19" t="s">
        <v>105</v>
      </c>
      <c r="I303" s="29">
        <v>320</v>
      </c>
      <c r="J303" s="19" t="s">
        <v>16</v>
      </c>
      <c r="K303" s="19" t="s">
        <v>16</v>
      </c>
      <c r="L303" s="30">
        <v>3207</v>
      </c>
      <c r="M303" s="19" t="s">
        <v>45</v>
      </c>
      <c r="N303" s="19" t="s">
        <v>45</v>
      </c>
      <c r="O303" s="30">
        <v>148</v>
      </c>
      <c r="P303" s="19" t="s">
        <v>1419</v>
      </c>
      <c r="Q303" s="19" t="s">
        <v>1420</v>
      </c>
      <c r="R303" t="s">
        <v>25</v>
      </c>
    </row>
    <row r="304" spans="1:18" hidden="1" x14ac:dyDescent="0.25">
      <c r="A304" s="28" t="s">
        <v>1973</v>
      </c>
      <c r="B304" s="28" t="s">
        <v>1972</v>
      </c>
      <c r="C304" s="29">
        <v>3</v>
      </c>
      <c r="D304" s="19" t="s">
        <v>1370</v>
      </c>
      <c r="E304" s="19" t="s">
        <v>72</v>
      </c>
      <c r="F304" s="29">
        <v>32</v>
      </c>
      <c r="G304" s="19" t="s">
        <v>105</v>
      </c>
      <c r="H304" s="19" t="s">
        <v>105</v>
      </c>
      <c r="I304" s="29">
        <v>320</v>
      </c>
      <c r="J304" s="19" t="s">
        <v>16</v>
      </c>
      <c r="K304" s="19" t="s">
        <v>16</v>
      </c>
      <c r="L304" s="30">
        <v>3207</v>
      </c>
      <c r="M304" s="19" t="s">
        <v>45</v>
      </c>
      <c r="N304" s="19" t="s">
        <v>45</v>
      </c>
      <c r="O304" s="30">
        <v>147</v>
      </c>
      <c r="P304" s="19" t="s">
        <v>1421</v>
      </c>
      <c r="Q304" s="19" t="s">
        <v>1421</v>
      </c>
      <c r="R304" t="s">
        <v>18</v>
      </c>
    </row>
    <row r="305" spans="1:18" hidden="1" x14ac:dyDescent="0.25">
      <c r="A305" s="28" t="s">
        <v>1973</v>
      </c>
      <c r="B305" s="28" t="s">
        <v>1972</v>
      </c>
      <c r="C305" s="29">
        <v>3</v>
      </c>
      <c r="D305" s="19" t="s">
        <v>1370</v>
      </c>
      <c r="E305" s="19" t="s">
        <v>72</v>
      </c>
      <c r="F305" s="29">
        <v>32</v>
      </c>
      <c r="G305" s="19" t="s">
        <v>105</v>
      </c>
      <c r="H305" s="19" t="s">
        <v>105</v>
      </c>
      <c r="I305" s="29">
        <v>320</v>
      </c>
      <c r="J305" s="19" t="s">
        <v>16</v>
      </c>
      <c r="K305" s="19" t="s">
        <v>16</v>
      </c>
      <c r="L305" s="30">
        <v>3207</v>
      </c>
      <c r="M305" s="19" t="s">
        <v>45</v>
      </c>
      <c r="N305" s="19" t="s">
        <v>45</v>
      </c>
      <c r="O305" s="30">
        <v>135</v>
      </c>
      <c r="P305" s="19" t="s">
        <v>1393</v>
      </c>
      <c r="Q305" s="19" t="s">
        <v>1394</v>
      </c>
      <c r="R305" t="s">
        <v>18</v>
      </c>
    </row>
    <row r="306" spans="1:18" hidden="1" x14ac:dyDescent="0.25">
      <c r="A306" s="28" t="s">
        <v>1973</v>
      </c>
      <c r="B306" s="28" t="s">
        <v>1972</v>
      </c>
      <c r="C306" s="29">
        <v>3</v>
      </c>
      <c r="D306" s="19" t="s">
        <v>1370</v>
      </c>
      <c r="E306" s="19" t="s">
        <v>72</v>
      </c>
      <c r="F306" s="29">
        <v>32</v>
      </c>
      <c r="G306" s="19" t="s">
        <v>105</v>
      </c>
      <c r="H306" s="19" t="s">
        <v>105</v>
      </c>
      <c r="I306" s="29">
        <v>320</v>
      </c>
      <c r="J306" s="19" t="s">
        <v>16</v>
      </c>
      <c r="K306" s="19" t="s">
        <v>16</v>
      </c>
      <c r="L306" s="30">
        <v>3207</v>
      </c>
      <c r="M306" s="19" t="s">
        <v>45</v>
      </c>
      <c r="N306" s="19" t="s">
        <v>45</v>
      </c>
      <c r="O306" s="30">
        <v>136</v>
      </c>
      <c r="P306" s="19" t="s">
        <v>1395</v>
      </c>
      <c r="Q306" s="19" t="s">
        <v>1396</v>
      </c>
      <c r="R306" t="s">
        <v>18</v>
      </c>
    </row>
    <row r="307" spans="1:18" hidden="1" x14ac:dyDescent="0.25">
      <c r="A307" s="28" t="s">
        <v>1973</v>
      </c>
      <c r="B307" s="28" t="s">
        <v>1972</v>
      </c>
      <c r="C307" s="29">
        <v>3</v>
      </c>
      <c r="D307" s="19" t="s">
        <v>1370</v>
      </c>
      <c r="E307" s="19" t="s">
        <v>72</v>
      </c>
      <c r="F307" s="29">
        <v>32</v>
      </c>
      <c r="G307" s="19" t="s">
        <v>105</v>
      </c>
      <c r="H307" s="19" t="s">
        <v>105</v>
      </c>
      <c r="I307" s="29">
        <v>320</v>
      </c>
      <c r="J307" s="19" t="s">
        <v>16</v>
      </c>
      <c r="K307" s="19" t="s">
        <v>16</v>
      </c>
      <c r="L307" s="30">
        <v>3207</v>
      </c>
      <c r="M307" s="19" t="s">
        <v>45</v>
      </c>
      <c r="N307" s="19" t="s">
        <v>45</v>
      </c>
      <c r="O307" s="30">
        <v>154</v>
      </c>
      <c r="P307" s="19" t="s">
        <v>1391</v>
      </c>
      <c r="Q307" s="19" t="s">
        <v>1392</v>
      </c>
      <c r="R307" t="s">
        <v>18</v>
      </c>
    </row>
    <row r="308" spans="1:18" hidden="1" x14ac:dyDescent="0.25">
      <c r="A308" s="28" t="s">
        <v>1973</v>
      </c>
      <c r="B308" s="28" t="s">
        <v>1972</v>
      </c>
      <c r="C308" s="29">
        <v>3</v>
      </c>
      <c r="D308" s="19" t="s">
        <v>1370</v>
      </c>
      <c r="E308" s="19" t="s">
        <v>72</v>
      </c>
      <c r="F308" s="29">
        <v>32</v>
      </c>
      <c r="G308" s="19" t="s">
        <v>105</v>
      </c>
      <c r="H308" s="19" t="s">
        <v>105</v>
      </c>
      <c r="I308" s="29">
        <v>320</v>
      </c>
      <c r="J308" s="19" t="s">
        <v>16</v>
      </c>
      <c r="K308" s="19" t="s">
        <v>16</v>
      </c>
      <c r="L308" s="30">
        <v>3207</v>
      </c>
      <c r="M308" s="19" t="s">
        <v>45</v>
      </c>
      <c r="N308" s="19" t="s">
        <v>45</v>
      </c>
      <c r="O308" s="30">
        <v>157</v>
      </c>
      <c r="P308" s="19" t="s">
        <v>1414</v>
      </c>
      <c r="Q308" s="19" t="s">
        <v>1415</v>
      </c>
      <c r="R308" t="s">
        <v>18</v>
      </c>
    </row>
    <row r="309" spans="1:18" hidden="1" x14ac:dyDescent="0.25">
      <c r="A309" s="28" t="s">
        <v>1973</v>
      </c>
      <c r="B309" s="28" t="s">
        <v>1972</v>
      </c>
      <c r="C309" s="29">
        <v>3</v>
      </c>
      <c r="D309" s="19" t="s">
        <v>1370</v>
      </c>
      <c r="E309" s="19" t="s">
        <v>72</v>
      </c>
      <c r="F309" s="29">
        <v>32</v>
      </c>
      <c r="G309" s="19" t="s">
        <v>105</v>
      </c>
      <c r="H309" s="19" t="s">
        <v>105</v>
      </c>
      <c r="I309" s="29">
        <v>320</v>
      </c>
      <c r="J309" s="19" t="s">
        <v>16</v>
      </c>
      <c r="K309" s="19" t="s">
        <v>16</v>
      </c>
      <c r="L309" s="30">
        <v>3207</v>
      </c>
      <c r="M309" s="19" t="s">
        <v>45</v>
      </c>
      <c r="N309" s="19" t="s">
        <v>45</v>
      </c>
      <c r="O309" s="30">
        <v>411</v>
      </c>
      <c r="P309" s="19" t="s">
        <v>1422</v>
      </c>
      <c r="Q309" s="19" t="s">
        <v>1781</v>
      </c>
      <c r="R309" t="s">
        <v>18</v>
      </c>
    </row>
    <row r="310" spans="1:18" hidden="1" x14ac:dyDescent="0.25">
      <c r="A310" s="28" t="s">
        <v>1974</v>
      </c>
      <c r="B310" s="28" t="s">
        <v>1975</v>
      </c>
      <c r="C310" s="29">
        <v>3</v>
      </c>
      <c r="D310" s="19" t="s">
        <v>1370</v>
      </c>
      <c r="E310" s="19" t="s">
        <v>72</v>
      </c>
      <c r="F310" s="29">
        <v>35</v>
      </c>
      <c r="G310" s="19" t="s">
        <v>107</v>
      </c>
      <c r="H310" s="19" t="s">
        <v>107</v>
      </c>
      <c r="I310" s="29">
        <v>320</v>
      </c>
      <c r="J310" s="19" t="s">
        <v>16</v>
      </c>
      <c r="K310" s="19" t="s">
        <v>16</v>
      </c>
      <c r="L310" s="30">
        <v>3502</v>
      </c>
      <c r="M310" s="19" t="s">
        <v>106</v>
      </c>
      <c r="N310" s="19" t="s">
        <v>106</v>
      </c>
      <c r="O310" s="30">
        <v>159</v>
      </c>
      <c r="P310" s="19" t="s">
        <v>1418</v>
      </c>
      <c r="Q310" s="19" t="s">
        <v>1418</v>
      </c>
      <c r="R310" t="s">
        <v>25</v>
      </c>
    </row>
    <row r="311" spans="1:18" hidden="1" x14ac:dyDescent="0.25">
      <c r="A311" s="28" t="s">
        <v>1974</v>
      </c>
      <c r="B311" s="28" t="s">
        <v>1975</v>
      </c>
      <c r="C311" s="29">
        <v>3</v>
      </c>
      <c r="D311" s="19" t="s">
        <v>1370</v>
      </c>
      <c r="E311" s="19" t="s">
        <v>72</v>
      </c>
      <c r="F311" s="29">
        <v>35</v>
      </c>
      <c r="G311" s="19" t="s">
        <v>107</v>
      </c>
      <c r="H311" s="19" t="s">
        <v>107</v>
      </c>
      <c r="I311" s="29">
        <v>320</v>
      </c>
      <c r="J311" s="19" t="s">
        <v>16</v>
      </c>
      <c r="K311" s="19" t="s">
        <v>16</v>
      </c>
      <c r="L311" s="30">
        <v>3502</v>
      </c>
      <c r="M311" s="19" t="s">
        <v>106</v>
      </c>
      <c r="N311" s="19" t="s">
        <v>106</v>
      </c>
      <c r="O311" s="30">
        <v>157</v>
      </c>
      <c r="P311" s="19" t="s">
        <v>1414</v>
      </c>
      <c r="Q311" s="19" t="s">
        <v>1415</v>
      </c>
      <c r="R311" t="s">
        <v>18</v>
      </c>
    </row>
    <row r="312" spans="1:18" hidden="1" x14ac:dyDescent="0.25">
      <c r="A312" s="28" t="s">
        <v>1976</v>
      </c>
      <c r="B312" s="28" t="s">
        <v>1975</v>
      </c>
      <c r="C312" s="29">
        <v>3</v>
      </c>
      <c r="D312" s="19" t="s">
        <v>1370</v>
      </c>
      <c r="E312" s="19" t="s">
        <v>72</v>
      </c>
      <c r="F312" s="29">
        <v>35</v>
      </c>
      <c r="G312" s="19" t="s">
        <v>107</v>
      </c>
      <c r="H312" s="19" t="s">
        <v>107</v>
      </c>
      <c r="I312" s="29">
        <v>320</v>
      </c>
      <c r="J312" s="19" t="s">
        <v>16</v>
      </c>
      <c r="K312" s="19" t="s">
        <v>16</v>
      </c>
      <c r="L312" s="30">
        <v>3508</v>
      </c>
      <c r="M312" s="19" t="s">
        <v>45</v>
      </c>
      <c r="N312" s="19" t="s">
        <v>45</v>
      </c>
      <c r="O312" s="30">
        <v>271</v>
      </c>
      <c r="P312" s="19" t="s">
        <v>1389</v>
      </c>
      <c r="Q312" s="19" t="s">
        <v>1390</v>
      </c>
      <c r="R312" t="s">
        <v>18</v>
      </c>
    </row>
    <row r="313" spans="1:18" hidden="1" x14ac:dyDescent="0.25">
      <c r="A313" s="28" t="s">
        <v>1976</v>
      </c>
      <c r="B313" s="28" t="s">
        <v>1975</v>
      </c>
      <c r="C313" s="29">
        <v>3</v>
      </c>
      <c r="D313" s="19" t="s">
        <v>1370</v>
      </c>
      <c r="E313" s="19" t="s">
        <v>72</v>
      </c>
      <c r="F313" s="29">
        <v>35</v>
      </c>
      <c r="G313" s="19" t="s">
        <v>107</v>
      </c>
      <c r="H313" s="19" t="s">
        <v>107</v>
      </c>
      <c r="I313" s="29">
        <v>320</v>
      </c>
      <c r="J313" s="19" t="s">
        <v>16</v>
      </c>
      <c r="K313" s="19" t="s">
        <v>16</v>
      </c>
      <c r="L313" s="30">
        <v>3508</v>
      </c>
      <c r="M313" s="19" t="s">
        <v>45</v>
      </c>
      <c r="N313" s="19" t="s">
        <v>45</v>
      </c>
      <c r="O313" s="30">
        <v>148</v>
      </c>
      <c r="P313" s="19" t="s">
        <v>1419</v>
      </c>
      <c r="Q313" s="19" t="s">
        <v>1420</v>
      </c>
      <c r="R313" t="s">
        <v>25</v>
      </c>
    </row>
    <row r="314" spans="1:18" hidden="1" x14ac:dyDescent="0.25">
      <c r="A314" s="28" t="s">
        <v>1976</v>
      </c>
      <c r="B314" s="28" t="s">
        <v>1975</v>
      </c>
      <c r="C314" s="29">
        <v>3</v>
      </c>
      <c r="D314" s="19" t="s">
        <v>1370</v>
      </c>
      <c r="E314" s="19" t="s">
        <v>72</v>
      </c>
      <c r="F314" s="29">
        <v>35</v>
      </c>
      <c r="G314" s="19" t="s">
        <v>107</v>
      </c>
      <c r="H314" s="19" t="s">
        <v>107</v>
      </c>
      <c r="I314" s="29">
        <v>320</v>
      </c>
      <c r="J314" s="19" t="s">
        <v>16</v>
      </c>
      <c r="K314" s="19" t="s">
        <v>16</v>
      </c>
      <c r="L314" s="30">
        <v>3508</v>
      </c>
      <c r="M314" s="19" t="s">
        <v>45</v>
      </c>
      <c r="N314" s="19" t="s">
        <v>45</v>
      </c>
      <c r="O314" s="30">
        <v>147</v>
      </c>
      <c r="P314" s="19" t="s">
        <v>1421</v>
      </c>
      <c r="Q314" s="19" t="s">
        <v>1421</v>
      </c>
      <c r="R314" t="s">
        <v>18</v>
      </c>
    </row>
    <row r="315" spans="1:18" hidden="1" x14ac:dyDescent="0.25">
      <c r="A315" s="28" t="s">
        <v>1976</v>
      </c>
      <c r="B315" s="28" t="s">
        <v>1975</v>
      </c>
      <c r="C315" s="29">
        <v>3</v>
      </c>
      <c r="D315" s="19" t="s">
        <v>1370</v>
      </c>
      <c r="E315" s="19" t="s">
        <v>72</v>
      </c>
      <c r="F315" s="29">
        <v>35</v>
      </c>
      <c r="G315" s="19" t="s">
        <v>107</v>
      </c>
      <c r="H315" s="19" t="s">
        <v>107</v>
      </c>
      <c r="I315" s="29">
        <v>320</v>
      </c>
      <c r="J315" s="19" t="s">
        <v>16</v>
      </c>
      <c r="K315" s="19" t="s">
        <v>16</v>
      </c>
      <c r="L315" s="30">
        <v>3508</v>
      </c>
      <c r="M315" s="19" t="s">
        <v>45</v>
      </c>
      <c r="N315" s="19" t="s">
        <v>45</v>
      </c>
      <c r="O315" s="30">
        <v>135</v>
      </c>
      <c r="P315" s="19" t="s">
        <v>1393</v>
      </c>
      <c r="Q315" s="19" t="s">
        <v>1394</v>
      </c>
      <c r="R315" t="s">
        <v>18</v>
      </c>
    </row>
    <row r="316" spans="1:18" hidden="1" x14ac:dyDescent="0.25">
      <c r="A316" s="28" t="s">
        <v>1976</v>
      </c>
      <c r="B316" s="28" t="s">
        <v>1975</v>
      </c>
      <c r="C316" s="29">
        <v>3</v>
      </c>
      <c r="D316" s="19" t="s">
        <v>1370</v>
      </c>
      <c r="E316" s="19" t="s">
        <v>72</v>
      </c>
      <c r="F316" s="29">
        <v>35</v>
      </c>
      <c r="G316" s="19" t="s">
        <v>107</v>
      </c>
      <c r="H316" s="19" t="s">
        <v>107</v>
      </c>
      <c r="I316" s="29">
        <v>320</v>
      </c>
      <c r="J316" s="19" t="s">
        <v>16</v>
      </c>
      <c r="K316" s="19" t="s">
        <v>16</v>
      </c>
      <c r="L316" s="30">
        <v>3508</v>
      </c>
      <c r="M316" s="19" t="s">
        <v>45</v>
      </c>
      <c r="N316" s="19" t="s">
        <v>45</v>
      </c>
      <c r="O316" s="30">
        <v>136</v>
      </c>
      <c r="P316" s="19" t="s">
        <v>1395</v>
      </c>
      <c r="Q316" s="19" t="s">
        <v>1396</v>
      </c>
      <c r="R316" t="s">
        <v>18</v>
      </c>
    </row>
    <row r="317" spans="1:18" hidden="1" x14ac:dyDescent="0.25">
      <c r="A317" s="28" t="s">
        <v>1976</v>
      </c>
      <c r="B317" s="28" t="s">
        <v>1975</v>
      </c>
      <c r="C317" s="29">
        <v>3</v>
      </c>
      <c r="D317" s="19" t="s">
        <v>1370</v>
      </c>
      <c r="E317" s="19" t="s">
        <v>72</v>
      </c>
      <c r="F317" s="29">
        <v>35</v>
      </c>
      <c r="G317" s="19" t="s">
        <v>107</v>
      </c>
      <c r="H317" s="19" t="s">
        <v>107</v>
      </c>
      <c r="I317" s="29">
        <v>320</v>
      </c>
      <c r="J317" s="19" t="s">
        <v>16</v>
      </c>
      <c r="K317" s="19" t="s">
        <v>16</v>
      </c>
      <c r="L317" s="30">
        <v>3508</v>
      </c>
      <c r="M317" s="19" t="s">
        <v>45</v>
      </c>
      <c r="N317" s="19" t="s">
        <v>45</v>
      </c>
      <c r="O317" s="30">
        <v>154</v>
      </c>
      <c r="P317" s="19" t="s">
        <v>1391</v>
      </c>
      <c r="Q317" s="19" t="s">
        <v>1392</v>
      </c>
      <c r="R317" t="s">
        <v>18</v>
      </c>
    </row>
    <row r="318" spans="1:18" hidden="1" x14ac:dyDescent="0.25">
      <c r="A318" s="28" t="s">
        <v>1976</v>
      </c>
      <c r="B318" s="28" t="s">
        <v>1975</v>
      </c>
      <c r="C318" s="29">
        <v>3</v>
      </c>
      <c r="D318" s="19" t="s">
        <v>1370</v>
      </c>
      <c r="E318" s="19" t="s">
        <v>72</v>
      </c>
      <c r="F318" s="29">
        <v>35</v>
      </c>
      <c r="G318" s="19" t="s">
        <v>107</v>
      </c>
      <c r="H318" s="19" t="s">
        <v>107</v>
      </c>
      <c r="I318" s="29">
        <v>320</v>
      </c>
      <c r="J318" s="19" t="s">
        <v>16</v>
      </c>
      <c r="K318" s="19" t="s">
        <v>16</v>
      </c>
      <c r="L318" s="30">
        <v>3508</v>
      </c>
      <c r="M318" s="19" t="s">
        <v>45</v>
      </c>
      <c r="N318" s="19" t="s">
        <v>45</v>
      </c>
      <c r="O318" s="30">
        <v>157</v>
      </c>
      <c r="P318" s="19" t="s">
        <v>1414</v>
      </c>
      <c r="Q318" s="19" t="s">
        <v>1415</v>
      </c>
      <c r="R318" t="s">
        <v>18</v>
      </c>
    </row>
    <row r="319" spans="1:18" hidden="1" x14ac:dyDescent="0.25">
      <c r="A319" s="28" t="s">
        <v>1976</v>
      </c>
      <c r="B319" s="28" t="s">
        <v>1975</v>
      </c>
      <c r="C319" s="29">
        <v>3</v>
      </c>
      <c r="D319" s="19" t="s">
        <v>1370</v>
      </c>
      <c r="E319" s="19" t="s">
        <v>72</v>
      </c>
      <c r="F319" s="29">
        <v>35</v>
      </c>
      <c r="G319" s="19" t="s">
        <v>107</v>
      </c>
      <c r="H319" s="19" t="s">
        <v>107</v>
      </c>
      <c r="I319" s="29">
        <v>320</v>
      </c>
      <c r="J319" s="19" t="s">
        <v>16</v>
      </c>
      <c r="K319" s="19" t="s">
        <v>16</v>
      </c>
      <c r="L319" s="30">
        <v>3508</v>
      </c>
      <c r="M319" s="19" t="s">
        <v>45</v>
      </c>
      <c r="N319" s="19" t="s">
        <v>45</v>
      </c>
      <c r="O319" s="30">
        <v>411</v>
      </c>
      <c r="P319" s="19" t="s">
        <v>1422</v>
      </c>
      <c r="Q319" s="19" t="s">
        <v>1781</v>
      </c>
      <c r="R319" t="s">
        <v>18</v>
      </c>
    </row>
    <row r="320" spans="1:18" hidden="1" x14ac:dyDescent="0.25">
      <c r="A320" s="28" t="s">
        <v>1977</v>
      </c>
      <c r="B320" s="28" t="s">
        <v>1970</v>
      </c>
      <c r="C320" s="29">
        <v>3</v>
      </c>
      <c r="D320" s="19" t="s">
        <v>1370</v>
      </c>
      <c r="E320" s="19" t="s">
        <v>72</v>
      </c>
      <c r="F320" s="29">
        <v>31</v>
      </c>
      <c r="G320" s="19" t="s">
        <v>102</v>
      </c>
      <c r="H320" s="19" t="s">
        <v>102</v>
      </c>
      <c r="I320" s="29">
        <v>312</v>
      </c>
      <c r="J320" s="19" t="s">
        <v>103</v>
      </c>
      <c r="K320" s="19" t="s">
        <v>103</v>
      </c>
      <c r="L320" s="30">
        <v>3121</v>
      </c>
      <c r="M320" s="19" t="s">
        <v>74</v>
      </c>
      <c r="N320" s="19" t="s">
        <v>74</v>
      </c>
      <c r="O320" s="30">
        <v>158</v>
      </c>
      <c r="P320" s="19" t="s">
        <v>1416</v>
      </c>
      <c r="Q320" s="19" t="s">
        <v>1417</v>
      </c>
      <c r="R320" t="s">
        <v>25</v>
      </c>
    </row>
    <row r="321" spans="1:18" hidden="1" x14ac:dyDescent="0.25">
      <c r="A321" s="28" t="s">
        <v>1977</v>
      </c>
      <c r="B321" s="28" t="s">
        <v>1970</v>
      </c>
      <c r="C321" s="29">
        <v>3</v>
      </c>
      <c r="D321" s="19" t="s">
        <v>1370</v>
      </c>
      <c r="E321" s="19" t="s">
        <v>72</v>
      </c>
      <c r="F321" s="29">
        <v>31</v>
      </c>
      <c r="G321" s="19" t="s">
        <v>102</v>
      </c>
      <c r="H321" s="19" t="s">
        <v>102</v>
      </c>
      <c r="I321" s="29">
        <v>312</v>
      </c>
      <c r="J321" s="19" t="s">
        <v>103</v>
      </c>
      <c r="K321" s="19" t="s">
        <v>103</v>
      </c>
      <c r="L321" s="30">
        <v>3121</v>
      </c>
      <c r="M321" s="19" t="s">
        <v>74</v>
      </c>
      <c r="N321" s="19" t="s">
        <v>74</v>
      </c>
      <c r="O321" s="30">
        <v>157</v>
      </c>
      <c r="P321" s="19" t="s">
        <v>1414</v>
      </c>
      <c r="Q321" s="19" t="s">
        <v>1415</v>
      </c>
      <c r="R321" t="s">
        <v>18</v>
      </c>
    </row>
    <row r="322" spans="1:18" hidden="1" x14ac:dyDescent="0.25">
      <c r="A322" s="28" t="s">
        <v>1978</v>
      </c>
      <c r="B322" s="28" t="s">
        <v>1970</v>
      </c>
      <c r="C322" s="29">
        <v>3</v>
      </c>
      <c r="D322" s="19" t="s">
        <v>1370</v>
      </c>
      <c r="E322" s="19" t="s">
        <v>72</v>
      </c>
      <c r="F322" s="29">
        <v>31</v>
      </c>
      <c r="G322" s="19" t="s">
        <v>102</v>
      </c>
      <c r="H322" s="19" t="s">
        <v>102</v>
      </c>
      <c r="I322" s="29">
        <v>312</v>
      </c>
      <c r="J322" s="19" t="s">
        <v>103</v>
      </c>
      <c r="K322" s="19" t="s">
        <v>103</v>
      </c>
      <c r="L322" s="30">
        <v>3122</v>
      </c>
      <c r="M322" s="19" t="s">
        <v>44</v>
      </c>
      <c r="N322" s="19" t="s">
        <v>44</v>
      </c>
      <c r="O322" s="30">
        <v>150</v>
      </c>
      <c r="P322" s="19" t="s">
        <v>1426</v>
      </c>
      <c r="Q322" s="19" t="s">
        <v>1427</v>
      </c>
      <c r="R322" t="s">
        <v>18</v>
      </c>
    </row>
    <row r="323" spans="1:18" hidden="1" x14ac:dyDescent="0.25">
      <c r="A323" s="28" t="s">
        <v>1978</v>
      </c>
      <c r="B323" s="28" t="s">
        <v>1970</v>
      </c>
      <c r="C323" s="29">
        <v>3</v>
      </c>
      <c r="D323" s="19" t="s">
        <v>1370</v>
      </c>
      <c r="E323" s="19" t="s">
        <v>72</v>
      </c>
      <c r="F323" s="29">
        <v>31</v>
      </c>
      <c r="G323" s="19" t="s">
        <v>102</v>
      </c>
      <c r="H323" s="19" t="s">
        <v>102</v>
      </c>
      <c r="I323" s="29">
        <v>312</v>
      </c>
      <c r="J323" s="19" t="s">
        <v>103</v>
      </c>
      <c r="K323" s="19" t="s">
        <v>103</v>
      </c>
      <c r="L323" s="30">
        <v>3122</v>
      </c>
      <c r="M323" s="19" t="s">
        <v>44</v>
      </c>
      <c r="N323" s="19" t="s">
        <v>44</v>
      </c>
      <c r="O323" s="30">
        <v>151</v>
      </c>
      <c r="P323" s="19" t="s">
        <v>1428</v>
      </c>
      <c r="Q323" s="19" t="s">
        <v>1429</v>
      </c>
      <c r="R323" t="s">
        <v>18</v>
      </c>
    </row>
    <row r="324" spans="1:18" hidden="1" x14ac:dyDescent="0.25">
      <c r="A324" s="28" t="s">
        <v>1978</v>
      </c>
      <c r="B324" s="28" t="s">
        <v>1970</v>
      </c>
      <c r="C324" s="29">
        <v>3</v>
      </c>
      <c r="D324" s="19" t="s">
        <v>1370</v>
      </c>
      <c r="E324" s="19" t="s">
        <v>72</v>
      </c>
      <c r="F324" s="29">
        <v>31</v>
      </c>
      <c r="G324" s="19" t="s">
        <v>102</v>
      </c>
      <c r="H324" s="19" t="s">
        <v>102</v>
      </c>
      <c r="I324" s="29">
        <v>312</v>
      </c>
      <c r="J324" s="19" t="s">
        <v>103</v>
      </c>
      <c r="K324" s="19" t="s">
        <v>103</v>
      </c>
      <c r="L324" s="30">
        <v>3122</v>
      </c>
      <c r="M324" s="19" t="s">
        <v>44</v>
      </c>
      <c r="N324" s="19" t="s">
        <v>44</v>
      </c>
      <c r="O324" s="30">
        <v>277</v>
      </c>
      <c r="P324" s="19" t="s">
        <v>1430</v>
      </c>
      <c r="Q324" s="19" t="s">
        <v>1431</v>
      </c>
      <c r="R324" t="s">
        <v>18</v>
      </c>
    </row>
    <row r="325" spans="1:18" hidden="1" x14ac:dyDescent="0.25">
      <c r="A325" s="28" t="s">
        <v>1978</v>
      </c>
      <c r="B325" s="28" t="s">
        <v>1970</v>
      </c>
      <c r="C325" s="29">
        <v>3</v>
      </c>
      <c r="D325" s="19" t="s">
        <v>1370</v>
      </c>
      <c r="E325" s="19" t="s">
        <v>72</v>
      </c>
      <c r="F325" s="29">
        <v>31</v>
      </c>
      <c r="G325" s="19" t="s">
        <v>102</v>
      </c>
      <c r="H325" s="19" t="s">
        <v>102</v>
      </c>
      <c r="I325" s="29">
        <v>312</v>
      </c>
      <c r="J325" s="19" t="s">
        <v>103</v>
      </c>
      <c r="K325" s="19" t="s">
        <v>103</v>
      </c>
      <c r="L325" s="30">
        <v>3122</v>
      </c>
      <c r="M325" s="19" t="s">
        <v>44</v>
      </c>
      <c r="N325" s="19" t="s">
        <v>44</v>
      </c>
      <c r="O325" s="30">
        <v>183</v>
      </c>
      <c r="P325" s="19" t="s">
        <v>1424</v>
      </c>
      <c r="Q325" s="19" t="s">
        <v>1425</v>
      </c>
      <c r="R325" t="s">
        <v>18</v>
      </c>
    </row>
    <row r="326" spans="1:18" hidden="1" x14ac:dyDescent="0.25">
      <c r="A326" s="28" t="s">
        <v>1978</v>
      </c>
      <c r="B326" s="28" t="s">
        <v>1970</v>
      </c>
      <c r="C326" s="29">
        <v>3</v>
      </c>
      <c r="D326" s="19" t="s">
        <v>1370</v>
      </c>
      <c r="E326" s="19" t="s">
        <v>72</v>
      </c>
      <c r="F326" s="29">
        <v>31</v>
      </c>
      <c r="G326" s="19" t="s">
        <v>102</v>
      </c>
      <c r="H326" s="19" t="s">
        <v>102</v>
      </c>
      <c r="I326" s="29">
        <v>312</v>
      </c>
      <c r="J326" s="19" t="s">
        <v>103</v>
      </c>
      <c r="K326" s="19" t="s">
        <v>103</v>
      </c>
      <c r="L326" s="30">
        <v>3122</v>
      </c>
      <c r="M326" s="19" t="s">
        <v>44</v>
      </c>
      <c r="N326" s="19" t="s">
        <v>44</v>
      </c>
      <c r="O326" s="30">
        <v>275</v>
      </c>
      <c r="P326" s="19" t="s">
        <v>1397</v>
      </c>
      <c r="Q326" s="19" t="s">
        <v>1398</v>
      </c>
      <c r="R326" t="s">
        <v>18</v>
      </c>
    </row>
    <row r="327" spans="1:18" hidden="1" x14ac:dyDescent="0.25">
      <c r="A327" s="28" t="s">
        <v>1978</v>
      </c>
      <c r="B327" s="28" t="s">
        <v>1970</v>
      </c>
      <c r="C327" s="29">
        <v>3</v>
      </c>
      <c r="D327" s="19" t="s">
        <v>1370</v>
      </c>
      <c r="E327" s="19" t="s">
        <v>72</v>
      </c>
      <c r="F327" s="29">
        <v>31</v>
      </c>
      <c r="G327" s="19" t="s">
        <v>102</v>
      </c>
      <c r="H327" s="19" t="s">
        <v>102</v>
      </c>
      <c r="I327" s="29">
        <v>312</v>
      </c>
      <c r="J327" s="19" t="s">
        <v>103</v>
      </c>
      <c r="K327" s="19" t="s">
        <v>103</v>
      </c>
      <c r="L327" s="30">
        <v>3122</v>
      </c>
      <c r="M327" s="19" t="s">
        <v>44</v>
      </c>
      <c r="N327" s="19" t="s">
        <v>44</v>
      </c>
      <c r="O327" s="30">
        <v>143</v>
      </c>
      <c r="P327" s="19" t="s">
        <v>1402</v>
      </c>
      <c r="Q327" s="19" t="s">
        <v>1403</v>
      </c>
      <c r="R327" t="s">
        <v>18</v>
      </c>
    </row>
    <row r="328" spans="1:18" hidden="1" x14ac:dyDescent="0.25">
      <c r="A328" s="28" t="s">
        <v>1978</v>
      </c>
      <c r="B328" s="28" t="s">
        <v>1970</v>
      </c>
      <c r="C328" s="29">
        <v>3</v>
      </c>
      <c r="D328" s="19" t="s">
        <v>1370</v>
      </c>
      <c r="E328" s="19" t="s">
        <v>72</v>
      </c>
      <c r="F328" s="29">
        <v>31</v>
      </c>
      <c r="G328" s="19" t="s">
        <v>102</v>
      </c>
      <c r="H328" s="19" t="s">
        <v>102</v>
      </c>
      <c r="I328" s="29">
        <v>312</v>
      </c>
      <c r="J328" s="19" t="s">
        <v>103</v>
      </c>
      <c r="K328" s="19" t="s">
        <v>103</v>
      </c>
      <c r="L328" s="30">
        <v>3122</v>
      </c>
      <c r="M328" s="19" t="s">
        <v>44</v>
      </c>
      <c r="N328" s="19" t="s">
        <v>44</v>
      </c>
      <c r="O328" s="30">
        <v>144</v>
      </c>
      <c r="P328" s="19" t="s">
        <v>1404</v>
      </c>
      <c r="Q328" s="19" t="s">
        <v>1405</v>
      </c>
      <c r="R328" t="s">
        <v>18</v>
      </c>
    </row>
    <row r="329" spans="1:18" hidden="1" x14ac:dyDescent="0.25">
      <c r="A329" s="28" t="s">
        <v>1978</v>
      </c>
      <c r="B329" s="28" t="s">
        <v>1970</v>
      </c>
      <c r="C329" s="29">
        <v>3</v>
      </c>
      <c r="D329" s="19" t="s">
        <v>1370</v>
      </c>
      <c r="E329" s="19" t="s">
        <v>72</v>
      </c>
      <c r="F329" s="29">
        <v>31</v>
      </c>
      <c r="G329" s="19" t="s">
        <v>102</v>
      </c>
      <c r="H329" s="19" t="s">
        <v>102</v>
      </c>
      <c r="I329" s="29">
        <v>312</v>
      </c>
      <c r="J329" s="19" t="s">
        <v>103</v>
      </c>
      <c r="K329" s="19" t="s">
        <v>103</v>
      </c>
      <c r="L329" s="30">
        <v>3122</v>
      </c>
      <c r="M329" s="19" t="s">
        <v>44</v>
      </c>
      <c r="N329" s="19" t="s">
        <v>44</v>
      </c>
      <c r="O329" s="30">
        <v>181</v>
      </c>
      <c r="P329" s="19" t="s">
        <v>1400</v>
      </c>
      <c r="Q329" s="19" t="s">
        <v>1401</v>
      </c>
      <c r="R329" t="s">
        <v>18</v>
      </c>
    </row>
    <row r="330" spans="1:18" hidden="1" x14ac:dyDescent="0.25">
      <c r="A330" s="28" t="s">
        <v>1978</v>
      </c>
      <c r="B330" s="28" t="s">
        <v>1970</v>
      </c>
      <c r="C330" s="29">
        <v>3</v>
      </c>
      <c r="D330" s="19" t="s">
        <v>1370</v>
      </c>
      <c r="E330" s="19" t="s">
        <v>72</v>
      </c>
      <c r="F330" s="29">
        <v>31</v>
      </c>
      <c r="G330" s="19" t="s">
        <v>102</v>
      </c>
      <c r="H330" s="19" t="s">
        <v>102</v>
      </c>
      <c r="I330" s="29">
        <v>312</v>
      </c>
      <c r="J330" s="19" t="s">
        <v>103</v>
      </c>
      <c r="K330" s="19" t="s">
        <v>103</v>
      </c>
      <c r="L330" s="30">
        <v>3122</v>
      </c>
      <c r="M330" s="19" t="s">
        <v>44</v>
      </c>
      <c r="N330" s="19" t="s">
        <v>44</v>
      </c>
      <c r="O330" s="30">
        <v>148</v>
      </c>
      <c r="P330" s="19" t="s">
        <v>1419</v>
      </c>
      <c r="Q330" s="19" t="s">
        <v>1420</v>
      </c>
      <c r="R330" t="s">
        <v>25</v>
      </c>
    </row>
    <row r="331" spans="1:18" hidden="1" x14ac:dyDescent="0.25">
      <c r="A331" s="28" t="s">
        <v>1978</v>
      </c>
      <c r="B331" s="28" t="s">
        <v>1970</v>
      </c>
      <c r="C331" s="29">
        <v>3</v>
      </c>
      <c r="D331" s="19" t="s">
        <v>1370</v>
      </c>
      <c r="E331" s="19" t="s">
        <v>72</v>
      </c>
      <c r="F331" s="29">
        <v>31</v>
      </c>
      <c r="G331" s="19" t="s">
        <v>102</v>
      </c>
      <c r="H331" s="19" t="s">
        <v>102</v>
      </c>
      <c r="I331" s="29">
        <v>312</v>
      </c>
      <c r="J331" s="19" t="s">
        <v>103</v>
      </c>
      <c r="K331" s="19" t="s">
        <v>103</v>
      </c>
      <c r="L331" s="30">
        <v>3122</v>
      </c>
      <c r="M331" s="19" t="s">
        <v>44</v>
      </c>
      <c r="N331" s="19" t="s">
        <v>44</v>
      </c>
      <c r="O331" s="30">
        <v>175</v>
      </c>
      <c r="P331" s="19" t="s">
        <v>1432</v>
      </c>
      <c r="Q331" s="19" t="s">
        <v>1432</v>
      </c>
      <c r="R331" t="s">
        <v>18</v>
      </c>
    </row>
    <row r="332" spans="1:18" hidden="1" x14ac:dyDescent="0.25">
      <c r="A332" s="28" t="s">
        <v>1978</v>
      </c>
      <c r="B332" s="28" t="s">
        <v>1970</v>
      </c>
      <c r="C332" s="29">
        <v>3</v>
      </c>
      <c r="D332" s="19" t="s">
        <v>1370</v>
      </c>
      <c r="E332" s="19" t="s">
        <v>72</v>
      </c>
      <c r="F332" s="29">
        <v>31</v>
      </c>
      <c r="G332" s="19" t="s">
        <v>102</v>
      </c>
      <c r="H332" s="19" t="s">
        <v>102</v>
      </c>
      <c r="I332" s="29">
        <v>312</v>
      </c>
      <c r="J332" s="19" t="s">
        <v>103</v>
      </c>
      <c r="K332" s="19" t="s">
        <v>103</v>
      </c>
      <c r="L332" s="30">
        <v>3122</v>
      </c>
      <c r="M332" s="19" t="s">
        <v>44</v>
      </c>
      <c r="N332" s="19" t="s">
        <v>44</v>
      </c>
      <c r="O332" s="30">
        <v>135</v>
      </c>
      <c r="P332" s="19" t="s">
        <v>1393</v>
      </c>
      <c r="Q332" s="19" t="s">
        <v>1394</v>
      </c>
      <c r="R332" t="s">
        <v>18</v>
      </c>
    </row>
    <row r="333" spans="1:18" hidden="1" x14ac:dyDescent="0.25">
      <c r="A333" s="28" t="s">
        <v>1978</v>
      </c>
      <c r="B333" s="28" t="s">
        <v>1970</v>
      </c>
      <c r="C333" s="29">
        <v>3</v>
      </c>
      <c r="D333" s="19" t="s">
        <v>1370</v>
      </c>
      <c r="E333" s="19" t="s">
        <v>72</v>
      </c>
      <c r="F333" s="29">
        <v>31</v>
      </c>
      <c r="G333" s="19" t="s">
        <v>102</v>
      </c>
      <c r="H333" s="19" t="s">
        <v>102</v>
      </c>
      <c r="I333" s="29">
        <v>312</v>
      </c>
      <c r="J333" s="19" t="s">
        <v>103</v>
      </c>
      <c r="K333" s="19" t="s">
        <v>103</v>
      </c>
      <c r="L333" s="30">
        <v>3122</v>
      </c>
      <c r="M333" s="19" t="s">
        <v>44</v>
      </c>
      <c r="N333" s="19" t="s">
        <v>44</v>
      </c>
      <c r="O333" s="30">
        <v>136</v>
      </c>
      <c r="P333" s="19" t="s">
        <v>1395</v>
      </c>
      <c r="Q333" s="19" t="s">
        <v>1396</v>
      </c>
      <c r="R333" t="s">
        <v>18</v>
      </c>
    </row>
    <row r="334" spans="1:18" hidden="1" x14ac:dyDescent="0.25">
      <c r="A334" s="28" t="s">
        <v>1978</v>
      </c>
      <c r="B334" s="28" t="s">
        <v>1970</v>
      </c>
      <c r="C334" s="29">
        <v>3</v>
      </c>
      <c r="D334" s="19" t="s">
        <v>1370</v>
      </c>
      <c r="E334" s="19" t="s">
        <v>72</v>
      </c>
      <c r="F334" s="29">
        <v>31</v>
      </c>
      <c r="G334" s="19" t="s">
        <v>102</v>
      </c>
      <c r="H334" s="19" t="s">
        <v>102</v>
      </c>
      <c r="I334" s="29">
        <v>312</v>
      </c>
      <c r="J334" s="19" t="s">
        <v>103</v>
      </c>
      <c r="K334" s="19" t="s">
        <v>103</v>
      </c>
      <c r="L334" s="30">
        <v>3122</v>
      </c>
      <c r="M334" s="19" t="s">
        <v>44</v>
      </c>
      <c r="N334" s="19" t="s">
        <v>44</v>
      </c>
      <c r="O334" s="30">
        <v>154</v>
      </c>
      <c r="P334" s="19" t="s">
        <v>1391</v>
      </c>
      <c r="Q334" s="19" t="s">
        <v>1392</v>
      </c>
      <c r="R334" t="s">
        <v>18</v>
      </c>
    </row>
    <row r="335" spans="1:18" hidden="1" x14ac:dyDescent="0.25">
      <c r="A335" s="28" t="s">
        <v>1978</v>
      </c>
      <c r="B335" s="28" t="s">
        <v>1970</v>
      </c>
      <c r="C335" s="29">
        <v>3</v>
      </c>
      <c r="D335" s="19" t="s">
        <v>1370</v>
      </c>
      <c r="E335" s="19" t="s">
        <v>72</v>
      </c>
      <c r="F335" s="29">
        <v>31</v>
      </c>
      <c r="G335" s="19" t="s">
        <v>102</v>
      </c>
      <c r="H335" s="19" t="s">
        <v>102</v>
      </c>
      <c r="I335" s="29">
        <v>312</v>
      </c>
      <c r="J335" s="19" t="s">
        <v>103</v>
      </c>
      <c r="K335" s="19" t="s">
        <v>103</v>
      </c>
      <c r="L335" s="30">
        <v>3122</v>
      </c>
      <c r="M335" s="19" t="s">
        <v>44</v>
      </c>
      <c r="N335" s="19" t="s">
        <v>44</v>
      </c>
      <c r="O335" s="30">
        <v>411</v>
      </c>
      <c r="P335" s="19" t="s">
        <v>1422</v>
      </c>
      <c r="Q335" s="19" t="s">
        <v>1781</v>
      </c>
      <c r="R335" t="s">
        <v>18</v>
      </c>
    </row>
    <row r="336" spans="1:18" hidden="1" x14ac:dyDescent="0.25">
      <c r="A336" s="28" t="s">
        <v>1978</v>
      </c>
      <c r="B336" s="28" t="s">
        <v>1970</v>
      </c>
      <c r="C336" s="29">
        <v>3</v>
      </c>
      <c r="D336" s="19" t="s">
        <v>1370</v>
      </c>
      <c r="E336" s="19" t="s">
        <v>72</v>
      </c>
      <c r="F336" s="29">
        <v>31</v>
      </c>
      <c r="G336" s="19" t="s">
        <v>102</v>
      </c>
      <c r="H336" s="19" t="s">
        <v>102</v>
      </c>
      <c r="I336" s="29">
        <v>312</v>
      </c>
      <c r="J336" s="19" t="s">
        <v>103</v>
      </c>
      <c r="K336" s="19" t="s">
        <v>103</v>
      </c>
      <c r="L336" s="30">
        <v>3122</v>
      </c>
      <c r="M336" s="19" t="s">
        <v>44</v>
      </c>
      <c r="N336" s="19" t="s">
        <v>44</v>
      </c>
      <c r="O336" s="30">
        <v>271</v>
      </c>
      <c r="P336" s="19" t="s">
        <v>1389</v>
      </c>
      <c r="Q336" s="19" t="s">
        <v>1390</v>
      </c>
      <c r="R336" t="s">
        <v>18</v>
      </c>
    </row>
    <row r="337" spans="1:18" hidden="1" x14ac:dyDescent="0.25">
      <c r="A337" s="28" t="s">
        <v>1978</v>
      </c>
      <c r="B337" s="28" t="s">
        <v>1970</v>
      </c>
      <c r="C337" s="29">
        <v>3</v>
      </c>
      <c r="D337" s="19" t="s">
        <v>1370</v>
      </c>
      <c r="E337" s="19" t="s">
        <v>72</v>
      </c>
      <c r="F337" s="29">
        <v>31</v>
      </c>
      <c r="G337" s="19" t="s">
        <v>102</v>
      </c>
      <c r="H337" s="19" t="s">
        <v>102</v>
      </c>
      <c r="I337" s="29">
        <v>312</v>
      </c>
      <c r="J337" s="19" t="s">
        <v>103</v>
      </c>
      <c r="K337" s="19" t="s">
        <v>103</v>
      </c>
      <c r="L337" s="30">
        <v>3122</v>
      </c>
      <c r="M337" s="19" t="s">
        <v>44</v>
      </c>
      <c r="N337" s="19" t="s">
        <v>44</v>
      </c>
      <c r="O337" s="30">
        <v>145</v>
      </c>
      <c r="P337" s="19" t="s">
        <v>1433</v>
      </c>
      <c r="Q337" s="19" t="s">
        <v>1433</v>
      </c>
      <c r="R337" t="s">
        <v>18</v>
      </c>
    </row>
    <row r="338" spans="1:18" hidden="1" x14ac:dyDescent="0.25">
      <c r="A338" s="28" t="s">
        <v>1978</v>
      </c>
      <c r="B338" s="28" t="s">
        <v>1970</v>
      </c>
      <c r="C338" s="29">
        <v>3</v>
      </c>
      <c r="D338" s="19" t="s">
        <v>1370</v>
      </c>
      <c r="E338" s="19" t="s">
        <v>72</v>
      </c>
      <c r="F338" s="29">
        <v>31</v>
      </c>
      <c r="G338" s="19" t="s">
        <v>102</v>
      </c>
      <c r="H338" s="19" t="s">
        <v>102</v>
      </c>
      <c r="I338" s="29">
        <v>312</v>
      </c>
      <c r="J338" s="19" t="s">
        <v>103</v>
      </c>
      <c r="K338" s="19" t="s">
        <v>103</v>
      </c>
      <c r="L338" s="30">
        <v>3122</v>
      </c>
      <c r="M338" s="19" t="s">
        <v>44</v>
      </c>
      <c r="N338" s="19" t="s">
        <v>44</v>
      </c>
      <c r="O338" s="30">
        <v>1004</v>
      </c>
      <c r="P338" s="19" t="s">
        <v>1791</v>
      </c>
      <c r="Q338" s="19" t="s">
        <v>1791</v>
      </c>
      <c r="R338" t="s">
        <v>18</v>
      </c>
    </row>
    <row r="339" spans="1:18" hidden="1" x14ac:dyDescent="0.25">
      <c r="A339" s="28" t="s">
        <v>1979</v>
      </c>
      <c r="B339" s="28" t="s">
        <v>1980</v>
      </c>
      <c r="C339" s="29">
        <v>1</v>
      </c>
      <c r="D339" s="19" t="s">
        <v>1373</v>
      </c>
      <c r="E339" s="19" t="s">
        <v>98</v>
      </c>
      <c r="F339" s="29">
        <v>15</v>
      </c>
      <c r="G339" s="19" t="s">
        <v>116</v>
      </c>
      <c r="H339" s="19" t="s">
        <v>116</v>
      </c>
      <c r="I339" s="29">
        <v>151</v>
      </c>
      <c r="J339" s="19" t="s">
        <v>117</v>
      </c>
      <c r="K339" s="19" t="s">
        <v>117</v>
      </c>
      <c r="L339" s="30">
        <v>1511</v>
      </c>
      <c r="M339" s="19" t="s">
        <v>44</v>
      </c>
      <c r="N339" s="19" t="s">
        <v>44</v>
      </c>
      <c r="O339" s="30">
        <v>1004</v>
      </c>
      <c r="P339" s="19" t="s">
        <v>1791</v>
      </c>
      <c r="Q339" s="19" t="s">
        <v>1791</v>
      </c>
      <c r="R339" t="s">
        <v>18</v>
      </c>
    </row>
    <row r="340" spans="1:18" hidden="1" x14ac:dyDescent="0.25">
      <c r="A340" s="28" t="s">
        <v>1979</v>
      </c>
      <c r="B340" s="28" t="s">
        <v>1980</v>
      </c>
      <c r="C340" s="29">
        <v>1</v>
      </c>
      <c r="D340" s="19" t="s">
        <v>1373</v>
      </c>
      <c r="E340" s="19" t="s">
        <v>98</v>
      </c>
      <c r="F340" s="29">
        <v>15</v>
      </c>
      <c r="G340" s="19" t="s">
        <v>116</v>
      </c>
      <c r="H340" s="19" t="s">
        <v>116</v>
      </c>
      <c r="I340" s="29">
        <v>151</v>
      </c>
      <c r="J340" s="19" t="s">
        <v>117</v>
      </c>
      <c r="K340" s="19" t="s">
        <v>117</v>
      </c>
      <c r="L340" s="30">
        <v>1511</v>
      </c>
      <c r="M340" s="19" t="s">
        <v>44</v>
      </c>
      <c r="N340" s="19" t="s">
        <v>44</v>
      </c>
      <c r="O340" s="30">
        <v>150</v>
      </c>
      <c r="P340" s="19" t="s">
        <v>1426</v>
      </c>
      <c r="Q340" s="19" t="s">
        <v>1427</v>
      </c>
      <c r="R340" t="s">
        <v>18</v>
      </c>
    </row>
    <row r="341" spans="1:18" hidden="1" x14ac:dyDescent="0.25">
      <c r="A341" s="28" t="s">
        <v>1979</v>
      </c>
      <c r="B341" s="28" t="s">
        <v>1980</v>
      </c>
      <c r="C341" s="29">
        <v>1</v>
      </c>
      <c r="D341" s="19" t="s">
        <v>1373</v>
      </c>
      <c r="E341" s="19" t="s">
        <v>98</v>
      </c>
      <c r="F341" s="29">
        <v>15</v>
      </c>
      <c r="G341" s="19" t="s">
        <v>116</v>
      </c>
      <c r="H341" s="19" t="s">
        <v>116</v>
      </c>
      <c r="I341" s="29">
        <v>151</v>
      </c>
      <c r="J341" s="19" t="s">
        <v>117</v>
      </c>
      <c r="K341" s="19" t="s">
        <v>117</v>
      </c>
      <c r="L341" s="30">
        <v>1511</v>
      </c>
      <c r="M341" s="19" t="s">
        <v>44</v>
      </c>
      <c r="N341" s="19" t="s">
        <v>44</v>
      </c>
      <c r="O341" s="30">
        <v>151</v>
      </c>
      <c r="P341" s="19" t="s">
        <v>1428</v>
      </c>
      <c r="Q341" s="19" t="s">
        <v>1429</v>
      </c>
      <c r="R341" t="s">
        <v>18</v>
      </c>
    </row>
    <row r="342" spans="1:18" hidden="1" x14ac:dyDescent="0.25">
      <c r="A342" s="28" t="s">
        <v>1979</v>
      </c>
      <c r="B342" s="28" t="s">
        <v>1980</v>
      </c>
      <c r="C342" s="29">
        <v>1</v>
      </c>
      <c r="D342" s="19" t="s">
        <v>1373</v>
      </c>
      <c r="E342" s="19" t="s">
        <v>98</v>
      </c>
      <c r="F342" s="29">
        <v>15</v>
      </c>
      <c r="G342" s="19" t="s">
        <v>116</v>
      </c>
      <c r="H342" s="19" t="s">
        <v>116</v>
      </c>
      <c r="I342" s="29">
        <v>151</v>
      </c>
      <c r="J342" s="19" t="s">
        <v>117</v>
      </c>
      <c r="K342" s="19" t="s">
        <v>117</v>
      </c>
      <c r="L342" s="30">
        <v>1511</v>
      </c>
      <c r="M342" s="19" t="s">
        <v>44</v>
      </c>
      <c r="N342" s="19" t="s">
        <v>44</v>
      </c>
      <c r="O342" s="30">
        <v>277</v>
      </c>
      <c r="P342" s="19" t="s">
        <v>1430</v>
      </c>
      <c r="Q342" s="19" t="s">
        <v>1431</v>
      </c>
      <c r="R342" t="s">
        <v>18</v>
      </c>
    </row>
    <row r="343" spans="1:18" hidden="1" x14ac:dyDescent="0.25">
      <c r="A343" s="28" t="s">
        <v>1979</v>
      </c>
      <c r="B343" s="28" t="s">
        <v>1980</v>
      </c>
      <c r="C343" s="29">
        <v>1</v>
      </c>
      <c r="D343" s="19" t="s">
        <v>1373</v>
      </c>
      <c r="E343" s="19" t="s">
        <v>98</v>
      </c>
      <c r="F343" s="29">
        <v>15</v>
      </c>
      <c r="G343" s="19" t="s">
        <v>116</v>
      </c>
      <c r="H343" s="19" t="s">
        <v>116</v>
      </c>
      <c r="I343" s="29">
        <v>151</v>
      </c>
      <c r="J343" s="19" t="s">
        <v>117</v>
      </c>
      <c r="K343" s="19" t="s">
        <v>117</v>
      </c>
      <c r="L343" s="30">
        <v>1511</v>
      </c>
      <c r="M343" s="19" t="s">
        <v>44</v>
      </c>
      <c r="N343" s="19" t="s">
        <v>44</v>
      </c>
      <c r="O343" s="30">
        <v>183</v>
      </c>
      <c r="P343" s="19" t="s">
        <v>1424</v>
      </c>
      <c r="Q343" s="19" t="s">
        <v>1425</v>
      </c>
      <c r="R343" t="s">
        <v>18</v>
      </c>
    </row>
    <row r="344" spans="1:18" hidden="1" x14ac:dyDescent="0.25">
      <c r="A344" s="28" t="s">
        <v>1979</v>
      </c>
      <c r="B344" s="28" t="s">
        <v>1980</v>
      </c>
      <c r="C344" s="29">
        <v>1</v>
      </c>
      <c r="D344" s="19" t="s">
        <v>1373</v>
      </c>
      <c r="E344" s="19" t="s">
        <v>98</v>
      </c>
      <c r="F344" s="29">
        <v>15</v>
      </c>
      <c r="G344" s="19" t="s">
        <v>116</v>
      </c>
      <c r="H344" s="19" t="s">
        <v>116</v>
      </c>
      <c r="I344" s="29">
        <v>151</v>
      </c>
      <c r="J344" s="19" t="s">
        <v>117</v>
      </c>
      <c r="K344" s="19" t="s">
        <v>117</v>
      </c>
      <c r="L344" s="30">
        <v>1511</v>
      </c>
      <c r="M344" s="19" t="s">
        <v>44</v>
      </c>
      <c r="N344" s="19" t="s">
        <v>44</v>
      </c>
      <c r="O344" s="30">
        <v>186</v>
      </c>
      <c r="P344" s="19" t="s">
        <v>1423</v>
      </c>
      <c r="Q344" s="19" t="s">
        <v>1423</v>
      </c>
      <c r="R344" t="s">
        <v>18</v>
      </c>
    </row>
    <row r="345" spans="1:18" hidden="1" x14ac:dyDescent="0.25">
      <c r="A345" s="28" t="s">
        <v>1979</v>
      </c>
      <c r="B345" s="28" t="s">
        <v>1980</v>
      </c>
      <c r="C345" s="29">
        <v>1</v>
      </c>
      <c r="D345" s="19" t="s">
        <v>1373</v>
      </c>
      <c r="E345" s="19" t="s">
        <v>98</v>
      </c>
      <c r="F345" s="29">
        <v>15</v>
      </c>
      <c r="G345" s="19" t="s">
        <v>116</v>
      </c>
      <c r="H345" s="19" t="s">
        <v>116</v>
      </c>
      <c r="I345" s="29">
        <v>151</v>
      </c>
      <c r="J345" s="19" t="s">
        <v>117</v>
      </c>
      <c r="K345" s="19" t="s">
        <v>117</v>
      </c>
      <c r="L345" s="30">
        <v>1511</v>
      </c>
      <c r="M345" s="19" t="s">
        <v>44</v>
      </c>
      <c r="N345" s="19" t="s">
        <v>44</v>
      </c>
      <c r="O345" s="30">
        <v>275</v>
      </c>
      <c r="P345" s="19" t="s">
        <v>1397</v>
      </c>
      <c r="Q345" s="19" t="s">
        <v>1398</v>
      </c>
      <c r="R345" t="s">
        <v>18</v>
      </c>
    </row>
    <row r="346" spans="1:18" hidden="1" x14ac:dyDescent="0.25">
      <c r="A346" s="28" t="s">
        <v>1979</v>
      </c>
      <c r="B346" s="28" t="s">
        <v>1980</v>
      </c>
      <c r="C346" s="29">
        <v>1</v>
      </c>
      <c r="D346" s="19" t="s">
        <v>1373</v>
      </c>
      <c r="E346" s="19" t="s">
        <v>98</v>
      </c>
      <c r="F346" s="29">
        <v>15</v>
      </c>
      <c r="G346" s="19" t="s">
        <v>116</v>
      </c>
      <c r="H346" s="19" t="s">
        <v>116</v>
      </c>
      <c r="I346" s="29">
        <v>151</v>
      </c>
      <c r="J346" s="19" t="s">
        <v>117</v>
      </c>
      <c r="K346" s="19" t="s">
        <v>117</v>
      </c>
      <c r="L346" s="30">
        <v>1511</v>
      </c>
      <c r="M346" s="19" t="s">
        <v>44</v>
      </c>
      <c r="N346" s="19" t="s">
        <v>44</v>
      </c>
      <c r="O346" s="30">
        <v>143</v>
      </c>
      <c r="P346" s="19" t="s">
        <v>1402</v>
      </c>
      <c r="Q346" s="19" t="s">
        <v>1403</v>
      </c>
      <c r="R346" t="s">
        <v>18</v>
      </c>
    </row>
    <row r="347" spans="1:18" hidden="1" x14ac:dyDescent="0.25">
      <c r="A347" s="28" t="s">
        <v>1979</v>
      </c>
      <c r="B347" s="28" t="s">
        <v>1980</v>
      </c>
      <c r="C347" s="29">
        <v>1</v>
      </c>
      <c r="D347" s="19" t="s">
        <v>1373</v>
      </c>
      <c r="E347" s="19" t="s">
        <v>98</v>
      </c>
      <c r="F347" s="29">
        <v>15</v>
      </c>
      <c r="G347" s="19" t="s">
        <v>116</v>
      </c>
      <c r="H347" s="19" t="s">
        <v>116</v>
      </c>
      <c r="I347" s="29">
        <v>151</v>
      </c>
      <c r="J347" s="19" t="s">
        <v>117</v>
      </c>
      <c r="K347" s="19" t="s">
        <v>117</v>
      </c>
      <c r="L347" s="30">
        <v>1511</v>
      </c>
      <c r="M347" s="19" t="s">
        <v>44</v>
      </c>
      <c r="N347" s="19" t="s">
        <v>44</v>
      </c>
      <c r="O347" s="30">
        <v>144</v>
      </c>
      <c r="P347" s="19" t="s">
        <v>1404</v>
      </c>
      <c r="Q347" s="19" t="s">
        <v>1405</v>
      </c>
      <c r="R347" t="s">
        <v>18</v>
      </c>
    </row>
    <row r="348" spans="1:18" hidden="1" x14ac:dyDescent="0.25">
      <c r="A348" s="28" t="s">
        <v>1979</v>
      </c>
      <c r="B348" s="28" t="s">
        <v>1980</v>
      </c>
      <c r="C348" s="29">
        <v>1</v>
      </c>
      <c r="D348" s="19" t="s">
        <v>1373</v>
      </c>
      <c r="E348" s="19" t="s">
        <v>98</v>
      </c>
      <c r="F348" s="29">
        <v>15</v>
      </c>
      <c r="G348" s="19" t="s">
        <v>116</v>
      </c>
      <c r="H348" s="19" t="s">
        <v>116</v>
      </c>
      <c r="I348" s="29">
        <v>151</v>
      </c>
      <c r="J348" s="19" t="s">
        <v>117</v>
      </c>
      <c r="K348" s="19" t="s">
        <v>117</v>
      </c>
      <c r="L348" s="30">
        <v>1511</v>
      </c>
      <c r="M348" s="19" t="s">
        <v>44</v>
      </c>
      <c r="N348" s="19" t="s">
        <v>44</v>
      </c>
      <c r="O348" s="30">
        <v>181</v>
      </c>
      <c r="P348" s="19" t="s">
        <v>1400</v>
      </c>
      <c r="Q348" s="19" t="s">
        <v>1401</v>
      </c>
      <c r="R348" t="s">
        <v>18</v>
      </c>
    </row>
    <row r="349" spans="1:18" hidden="1" x14ac:dyDescent="0.25">
      <c r="A349" s="28" t="s">
        <v>1979</v>
      </c>
      <c r="B349" s="28" t="s">
        <v>1980</v>
      </c>
      <c r="C349" s="29">
        <v>1</v>
      </c>
      <c r="D349" s="19" t="s">
        <v>1373</v>
      </c>
      <c r="E349" s="19" t="s">
        <v>98</v>
      </c>
      <c r="F349" s="29">
        <v>15</v>
      </c>
      <c r="G349" s="19" t="s">
        <v>116</v>
      </c>
      <c r="H349" s="19" t="s">
        <v>116</v>
      </c>
      <c r="I349" s="29">
        <v>151</v>
      </c>
      <c r="J349" s="19" t="s">
        <v>117</v>
      </c>
      <c r="K349" s="19" t="s">
        <v>117</v>
      </c>
      <c r="L349" s="30">
        <v>1511</v>
      </c>
      <c r="M349" s="19" t="s">
        <v>44</v>
      </c>
      <c r="N349" s="19" t="s">
        <v>44</v>
      </c>
      <c r="O349" s="30">
        <v>148</v>
      </c>
      <c r="P349" s="19" t="s">
        <v>1419</v>
      </c>
      <c r="Q349" s="19" t="s">
        <v>1420</v>
      </c>
      <c r="R349" t="s">
        <v>25</v>
      </c>
    </row>
    <row r="350" spans="1:18" hidden="1" x14ac:dyDescent="0.25">
      <c r="A350" s="28" t="s">
        <v>1979</v>
      </c>
      <c r="B350" s="28" t="s">
        <v>1980</v>
      </c>
      <c r="C350" s="29">
        <v>1</v>
      </c>
      <c r="D350" s="19" t="s">
        <v>1373</v>
      </c>
      <c r="E350" s="19" t="s">
        <v>98</v>
      </c>
      <c r="F350" s="29">
        <v>15</v>
      </c>
      <c r="G350" s="19" t="s">
        <v>116</v>
      </c>
      <c r="H350" s="19" t="s">
        <v>116</v>
      </c>
      <c r="I350" s="29">
        <v>151</v>
      </c>
      <c r="J350" s="19" t="s">
        <v>117</v>
      </c>
      <c r="K350" s="19" t="s">
        <v>117</v>
      </c>
      <c r="L350" s="30">
        <v>1511</v>
      </c>
      <c r="M350" s="19" t="s">
        <v>44</v>
      </c>
      <c r="N350" s="19" t="s">
        <v>44</v>
      </c>
      <c r="O350" s="30">
        <v>175</v>
      </c>
      <c r="P350" s="19" t="s">
        <v>1432</v>
      </c>
      <c r="Q350" s="19" t="s">
        <v>1432</v>
      </c>
      <c r="R350" t="s">
        <v>18</v>
      </c>
    </row>
    <row r="351" spans="1:18" hidden="1" x14ac:dyDescent="0.25">
      <c r="A351" s="28" t="s">
        <v>1979</v>
      </c>
      <c r="B351" s="28" t="s">
        <v>1980</v>
      </c>
      <c r="C351" s="29">
        <v>1</v>
      </c>
      <c r="D351" s="19" t="s">
        <v>1373</v>
      </c>
      <c r="E351" s="19" t="s">
        <v>98</v>
      </c>
      <c r="F351" s="29">
        <v>15</v>
      </c>
      <c r="G351" s="19" t="s">
        <v>116</v>
      </c>
      <c r="H351" s="19" t="s">
        <v>116</v>
      </c>
      <c r="I351" s="29">
        <v>151</v>
      </c>
      <c r="J351" s="19" t="s">
        <v>117</v>
      </c>
      <c r="K351" s="19" t="s">
        <v>117</v>
      </c>
      <c r="L351" s="30">
        <v>1511</v>
      </c>
      <c r="M351" s="19" t="s">
        <v>44</v>
      </c>
      <c r="N351" s="19" t="s">
        <v>44</v>
      </c>
      <c r="O351" s="30">
        <v>135</v>
      </c>
      <c r="P351" s="19" t="s">
        <v>1393</v>
      </c>
      <c r="Q351" s="19" t="s">
        <v>1394</v>
      </c>
      <c r="R351" t="s">
        <v>18</v>
      </c>
    </row>
    <row r="352" spans="1:18" hidden="1" x14ac:dyDescent="0.25">
      <c r="A352" s="28" t="s">
        <v>1979</v>
      </c>
      <c r="B352" s="28" t="s">
        <v>1980</v>
      </c>
      <c r="C352" s="29">
        <v>1</v>
      </c>
      <c r="D352" s="19" t="s">
        <v>1373</v>
      </c>
      <c r="E352" s="19" t="s">
        <v>98</v>
      </c>
      <c r="F352" s="29">
        <v>15</v>
      </c>
      <c r="G352" s="19" t="s">
        <v>116</v>
      </c>
      <c r="H352" s="19" t="s">
        <v>116</v>
      </c>
      <c r="I352" s="29">
        <v>151</v>
      </c>
      <c r="J352" s="19" t="s">
        <v>117</v>
      </c>
      <c r="K352" s="19" t="s">
        <v>117</v>
      </c>
      <c r="L352" s="30">
        <v>1511</v>
      </c>
      <c r="M352" s="19" t="s">
        <v>44</v>
      </c>
      <c r="N352" s="19" t="s">
        <v>44</v>
      </c>
      <c r="O352" s="30">
        <v>136</v>
      </c>
      <c r="P352" s="19" t="s">
        <v>1395</v>
      </c>
      <c r="Q352" s="19" t="s">
        <v>1396</v>
      </c>
      <c r="R352" t="s">
        <v>18</v>
      </c>
    </row>
    <row r="353" spans="1:18" hidden="1" x14ac:dyDescent="0.25">
      <c r="A353" s="28" t="s">
        <v>1979</v>
      </c>
      <c r="B353" s="28" t="s">
        <v>1980</v>
      </c>
      <c r="C353" s="29">
        <v>1</v>
      </c>
      <c r="D353" s="19" t="s">
        <v>1373</v>
      </c>
      <c r="E353" s="19" t="s">
        <v>98</v>
      </c>
      <c r="F353" s="29">
        <v>15</v>
      </c>
      <c r="G353" s="19" t="s">
        <v>116</v>
      </c>
      <c r="H353" s="19" t="s">
        <v>116</v>
      </c>
      <c r="I353" s="29">
        <v>151</v>
      </c>
      <c r="J353" s="19" t="s">
        <v>117</v>
      </c>
      <c r="K353" s="19" t="s">
        <v>117</v>
      </c>
      <c r="L353" s="30">
        <v>1511</v>
      </c>
      <c r="M353" s="19" t="s">
        <v>44</v>
      </c>
      <c r="N353" s="19" t="s">
        <v>44</v>
      </c>
      <c r="O353" s="30">
        <v>154</v>
      </c>
      <c r="P353" s="19" t="s">
        <v>1391</v>
      </c>
      <c r="Q353" s="19" t="s">
        <v>1392</v>
      </c>
      <c r="R353" t="s">
        <v>18</v>
      </c>
    </row>
    <row r="354" spans="1:18" hidden="1" x14ac:dyDescent="0.25">
      <c r="A354" s="28" t="s">
        <v>1979</v>
      </c>
      <c r="B354" s="28" t="s">
        <v>1980</v>
      </c>
      <c r="C354" s="29">
        <v>1</v>
      </c>
      <c r="D354" s="19" t="s">
        <v>1373</v>
      </c>
      <c r="E354" s="19" t="s">
        <v>98</v>
      </c>
      <c r="F354" s="29">
        <v>15</v>
      </c>
      <c r="G354" s="19" t="s">
        <v>116</v>
      </c>
      <c r="H354" s="19" t="s">
        <v>116</v>
      </c>
      <c r="I354" s="29">
        <v>151</v>
      </c>
      <c r="J354" s="19" t="s">
        <v>117</v>
      </c>
      <c r="K354" s="19" t="s">
        <v>117</v>
      </c>
      <c r="L354" s="30">
        <v>1511</v>
      </c>
      <c r="M354" s="19" t="s">
        <v>44</v>
      </c>
      <c r="N354" s="19" t="s">
        <v>44</v>
      </c>
      <c r="O354" s="30">
        <v>411</v>
      </c>
      <c r="P354" s="19" t="s">
        <v>1422</v>
      </c>
      <c r="Q354" s="19" t="s">
        <v>1781</v>
      </c>
      <c r="R354" t="s">
        <v>18</v>
      </c>
    </row>
    <row r="355" spans="1:18" hidden="1" x14ac:dyDescent="0.25">
      <c r="A355" s="28" t="s">
        <v>1979</v>
      </c>
      <c r="B355" s="28" t="s">
        <v>1980</v>
      </c>
      <c r="C355" s="29">
        <v>1</v>
      </c>
      <c r="D355" s="19" t="s">
        <v>1373</v>
      </c>
      <c r="E355" s="19" t="s">
        <v>98</v>
      </c>
      <c r="F355" s="29">
        <v>15</v>
      </c>
      <c r="G355" s="19" t="s">
        <v>116</v>
      </c>
      <c r="H355" s="19" t="s">
        <v>116</v>
      </c>
      <c r="I355" s="29">
        <v>151</v>
      </c>
      <c r="J355" s="19" t="s">
        <v>117</v>
      </c>
      <c r="K355" s="19" t="s">
        <v>117</v>
      </c>
      <c r="L355" s="30">
        <v>1511</v>
      </c>
      <c r="M355" s="19" t="s">
        <v>44</v>
      </c>
      <c r="N355" s="19" t="s">
        <v>44</v>
      </c>
      <c r="O355" s="30">
        <v>271</v>
      </c>
      <c r="P355" s="19" t="s">
        <v>1389</v>
      </c>
      <c r="Q355" s="19" t="s">
        <v>1390</v>
      </c>
      <c r="R355" t="s">
        <v>18</v>
      </c>
    </row>
    <row r="356" spans="1:18" hidden="1" x14ac:dyDescent="0.25">
      <c r="A356" s="28" t="s">
        <v>1979</v>
      </c>
      <c r="B356" s="28" t="s">
        <v>1980</v>
      </c>
      <c r="C356" s="29">
        <v>1</v>
      </c>
      <c r="D356" s="19" t="s">
        <v>1373</v>
      </c>
      <c r="E356" s="19" t="s">
        <v>98</v>
      </c>
      <c r="F356" s="29">
        <v>15</v>
      </c>
      <c r="G356" s="19" t="s">
        <v>116</v>
      </c>
      <c r="H356" s="19" t="s">
        <v>116</v>
      </c>
      <c r="I356" s="29">
        <v>151</v>
      </c>
      <c r="J356" s="19" t="s">
        <v>117</v>
      </c>
      <c r="K356" s="19" t="s">
        <v>117</v>
      </c>
      <c r="L356" s="30">
        <v>1511</v>
      </c>
      <c r="M356" s="19" t="s">
        <v>44</v>
      </c>
      <c r="N356" s="19" t="s">
        <v>44</v>
      </c>
      <c r="O356" s="30">
        <v>145</v>
      </c>
      <c r="P356" s="19" t="s">
        <v>1433</v>
      </c>
      <c r="Q356" s="19" t="s">
        <v>1433</v>
      </c>
      <c r="R356" t="s">
        <v>18</v>
      </c>
    </row>
    <row r="357" spans="1:18" hidden="1" x14ac:dyDescent="0.25">
      <c r="A357" s="28" t="s">
        <v>1981</v>
      </c>
      <c r="B357" s="28" t="s">
        <v>1982</v>
      </c>
      <c r="C357" s="29">
        <v>1</v>
      </c>
      <c r="D357" s="19" t="s">
        <v>1373</v>
      </c>
      <c r="E357" s="19" t="s">
        <v>98</v>
      </c>
      <c r="F357" s="29">
        <v>14</v>
      </c>
      <c r="G357" s="19" t="s">
        <v>99</v>
      </c>
      <c r="H357" s="19" t="s">
        <v>99</v>
      </c>
      <c r="I357" s="29">
        <v>320</v>
      </c>
      <c r="J357" s="19" t="s">
        <v>16</v>
      </c>
      <c r="K357" s="19" t="s">
        <v>16</v>
      </c>
      <c r="L357" s="30">
        <v>1401</v>
      </c>
      <c r="M357" s="19" t="s">
        <v>100</v>
      </c>
      <c r="N357" s="19" t="s">
        <v>100</v>
      </c>
      <c r="O357" s="30">
        <v>1004</v>
      </c>
      <c r="P357" s="19" t="s">
        <v>1791</v>
      </c>
      <c r="Q357" s="19" t="s">
        <v>1791</v>
      </c>
      <c r="R357" t="s">
        <v>18</v>
      </c>
    </row>
    <row r="358" spans="1:18" hidden="1" x14ac:dyDescent="0.25">
      <c r="A358" s="28" t="s">
        <v>1981</v>
      </c>
      <c r="B358" s="28" t="s">
        <v>1982</v>
      </c>
      <c r="C358" s="29">
        <v>1</v>
      </c>
      <c r="D358" s="19" t="s">
        <v>1373</v>
      </c>
      <c r="E358" s="19" t="s">
        <v>98</v>
      </c>
      <c r="F358" s="29">
        <v>14</v>
      </c>
      <c r="G358" s="19" t="s">
        <v>99</v>
      </c>
      <c r="H358" s="19" t="s">
        <v>99</v>
      </c>
      <c r="I358" s="29">
        <v>320</v>
      </c>
      <c r="J358" s="19" t="s">
        <v>16</v>
      </c>
      <c r="K358" s="19" t="s">
        <v>16</v>
      </c>
      <c r="L358" s="30">
        <v>1401</v>
      </c>
      <c r="M358" s="19" t="s">
        <v>100</v>
      </c>
      <c r="N358" s="19" t="s">
        <v>100</v>
      </c>
      <c r="O358" s="30">
        <v>152</v>
      </c>
      <c r="P358" s="19" t="s">
        <v>1442</v>
      </c>
      <c r="Q358" s="19" t="s">
        <v>1794</v>
      </c>
      <c r="R358" t="s">
        <v>18</v>
      </c>
    </row>
    <row r="359" spans="1:18" hidden="1" x14ac:dyDescent="0.25">
      <c r="A359" s="28" t="s">
        <v>1981</v>
      </c>
      <c r="B359" s="28" t="s">
        <v>1982</v>
      </c>
      <c r="C359" s="29">
        <v>1</v>
      </c>
      <c r="D359" s="19" t="s">
        <v>1373</v>
      </c>
      <c r="E359" s="19" t="s">
        <v>98</v>
      </c>
      <c r="F359" s="29">
        <v>14</v>
      </c>
      <c r="G359" s="19" t="s">
        <v>99</v>
      </c>
      <c r="H359" s="19" t="s">
        <v>99</v>
      </c>
      <c r="I359" s="29">
        <v>320</v>
      </c>
      <c r="J359" s="19" t="s">
        <v>16</v>
      </c>
      <c r="K359" s="19" t="s">
        <v>16</v>
      </c>
      <c r="L359" s="30">
        <v>1401</v>
      </c>
      <c r="M359" s="19" t="s">
        <v>100</v>
      </c>
      <c r="N359" s="19" t="s">
        <v>100</v>
      </c>
      <c r="O359" s="30">
        <v>153</v>
      </c>
      <c r="P359" s="19" t="s">
        <v>1445</v>
      </c>
      <c r="Q359" s="19" t="s">
        <v>1446</v>
      </c>
      <c r="R359" t="s">
        <v>18</v>
      </c>
    </row>
    <row r="360" spans="1:18" hidden="1" x14ac:dyDescent="0.25">
      <c r="A360" s="28" t="s">
        <v>1981</v>
      </c>
      <c r="B360" s="28" t="s">
        <v>1982</v>
      </c>
      <c r="C360" s="29">
        <v>1</v>
      </c>
      <c r="D360" s="19" t="s">
        <v>1373</v>
      </c>
      <c r="E360" s="19" t="s">
        <v>98</v>
      </c>
      <c r="F360" s="29">
        <v>14</v>
      </c>
      <c r="G360" s="19" t="s">
        <v>99</v>
      </c>
      <c r="H360" s="19" t="s">
        <v>99</v>
      </c>
      <c r="I360" s="29">
        <v>320</v>
      </c>
      <c r="J360" s="19" t="s">
        <v>16</v>
      </c>
      <c r="K360" s="19" t="s">
        <v>16</v>
      </c>
      <c r="L360" s="30">
        <v>1401</v>
      </c>
      <c r="M360" s="19" t="s">
        <v>100</v>
      </c>
      <c r="N360" s="19" t="s">
        <v>100</v>
      </c>
      <c r="O360" s="30">
        <v>278</v>
      </c>
      <c r="P360" s="19" t="s">
        <v>1443</v>
      </c>
      <c r="Q360" s="19" t="s">
        <v>1444</v>
      </c>
      <c r="R360" t="s">
        <v>18</v>
      </c>
    </row>
    <row r="361" spans="1:18" hidden="1" x14ac:dyDescent="0.25">
      <c r="A361" s="28" t="s">
        <v>1981</v>
      </c>
      <c r="B361" s="28" t="s">
        <v>1982</v>
      </c>
      <c r="C361" s="29">
        <v>1</v>
      </c>
      <c r="D361" s="19" t="s">
        <v>1373</v>
      </c>
      <c r="E361" s="19" t="s">
        <v>98</v>
      </c>
      <c r="F361" s="29">
        <v>14</v>
      </c>
      <c r="G361" s="19" t="s">
        <v>99</v>
      </c>
      <c r="H361" s="19" t="s">
        <v>99</v>
      </c>
      <c r="I361" s="29">
        <v>320</v>
      </c>
      <c r="J361" s="19" t="s">
        <v>16</v>
      </c>
      <c r="K361" s="19" t="s">
        <v>16</v>
      </c>
      <c r="L361" s="30">
        <v>1401</v>
      </c>
      <c r="M361" s="19" t="s">
        <v>100</v>
      </c>
      <c r="N361" s="19" t="s">
        <v>100</v>
      </c>
      <c r="O361" s="30">
        <v>184</v>
      </c>
      <c r="P361" s="19" t="s">
        <v>1643</v>
      </c>
      <c r="Q361" s="19" t="s">
        <v>1644</v>
      </c>
      <c r="R361" t="s">
        <v>18</v>
      </c>
    </row>
    <row r="362" spans="1:18" hidden="1" x14ac:dyDescent="0.25">
      <c r="A362" s="28" t="s">
        <v>1981</v>
      </c>
      <c r="B362" s="28" t="s">
        <v>1982</v>
      </c>
      <c r="C362" s="29">
        <v>1</v>
      </c>
      <c r="D362" s="19" t="s">
        <v>1373</v>
      </c>
      <c r="E362" s="19" t="s">
        <v>98</v>
      </c>
      <c r="F362" s="29">
        <v>14</v>
      </c>
      <c r="G362" s="19" t="s">
        <v>99</v>
      </c>
      <c r="H362" s="19" t="s">
        <v>99</v>
      </c>
      <c r="I362" s="29">
        <v>320</v>
      </c>
      <c r="J362" s="19" t="s">
        <v>16</v>
      </c>
      <c r="K362" s="19" t="s">
        <v>16</v>
      </c>
      <c r="L362" s="30">
        <v>1401</v>
      </c>
      <c r="M362" s="19" t="s">
        <v>100</v>
      </c>
      <c r="N362" s="19" t="s">
        <v>100</v>
      </c>
      <c r="O362" s="30">
        <v>146</v>
      </c>
      <c r="P362" s="19" t="s">
        <v>1447</v>
      </c>
      <c r="Q362" s="19" t="s">
        <v>1448</v>
      </c>
      <c r="R362" t="s">
        <v>18</v>
      </c>
    </row>
    <row r="363" spans="1:18" hidden="1" x14ac:dyDescent="0.25">
      <c r="A363" s="28" t="s">
        <v>1981</v>
      </c>
      <c r="B363" s="28" t="s">
        <v>1982</v>
      </c>
      <c r="C363" s="29">
        <v>1</v>
      </c>
      <c r="D363" s="19" t="s">
        <v>1373</v>
      </c>
      <c r="E363" s="19" t="s">
        <v>98</v>
      </c>
      <c r="F363" s="29">
        <v>14</v>
      </c>
      <c r="G363" s="19" t="s">
        <v>99</v>
      </c>
      <c r="H363" s="19" t="s">
        <v>99</v>
      </c>
      <c r="I363" s="29">
        <v>320</v>
      </c>
      <c r="J363" s="19" t="s">
        <v>16</v>
      </c>
      <c r="K363" s="19" t="s">
        <v>16</v>
      </c>
      <c r="L363" s="30">
        <v>1401</v>
      </c>
      <c r="M363" s="19" t="s">
        <v>100</v>
      </c>
      <c r="N363" s="19" t="s">
        <v>100</v>
      </c>
      <c r="O363" s="30">
        <v>275</v>
      </c>
      <c r="P363" s="19" t="s">
        <v>1397</v>
      </c>
      <c r="Q363" s="19" t="s">
        <v>1398</v>
      </c>
      <c r="R363" t="s">
        <v>18</v>
      </c>
    </row>
    <row r="364" spans="1:18" hidden="1" x14ac:dyDescent="0.25">
      <c r="A364" s="28" t="s">
        <v>1981</v>
      </c>
      <c r="B364" s="28" t="s">
        <v>1982</v>
      </c>
      <c r="C364" s="29">
        <v>1</v>
      </c>
      <c r="D364" s="19" t="s">
        <v>1373</v>
      </c>
      <c r="E364" s="19" t="s">
        <v>98</v>
      </c>
      <c r="F364" s="29">
        <v>14</v>
      </c>
      <c r="G364" s="19" t="s">
        <v>99</v>
      </c>
      <c r="H364" s="19" t="s">
        <v>99</v>
      </c>
      <c r="I364" s="29">
        <v>320</v>
      </c>
      <c r="J364" s="19" t="s">
        <v>16</v>
      </c>
      <c r="K364" s="19" t="s">
        <v>16</v>
      </c>
      <c r="L364" s="30">
        <v>1401</v>
      </c>
      <c r="M364" s="19" t="s">
        <v>100</v>
      </c>
      <c r="N364" s="19" t="s">
        <v>100</v>
      </c>
      <c r="O364" s="30">
        <v>143</v>
      </c>
      <c r="P364" s="19" t="s">
        <v>1402</v>
      </c>
      <c r="Q364" s="19" t="s">
        <v>1403</v>
      </c>
      <c r="R364" t="s">
        <v>18</v>
      </c>
    </row>
    <row r="365" spans="1:18" hidden="1" x14ac:dyDescent="0.25">
      <c r="A365" s="28" t="s">
        <v>1981</v>
      </c>
      <c r="B365" s="28" t="s">
        <v>1982</v>
      </c>
      <c r="C365" s="29">
        <v>1</v>
      </c>
      <c r="D365" s="19" t="s">
        <v>1373</v>
      </c>
      <c r="E365" s="19" t="s">
        <v>98</v>
      </c>
      <c r="F365" s="29">
        <v>14</v>
      </c>
      <c r="G365" s="19" t="s">
        <v>99</v>
      </c>
      <c r="H365" s="19" t="s">
        <v>99</v>
      </c>
      <c r="I365" s="29">
        <v>320</v>
      </c>
      <c r="J365" s="19" t="s">
        <v>16</v>
      </c>
      <c r="K365" s="19" t="s">
        <v>16</v>
      </c>
      <c r="L365" s="30">
        <v>1401</v>
      </c>
      <c r="M365" s="19" t="s">
        <v>100</v>
      </c>
      <c r="N365" s="19" t="s">
        <v>100</v>
      </c>
      <c r="O365" s="30">
        <v>144</v>
      </c>
      <c r="P365" s="19" t="s">
        <v>1404</v>
      </c>
      <c r="Q365" s="19" t="s">
        <v>1405</v>
      </c>
      <c r="R365" t="s">
        <v>18</v>
      </c>
    </row>
    <row r="366" spans="1:18" hidden="1" x14ac:dyDescent="0.25">
      <c r="A366" s="28" t="s">
        <v>1981</v>
      </c>
      <c r="B366" s="28" t="s">
        <v>1982</v>
      </c>
      <c r="C366" s="29">
        <v>1</v>
      </c>
      <c r="D366" s="19" t="s">
        <v>1373</v>
      </c>
      <c r="E366" s="19" t="s">
        <v>98</v>
      </c>
      <c r="F366" s="29">
        <v>14</v>
      </c>
      <c r="G366" s="19" t="s">
        <v>99</v>
      </c>
      <c r="H366" s="19" t="s">
        <v>99</v>
      </c>
      <c r="I366" s="29">
        <v>320</v>
      </c>
      <c r="J366" s="19" t="s">
        <v>16</v>
      </c>
      <c r="K366" s="19" t="s">
        <v>16</v>
      </c>
      <c r="L366" s="30">
        <v>1401</v>
      </c>
      <c r="M366" s="19" t="s">
        <v>100</v>
      </c>
      <c r="N366" s="19" t="s">
        <v>100</v>
      </c>
      <c r="O366" s="30">
        <v>181</v>
      </c>
      <c r="P366" s="19" t="s">
        <v>1400</v>
      </c>
      <c r="Q366" s="19" t="s">
        <v>1401</v>
      </c>
      <c r="R366" t="s">
        <v>18</v>
      </c>
    </row>
    <row r="367" spans="1:18" hidden="1" x14ac:dyDescent="0.25">
      <c r="A367" s="28" t="s">
        <v>1981</v>
      </c>
      <c r="B367" s="28" t="s">
        <v>1982</v>
      </c>
      <c r="C367" s="29">
        <v>1</v>
      </c>
      <c r="D367" s="19" t="s">
        <v>1373</v>
      </c>
      <c r="E367" s="19" t="s">
        <v>98</v>
      </c>
      <c r="F367" s="29">
        <v>14</v>
      </c>
      <c r="G367" s="19" t="s">
        <v>99</v>
      </c>
      <c r="H367" s="19" t="s">
        <v>99</v>
      </c>
      <c r="I367" s="29">
        <v>320</v>
      </c>
      <c r="J367" s="19" t="s">
        <v>16</v>
      </c>
      <c r="K367" s="19" t="s">
        <v>16</v>
      </c>
      <c r="L367" s="30">
        <v>1401</v>
      </c>
      <c r="M367" s="19" t="s">
        <v>100</v>
      </c>
      <c r="N367" s="19" t="s">
        <v>100</v>
      </c>
      <c r="O367" s="30">
        <v>148</v>
      </c>
      <c r="P367" s="19" t="s">
        <v>1419</v>
      </c>
      <c r="Q367" s="19" t="s">
        <v>1420</v>
      </c>
      <c r="R367" t="s">
        <v>25</v>
      </c>
    </row>
    <row r="368" spans="1:18" hidden="1" x14ac:dyDescent="0.25">
      <c r="A368" s="28" t="s">
        <v>1981</v>
      </c>
      <c r="B368" s="28" t="s">
        <v>1982</v>
      </c>
      <c r="C368" s="29">
        <v>1</v>
      </c>
      <c r="D368" s="19" t="s">
        <v>1373</v>
      </c>
      <c r="E368" s="19" t="s">
        <v>98</v>
      </c>
      <c r="F368" s="29">
        <v>14</v>
      </c>
      <c r="G368" s="19" t="s">
        <v>99</v>
      </c>
      <c r="H368" s="19" t="s">
        <v>99</v>
      </c>
      <c r="I368" s="29">
        <v>320</v>
      </c>
      <c r="J368" s="19" t="s">
        <v>16</v>
      </c>
      <c r="K368" s="19" t="s">
        <v>16</v>
      </c>
      <c r="L368" s="30">
        <v>1401</v>
      </c>
      <c r="M368" s="19" t="s">
        <v>100</v>
      </c>
      <c r="N368" s="19" t="s">
        <v>100</v>
      </c>
      <c r="O368" s="30">
        <v>175</v>
      </c>
      <c r="P368" s="19" t="s">
        <v>1432</v>
      </c>
      <c r="Q368" s="19" t="s">
        <v>1432</v>
      </c>
      <c r="R368" t="s">
        <v>18</v>
      </c>
    </row>
    <row r="369" spans="1:18" hidden="1" x14ac:dyDescent="0.25">
      <c r="A369" s="28" t="s">
        <v>1981</v>
      </c>
      <c r="B369" s="28" t="s">
        <v>1982</v>
      </c>
      <c r="C369" s="29">
        <v>1</v>
      </c>
      <c r="D369" s="19" t="s">
        <v>1373</v>
      </c>
      <c r="E369" s="19" t="s">
        <v>98</v>
      </c>
      <c r="F369" s="29">
        <v>14</v>
      </c>
      <c r="G369" s="19" t="s">
        <v>99</v>
      </c>
      <c r="H369" s="19" t="s">
        <v>99</v>
      </c>
      <c r="I369" s="29">
        <v>320</v>
      </c>
      <c r="J369" s="19" t="s">
        <v>16</v>
      </c>
      <c r="K369" s="19" t="s">
        <v>16</v>
      </c>
      <c r="L369" s="30">
        <v>1401</v>
      </c>
      <c r="M369" s="19" t="s">
        <v>100</v>
      </c>
      <c r="N369" s="19" t="s">
        <v>100</v>
      </c>
      <c r="O369" s="30">
        <v>135</v>
      </c>
      <c r="P369" s="19" t="s">
        <v>1393</v>
      </c>
      <c r="Q369" s="19" t="s">
        <v>1394</v>
      </c>
      <c r="R369" t="s">
        <v>18</v>
      </c>
    </row>
    <row r="370" spans="1:18" hidden="1" x14ac:dyDescent="0.25">
      <c r="A370" s="28" t="s">
        <v>1981</v>
      </c>
      <c r="B370" s="28" t="s">
        <v>1982</v>
      </c>
      <c r="C370" s="29">
        <v>1</v>
      </c>
      <c r="D370" s="19" t="s">
        <v>1373</v>
      </c>
      <c r="E370" s="19" t="s">
        <v>98</v>
      </c>
      <c r="F370" s="29">
        <v>14</v>
      </c>
      <c r="G370" s="19" t="s">
        <v>99</v>
      </c>
      <c r="H370" s="19" t="s">
        <v>99</v>
      </c>
      <c r="I370" s="29">
        <v>320</v>
      </c>
      <c r="J370" s="19" t="s">
        <v>16</v>
      </c>
      <c r="K370" s="19" t="s">
        <v>16</v>
      </c>
      <c r="L370" s="30">
        <v>1401</v>
      </c>
      <c r="M370" s="19" t="s">
        <v>100</v>
      </c>
      <c r="N370" s="19" t="s">
        <v>100</v>
      </c>
      <c r="O370" s="30">
        <v>136</v>
      </c>
      <c r="P370" s="19" t="s">
        <v>1395</v>
      </c>
      <c r="Q370" s="19" t="s">
        <v>1396</v>
      </c>
      <c r="R370" t="s">
        <v>18</v>
      </c>
    </row>
    <row r="371" spans="1:18" hidden="1" x14ac:dyDescent="0.25">
      <c r="A371" s="28" t="s">
        <v>1981</v>
      </c>
      <c r="B371" s="28" t="s">
        <v>1982</v>
      </c>
      <c r="C371" s="29">
        <v>1</v>
      </c>
      <c r="D371" s="19" t="s">
        <v>1373</v>
      </c>
      <c r="E371" s="19" t="s">
        <v>98</v>
      </c>
      <c r="F371" s="29">
        <v>14</v>
      </c>
      <c r="G371" s="19" t="s">
        <v>99</v>
      </c>
      <c r="H371" s="19" t="s">
        <v>99</v>
      </c>
      <c r="I371" s="29">
        <v>320</v>
      </c>
      <c r="J371" s="19" t="s">
        <v>16</v>
      </c>
      <c r="K371" s="19" t="s">
        <v>16</v>
      </c>
      <c r="L371" s="30">
        <v>1401</v>
      </c>
      <c r="M371" s="19" t="s">
        <v>100</v>
      </c>
      <c r="N371" s="19" t="s">
        <v>100</v>
      </c>
      <c r="O371" s="30">
        <v>154</v>
      </c>
      <c r="P371" s="19" t="s">
        <v>1391</v>
      </c>
      <c r="Q371" s="19" t="s">
        <v>1392</v>
      </c>
      <c r="R371" t="s">
        <v>18</v>
      </c>
    </row>
    <row r="372" spans="1:18" hidden="1" x14ac:dyDescent="0.25">
      <c r="A372" s="28" t="s">
        <v>1981</v>
      </c>
      <c r="B372" s="28" t="s">
        <v>1982</v>
      </c>
      <c r="C372" s="29">
        <v>1</v>
      </c>
      <c r="D372" s="19" t="s">
        <v>1373</v>
      </c>
      <c r="E372" s="19" t="s">
        <v>98</v>
      </c>
      <c r="F372" s="29">
        <v>14</v>
      </c>
      <c r="G372" s="19" t="s">
        <v>99</v>
      </c>
      <c r="H372" s="19" t="s">
        <v>99</v>
      </c>
      <c r="I372" s="29">
        <v>320</v>
      </c>
      <c r="J372" s="19" t="s">
        <v>16</v>
      </c>
      <c r="K372" s="19" t="s">
        <v>16</v>
      </c>
      <c r="L372" s="30">
        <v>1401</v>
      </c>
      <c r="M372" s="19" t="s">
        <v>100</v>
      </c>
      <c r="N372" s="19" t="s">
        <v>100</v>
      </c>
      <c r="O372" s="30">
        <v>411</v>
      </c>
      <c r="P372" s="19" t="s">
        <v>1422</v>
      </c>
      <c r="Q372" s="19" t="s">
        <v>1781</v>
      </c>
      <c r="R372" t="s">
        <v>18</v>
      </c>
    </row>
    <row r="373" spans="1:18" hidden="1" x14ac:dyDescent="0.25">
      <c r="A373" s="28" t="s">
        <v>1981</v>
      </c>
      <c r="B373" s="28" t="s">
        <v>1982</v>
      </c>
      <c r="C373" s="29">
        <v>1</v>
      </c>
      <c r="D373" s="19" t="s">
        <v>1373</v>
      </c>
      <c r="E373" s="19" t="s">
        <v>98</v>
      </c>
      <c r="F373" s="29">
        <v>14</v>
      </c>
      <c r="G373" s="19" t="s">
        <v>99</v>
      </c>
      <c r="H373" s="19" t="s">
        <v>99</v>
      </c>
      <c r="I373" s="29">
        <v>320</v>
      </c>
      <c r="J373" s="19" t="s">
        <v>16</v>
      </c>
      <c r="K373" s="19" t="s">
        <v>16</v>
      </c>
      <c r="L373" s="30">
        <v>1401</v>
      </c>
      <c r="M373" s="19" t="s">
        <v>100</v>
      </c>
      <c r="N373" s="19" t="s">
        <v>100</v>
      </c>
      <c r="O373" s="30">
        <v>139</v>
      </c>
      <c r="P373" s="19" t="s">
        <v>1449</v>
      </c>
      <c r="Q373" s="19" t="s">
        <v>1450</v>
      </c>
      <c r="R373" t="s">
        <v>18</v>
      </c>
    </row>
    <row r="374" spans="1:18" hidden="1" x14ac:dyDescent="0.25">
      <c r="A374" s="28" t="s">
        <v>1981</v>
      </c>
      <c r="B374" s="28" t="s">
        <v>1982</v>
      </c>
      <c r="C374" s="29">
        <v>1</v>
      </c>
      <c r="D374" s="19" t="s">
        <v>1373</v>
      </c>
      <c r="E374" s="19" t="s">
        <v>98</v>
      </c>
      <c r="F374" s="29">
        <v>14</v>
      </c>
      <c r="G374" s="19" t="s">
        <v>99</v>
      </c>
      <c r="H374" s="19" t="s">
        <v>99</v>
      </c>
      <c r="I374" s="29">
        <v>320</v>
      </c>
      <c r="J374" s="19" t="s">
        <v>16</v>
      </c>
      <c r="K374" s="19" t="s">
        <v>16</v>
      </c>
      <c r="L374" s="30">
        <v>1401</v>
      </c>
      <c r="M374" s="19" t="s">
        <v>100</v>
      </c>
      <c r="N374" s="19" t="s">
        <v>100</v>
      </c>
      <c r="O374" s="30">
        <v>140</v>
      </c>
      <c r="P374" s="19" t="s">
        <v>1453</v>
      </c>
      <c r="Q374" s="19" t="s">
        <v>1454</v>
      </c>
      <c r="R374" t="s">
        <v>18</v>
      </c>
    </row>
    <row r="375" spans="1:18" hidden="1" x14ac:dyDescent="0.25">
      <c r="A375" s="28" t="s">
        <v>1981</v>
      </c>
      <c r="B375" s="28" t="s">
        <v>1982</v>
      </c>
      <c r="C375" s="29">
        <v>1</v>
      </c>
      <c r="D375" s="19" t="s">
        <v>1373</v>
      </c>
      <c r="E375" s="19" t="s">
        <v>98</v>
      </c>
      <c r="F375" s="29">
        <v>14</v>
      </c>
      <c r="G375" s="19" t="s">
        <v>99</v>
      </c>
      <c r="H375" s="19" t="s">
        <v>99</v>
      </c>
      <c r="I375" s="29">
        <v>320</v>
      </c>
      <c r="J375" s="19" t="s">
        <v>16</v>
      </c>
      <c r="K375" s="19" t="s">
        <v>16</v>
      </c>
      <c r="L375" s="30">
        <v>1401</v>
      </c>
      <c r="M375" s="19" t="s">
        <v>100</v>
      </c>
      <c r="N375" s="19" t="s">
        <v>100</v>
      </c>
      <c r="O375" s="30">
        <v>273</v>
      </c>
      <c r="P375" s="19" t="s">
        <v>1451</v>
      </c>
      <c r="Q375" s="19" t="s">
        <v>1452</v>
      </c>
      <c r="R375" t="s">
        <v>18</v>
      </c>
    </row>
    <row r="376" spans="1:18" hidden="1" x14ac:dyDescent="0.25">
      <c r="A376" s="28" t="s">
        <v>1981</v>
      </c>
      <c r="B376" s="28" t="s">
        <v>1982</v>
      </c>
      <c r="C376" s="29">
        <v>1</v>
      </c>
      <c r="D376" s="19" t="s">
        <v>1373</v>
      </c>
      <c r="E376" s="19" t="s">
        <v>98</v>
      </c>
      <c r="F376" s="29">
        <v>14</v>
      </c>
      <c r="G376" s="19" t="s">
        <v>99</v>
      </c>
      <c r="H376" s="19" t="s">
        <v>99</v>
      </c>
      <c r="I376" s="29">
        <v>320</v>
      </c>
      <c r="J376" s="19" t="s">
        <v>16</v>
      </c>
      <c r="K376" s="19" t="s">
        <v>16</v>
      </c>
      <c r="L376" s="30">
        <v>1401</v>
      </c>
      <c r="M376" s="19" t="s">
        <v>100</v>
      </c>
      <c r="N376" s="19" t="s">
        <v>100</v>
      </c>
      <c r="O376" s="30">
        <v>179</v>
      </c>
      <c r="P376" s="19" t="s">
        <v>1645</v>
      </c>
      <c r="Q376" s="19" t="s">
        <v>1646</v>
      </c>
      <c r="R376" t="s">
        <v>18</v>
      </c>
    </row>
    <row r="377" spans="1:18" hidden="1" x14ac:dyDescent="0.25">
      <c r="A377" s="28" t="s">
        <v>1981</v>
      </c>
      <c r="B377" s="28" t="s">
        <v>1982</v>
      </c>
      <c r="C377" s="29">
        <v>1</v>
      </c>
      <c r="D377" s="19" t="s">
        <v>1373</v>
      </c>
      <c r="E377" s="19" t="s">
        <v>98</v>
      </c>
      <c r="F377" s="29">
        <v>14</v>
      </c>
      <c r="G377" s="19" t="s">
        <v>99</v>
      </c>
      <c r="H377" s="19" t="s">
        <v>99</v>
      </c>
      <c r="I377" s="29">
        <v>320</v>
      </c>
      <c r="J377" s="19" t="s">
        <v>16</v>
      </c>
      <c r="K377" s="19" t="s">
        <v>16</v>
      </c>
      <c r="L377" s="30">
        <v>1401</v>
      </c>
      <c r="M377" s="19" t="s">
        <v>100</v>
      </c>
      <c r="N377" s="19" t="s">
        <v>100</v>
      </c>
      <c r="O377" s="30">
        <v>137</v>
      </c>
      <c r="P377" s="19" t="s">
        <v>1457</v>
      </c>
      <c r="Q377" s="19" t="s">
        <v>1458</v>
      </c>
      <c r="R377" t="s">
        <v>18</v>
      </c>
    </row>
    <row r="378" spans="1:18" hidden="1" x14ac:dyDescent="0.25">
      <c r="A378" s="28" t="s">
        <v>1981</v>
      </c>
      <c r="B378" s="28" t="s">
        <v>1982</v>
      </c>
      <c r="C378" s="29">
        <v>1</v>
      </c>
      <c r="D378" s="19" t="s">
        <v>1373</v>
      </c>
      <c r="E378" s="19" t="s">
        <v>98</v>
      </c>
      <c r="F378" s="29">
        <v>14</v>
      </c>
      <c r="G378" s="19" t="s">
        <v>99</v>
      </c>
      <c r="H378" s="19" t="s">
        <v>99</v>
      </c>
      <c r="I378" s="29">
        <v>320</v>
      </c>
      <c r="J378" s="19" t="s">
        <v>16</v>
      </c>
      <c r="K378" s="19" t="s">
        <v>16</v>
      </c>
      <c r="L378" s="30">
        <v>1401</v>
      </c>
      <c r="M378" s="19" t="s">
        <v>100</v>
      </c>
      <c r="N378" s="19" t="s">
        <v>100</v>
      </c>
      <c r="O378" s="30">
        <v>138</v>
      </c>
      <c r="P378" s="19" t="s">
        <v>1459</v>
      </c>
      <c r="Q378" s="19" t="s">
        <v>1460</v>
      </c>
      <c r="R378" t="s">
        <v>18</v>
      </c>
    </row>
    <row r="379" spans="1:18" hidden="1" x14ac:dyDescent="0.25">
      <c r="A379" s="28" t="s">
        <v>1981</v>
      </c>
      <c r="B379" s="28" t="s">
        <v>1982</v>
      </c>
      <c r="C379" s="29">
        <v>1</v>
      </c>
      <c r="D379" s="19" t="s">
        <v>1373</v>
      </c>
      <c r="E379" s="19" t="s">
        <v>98</v>
      </c>
      <c r="F379" s="29">
        <v>14</v>
      </c>
      <c r="G379" s="19" t="s">
        <v>99</v>
      </c>
      <c r="H379" s="19" t="s">
        <v>99</v>
      </c>
      <c r="I379" s="29">
        <v>320</v>
      </c>
      <c r="J379" s="19" t="s">
        <v>16</v>
      </c>
      <c r="K379" s="19" t="s">
        <v>16</v>
      </c>
      <c r="L379" s="30">
        <v>1401</v>
      </c>
      <c r="M379" s="19" t="s">
        <v>100</v>
      </c>
      <c r="N379" s="19" t="s">
        <v>100</v>
      </c>
      <c r="O379" s="30">
        <v>178</v>
      </c>
      <c r="P379" s="19" t="s">
        <v>1647</v>
      </c>
      <c r="Q379" s="19" t="s">
        <v>1648</v>
      </c>
      <c r="R379" t="s">
        <v>18</v>
      </c>
    </row>
    <row r="380" spans="1:18" hidden="1" x14ac:dyDescent="0.25">
      <c r="A380" s="28" t="s">
        <v>1981</v>
      </c>
      <c r="B380" s="28" t="s">
        <v>1982</v>
      </c>
      <c r="C380" s="29">
        <v>1</v>
      </c>
      <c r="D380" s="19" t="s">
        <v>1373</v>
      </c>
      <c r="E380" s="19" t="s">
        <v>98</v>
      </c>
      <c r="F380" s="29">
        <v>14</v>
      </c>
      <c r="G380" s="19" t="s">
        <v>99</v>
      </c>
      <c r="H380" s="19" t="s">
        <v>99</v>
      </c>
      <c r="I380" s="29">
        <v>320</v>
      </c>
      <c r="J380" s="19" t="s">
        <v>16</v>
      </c>
      <c r="K380" s="19" t="s">
        <v>16</v>
      </c>
      <c r="L380" s="30">
        <v>1401</v>
      </c>
      <c r="M380" s="19" t="s">
        <v>100</v>
      </c>
      <c r="N380" s="19" t="s">
        <v>100</v>
      </c>
      <c r="O380" s="30">
        <v>272</v>
      </c>
      <c r="P380" s="19" t="s">
        <v>1455</v>
      </c>
      <c r="Q380" s="19" t="s">
        <v>1456</v>
      </c>
      <c r="R380" t="s">
        <v>18</v>
      </c>
    </row>
    <row r="381" spans="1:18" hidden="1" x14ac:dyDescent="0.25">
      <c r="A381" s="28" t="s">
        <v>1981</v>
      </c>
      <c r="B381" s="28" t="s">
        <v>1982</v>
      </c>
      <c r="C381" s="29">
        <v>1</v>
      </c>
      <c r="D381" s="19" t="s">
        <v>1373</v>
      </c>
      <c r="E381" s="19" t="s">
        <v>98</v>
      </c>
      <c r="F381" s="29">
        <v>14</v>
      </c>
      <c r="G381" s="19" t="s">
        <v>99</v>
      </c>
      <c r="H381" s="19" t="s">
        <v>99</v>
      </c>
      <c r="I381" s="29">
        <v>320</v>
      </c>
      <c r="J381" s="19" t="s">
        <v>16</v>
      </c>
      <c r="K381" s="19" t="s">
        <v>16</v>
      </c>
      <c r="L381" s="30">
        <v>1401</v>
      </c>
      <c r="M381" s="19" t="s">
        <v>100</v>
      </c>
      <c r="N381" s="19" t="s">
        <v>100</v>
      </c>
      <c r="O381" s="30">
        <v>271</v>
      </c>
      <c r="P381" s="19" t="s">
        <v>1389</v>
      </c>
      <c r="Q381" s="19" t="s">
        <v>1390</v>
      </c>
      <c r="R381" t="s">
        <v>18</v>
      </c>
    </row>
    <row r="382" spans="1:18" hidden="1" x14ac:dyDescent="0.25">
      <c r="A382" s="28" t="s">
        <v>1981</v>
      </c>
      <c r="B382" s="28" t="s">
        <v>1982</v>
      </c>
      <c r="C382" s="29">
        <v>1</v>
      </c>
      <c r="D382" s="19" t="s">
        <v>1373</v>
      </c>
      <c r="E382" s="19" t="s">
        <v>98</v>
      </c>
      <c r="F382" s="29">
        <v>14</v>
      </c>
      <c r="G382" s="19" t="s">
        <v>99</v>
      </c>
      <c r="H382" s="19" t="s">
        <v>99</v>
      </c>
      <c r="I382" s="29">
        <v>320</v>
      </c>
      <c r="J382" s="19" t="s">
        <v>16</v>
      </c>
      <c r="K382" s="19" t="s">
        <v>16</v>
      </c>
      <c r="L382" s="30">
        <v>1401</v>
      </c>
      <c r="M382" s="19" t="s">
        <v>100</v>
      </c>
      <c r="N382" s="19" t="s">
        <v>100</v>
      </c>
      <c r="O382" s="30">
        <v>141</v>
      </c>
      <c r="P382" s="19" t="s">
        <v>1469</v>
      </c>
      <c r="Q382" s="19" t="s">
        <v>1470</v>
      </c>
      <c r="R382" t="s">
        <v>18</v>
      </c>
    </row>
    <row r="383" spans="1:18" hidden="1" x14ac:dyDescent="0.25">
      <c r="A383" s="28" t="s">
        <v>1981</v>
      </c>
      <c r="B383" s="28" t="s">
        <v>1982</v>
      </c>
      <c r="C383" s="29">
        <v>1</v>
      </c>
      <c r="D383" s="19" t="s">
        <v>1373</v>
      </c>
      <c r="E383" s="19" t="s">
        <v>98</v>
      </c>
      <c r="F383" s="29">
        <v>14</v>
      </c>
      <c r="G383" s="19" t="s">
        <v>99</v>
      </c>
      <c r="H383" s="19" t="s">
        <v>99</v>
      </c>
      <c r="I383" s="29">
        <v>320</v>
      </c>
      <c r="J383" s="19" t="s">
        <v>16</v>
      </c>
      <c r="K383" s="19" t="s">
        <v>16</v>
      </c>
      <c r="L383" s="30">
        <v>1401</v>
      </c>
      <c r="M383" s="19" t="s">
        <v>100</v>
      </c>
      <c r="N383" s="19" t="s">
        <v>100</v>
      </c>
      <c r="O383" s="30">
        <v>142</v>
      </c>
      <c r="P383" s="19" t="s">
        <v>1471</v>
      </c>
      <c r="Q383" s="19" t="s">
        <v>1472</v>
      </c>
      <c r="R383" t="s">
        <v>18</v>
      </c>
    </row>
    <row r="384" spans="1:18" hidden="1" x14ac:dyDescent="0.25">
      <c r="A384" s="28" t="s">
        <v>1981</v>
      </c>
      <c r="B384" s="28" t="s">
        <v>1982</v>
      </c>
      <c r="C384" s="29">
        <v>1</v>
      </c>
      <c r="D384" s="19" t="s">
        <v>1373</v>
      </c>
      <c r="E384" s="19" t="s">
        <v>98</v>
      </c>
      <c r="F384" s="29">
        <v>14</v>
      </c>
      <c r="G384" s="19" t="s">
        <v>99</v>
      </c>
      <c r="H384" s="19" t="s">
        <v>99</v>
      </c>
      <c r="I384" s="29">
        <v>320</v>
      </c>
      <c r="J384" s="19" t="s">
        <v>16</v>
      </c>
      <c r="K384" s="19" t="s">
        <v>16</v>
      </c>
      <c r="L384" s="30">
        <v>1401</v>
      </c>
      <c r="M384" s="19" t="s">
        <v>100</v>
      </c>
      <c r="N384" s="19" t="s">
        <v>100</v>
      </c>
      <c r="O384" s="30">
        <v>274</v>
      </c>
      <c r="P384" s="19" t="s">
        <v>1467</v>
      </c>
      <c r="Q384" s="19" t="s">
        <v>1468</v>
      </c>
      <c r="R384" t="s">
        <v>18</v>
      </c>
    </row>
    <row r="385" spans="1:18" hidden="1" x14ac:dyDescent="0.25">
      <c r="A385" s="28" t="s">
        <v>1981</v>
      </c>
      <c r="B385" s="28" t="s">
        <v>1982</v>
      </c>
      <c r="C385" s="29">
        <v>1</v>
      </c>
      <c r="D385" s="19" t="s">
        <v>1373</v>
      </c>
      <c r="E385" s="19" t="s">
        <v>98</v>
      </c>
      <c r="F385" s="29">
        <v>14</v>
      </c>
      <c r="G385" s="19" t="s">
        <v>99</v>
      </c>
      <c r="H385" s="19" t="s">
        <v>99</v>
      </c>
      <c r="I385" s="29">
        <v>320</v>
      </c>
      <c r="J385" s="19" t="s">
        <v>16</v>
      </c>
      <c r="K385" s="19" t="s">
        <v>16</v>
      </c>
      <c r="L385" s="30">
        <v>1401</v>
      </c>
      <c r="M385" s="19" t="s">
        <v>100</v>
      </c>
      <c r="N385" s="19" t="s">
        <v>100</v>
      </c>
      <c r="O385" s="30">
        <v>180</v>
      </c>
      <c r="P385" s="19" t="s">
        <v>1649</v>
      </c>
      <c r="Q385" s="19" t="s">
        <v>1650</v>
      </c>
      <c r="R385" t="s">
        <v>18</v>
      </c>
    </row>
    <row r="386" spans="1:18" hidden="1" x14ac:dyDescent="0.25">
      <c r="A386" s="28" t="s">
        <v>1981</v>
      </c>
      <c r="B386" s="28" t="s">
        <v>1982</v>
      </c>
      <c r="C386" s="29">
        <v>1</v>
      </c>
      <c r="D386" s="19" t="s">
        <v>1373</v>
      </c>
      <c r="E386" s="19" t="s">
        <v>98</v>
      </c>
      <c r="F386" s="29">
        <v>14</v>
      </c>
      <c r="G386" s="19" t="s">
        <v>99</v>
      </c>
      <c r="H386" s="19" t="s">
        <v>99</v>
      </c>
      <c r="I386" s="29">
        <v>320</v>
      </c>
      <c r="J386" s="19" t="s">
        <v>16</v>
      </c>
      <c r="K386" s="19" t="s">
        <v>16</v>
      </c>
      <c r="L386" s="30">
        <v>1401</v>
      </c>
      <c r="M386" s="19" t="s">
        <v>100</v>
      </c>
      <c r="N386" s="19" t="s">
        <v>100</v>
      </c>
      <c r="O386" s="30">
        <v>145</v>
      </c>
      <c r="P386" s="19" t="s">
        <v>1433</v>
      </c>
      <c r="Q386" s="19" t="s">
        <v>1433</v>
      </c>
      <c r="R386" t="s">
        <v>18</v>
      </c>
    </row>
    <row r="387" spans="1:18" hidden="1" x14ac:dyDescent="0.25">
      <c r="A387" s="28" t="s">
        <v>1983</v>
      </c>
      <c r="B387" s="28" t="s">
        <v>1984</v>
      </c>
      <c r="C387" s="29">
        <v>4</v>
      </c>
      <c r="D387" s="19" t="s">
        <v>1372</v>
      </c>
      <c r="E387" s="19" t="s">
        <v>14</v>
      </c>
      <c r="F387" s="29">
        <v>41</v>
      </c>
      <c r="G387" s="19" t="s">
        <v>29</v>
      </c>
      <c r="H387" s="19" t="s">
        <v>29</v>
      </c>
      <c r="I387" s="29">
        <v>412</v>
      </c>
      <c r="J387" s="19" t="s">
        <v>30</v>
      </c>
      <c r="K387" s="19" t="s">
        <v>30</v>
      </c>
      <c r="L387" s="30">
        <v>4121</v>
      </c>
      <c r="M387" s="19" t="s">
        <v>111</v>
      </c>
      <c r="N387" s="19" t="s">
        <v>111</v>
      </c>
      <c r="O387" s="30">
        <v>271</v>
      </c>
      <c r="P387" s="19" t="s">
        <v>1389</v>
      </c>
      <c r="Q387" s="19" t="s">
        <v>1390</v>
      </c>
      <c r="R387" t="s">
        <v>18</v>
      </c>
    </row>
    <row r="388" spans="1:18" hidden="1" x14ac:dyDescent="0.25">
      <c r="A388" s="28" t="s">
        <v>1983</v>
      </c>
      <c r="B388" s="28" t="s">
        <v>1984</v>
      </c>
      <c r="C388" s="29">
        <v>4</v>
      </c>
      <c r="D388" s="19" t="s">
        <v>1372</v>
      </c>
      <c r="E388" s="19" t="s">
        <v>14</v>
      </c>
      <c r="F388" s="29">
        <v>41</v>
      </c>
      <c r="G388" s="19" t="s">
        <v>29</v>
      </c>
      <c r="H388" s="19" t="s">
        <v>29</v>
      </c>
      <c r="I388" s="29">
        <v>412</v>
      </c>
      <c r="J388" s="19" t="s">
        <v>30</v>
      </c>
      <c r="K388" s="19" t="s">
        <v>30</v>
      </c>
      <c r="L388" s="30">
        <v>4121</v>
      </c>
      <c r="M388" s="19" t="s">
        <v>111</v>
      </c>
      <c r="N388" s="19" t="s">
        <v>111</v>
      </c>
      <c r="O388" s="30">
        <v>135</v>
      </c>
      <c r="P388" s="19" t="s">
        <v>1393</v>
      </c>
      <c r="Q388" s="19" t="s">
        <v>1394</v>
      </c>
      <c r="R388" t="s">
        <v>18</v>
      </c>
    </row>
    <row r="389" spans="1:18" hidden="1" x14ac:dyDescent="0.25">
      <c r="A389" s="28" t="s">
        <v>1983</v>
      </c>
      <c r="B389" s="28" t="s">
        <v>1984</v>
      </c>
      <c r="C389" s="29">
        <v>4</v>
      </c>
      <c r="D389" s="19" t="s">
        <v>1372</v>
      </c>
      <c r="E389" s="19" t="s">
        <v>14</v>
      </c>
      <c r="F389" s="29">
        <v>41</v>
      </c>
      <c r="G389" s="19" t="s">
        <v>29</v>
      </c>
      <c r="H389" s="19" t="s">
        <v>29</v>
      </c>
      <c r="I389" s="29">
        <v>412</v>
      </c>
      <c r="J389" s="19" t="s">
        <v>30</v>
      </c>
      <c r="K389" s="19" t="s">
        <v>30</v>
      </c>
      <c r="L389" s="30">
        <v>4121</v>
      </c>
      <c r="M389" s="19" t="s">
        <v>111</v>
      </c>
      <c r="N389" s="19" t="s">
        <v>111</v>
      </c>
      <c r="O389" s="30">
        <v>136</v>
      </c>
      <c r="P389" s="19" t="s">
        <v>1395</v>
      </c>
      <c r="Q389" s="19" t="s">
        <v>1396</v>
      </c>
      <c r="R389" t="s">
        <v>18</v>
      </c>
    </row>
    <row r="390" spans="1:18" hidden="1" x14ac:dyDescent="0.25">
      <c r="A390" s="28" t="s">
        <v>1983</v>
      </c>
      <c r="B390" s="28" t="s">
        <v>1984</v>
      </c>
      <c r="C390" s="29">
        <v>4</v>
      </c>
      <c r="D390" s="19" t="s">
        <v>1372</v>
      </c>
      <c r="E390" s="19" t="s">
        <v>14</v>
      </c>
      <c r="F390" s="29">
        <v>41</v>
      </c>
      <c r="G390" s="19" t="s">
        <v>29</v>
      </c>
      <c r="H390" s="19" t="s">
        <v>29</v>
      </c>
      <c r="I390" s="29">
        <v>412</v>
      </c>
      <c r="J390" s="19" t="s">
        <v>30</v>
      </c>
      <c r="K390" s="19" t="s">
        <v>30</v>
      </c>
      <c r="L390" s="30">
        <v>4121</v>
      </c>
      <c r="M390" s="19" t="s">
        <v>111</v>
      </c>
      <c r="N390" s="19" t="s">
        <v>111</v>
      </c>
      <c r="O390" s="30">
        <v>154</v>
      </c>
      <c r="P390" s="19" t="s">
        <v>1391</v>
      </c>
      <c r="Q390" s="19" t="s">
        <v>1392</v>
      </c>
      <c r="R390" t="s">
        <v>18</v>
      </c>
    </row>
    <row r="391" spans="1:18" hidden="1" x14ac:dyDescent="0.25">
      <c r="A391" s="28" t="s">
        <v>1983</v>
      </c>
      <c r="B391" s="28" t="s">
        <v>1984</v>
      </c>
      <c r="C391" s="29">
        <v>4</v>
      </c>
      <c r="D391" s="19" t="s">
        <v>1372</v>
      </c>
      <c r="E391" s="19" t="s">
        <v>14</v>
      </c>
      <c r="F391" s="29">
        <v>41</v>
      </c>
      <c r="G391" s="19" t="s">
        <v>29</v>
      </c>
      <c r="H391" s="19" t="s">
        <v>29</v>
      </c>
      <c r="I391" s="29">
        <v>412</v>
      </c>
      <c r="J391" s="19" t="s">
        <v>30</v>
      </c>
      <c r="K391" s="19" t="s">
        <v>30</v>
      </c>
      <c r="L391" s="30">
        <v>4121</v>
      </c>
      <c r="M391" s="19" t="s">
        <v>111</v>
      </c>
      <c r="N391" s="19" t="s">
        <v>111</v>
      </c>
      <c r="O391" s="30">
        <v>157</v>
      </c>
      <c r="P391" s="19" t="s">
        <v>1414</v>
      </c>
      <c r="Q391" s="19" t="s">
        <v>1415</v>
      </c>
      <c r="R391" t="s">
        <v>18</v>
      </c>
    </row>
    <row r="392" spans="1:18" hidden="1" x14ac:dyDescent="0.25">
      <c r="A392" s="28" t="s">
        <v>1983</v>
      </c>
      <c r="B392" s="28" t="s">
        <v>1984</v>
      </c>
      <c r="C392" s="29">
        <v>4</v>
      </c>
      <c r="D392" s="19" t="s">
        <v>1372</v>
      </c>
      <c r="E392" s="19" t="s">
        <v>14</v>
      </c>
      <c r="F392" s="29">
        <v>41</v>
      </c>
      <c r="G392" s="19" t="s">
        <v>29</v>
      </c>
      <c r="H392" s="19" t="s">
        <v>29</v>
      </c>
      <c r="I392" s="29">
        <v>412</v>
      </c>
      <c r="J392" s="19" t="s">
        <v>30</v>
      </c>
      <c r="K392" s="19" t="s">
        <v>30</v>
      </c>
      <c r="L392" s="30">
        <v>4121</v>
      </c>
      <c r="M392" s="19" t="s">
        <v>111</v>
      </c>
      <c r="N392" s="19" t="s">
        <v>111</v>
      </c>
      <c r="O392" s="30">
        <v>158</v>
      </c>
      <c r="P392" s="19" t="s">
        <v>1416</v>
      </c>
      <c r="Q392" s="19" t="s">
        <v>1417</v>
      </c>
      <c r="R392" t="s">
        <v>25</v>
      </c>
    </row>
    <row r="393" spans="1:18" hidden="1" x14ac:dyDescent="0.25">
      <c r="A393" s="28" t="s">
        <v>1985</v>
      </c>
      <c r="B393" s="28" t="s">
        <v>1984</v>
      </c>
      <c r="C393" s="29">
        <v>4</v>
      </c>
      <c r="D393" s="19" t="s">
        <v>1372</v>
      </c>
      <c r="E393" s="19" t="s">
        <v>14</v>
      </c>
      <c r="F393" s="29">
        <v>41</v>
      </c>
      <c r="G393" s="19" t="s">
        <v>29</v>
      </c>
      <c r="H393" s="19" t="s">
        <v>29</v>
      </c>
      <c r="I393" s="29">
        <v>412</v>
      </c>
      <c r="J393" s="19" t="s">
        <v>30</v>
      </c>
      <c r="K393" s="19" t="s">
        <v>30</v>
      </c>
      <c r="L393" s="30">
        <v>4123</v>
      </c>
      <c r="M393" s="19" t="s">
        <v>31</v>
      </c>
      <c r="N393" s="19" t="s">
        <v>31</v>
      </c>
      <c r="O393" s="30">
        <v>157</v>
      </c>
      <c r="P393" s="19" t="s">
        <v>1414</v>
      </c>
      <c r="Q393" s="19" t="s">
        <v>1415</v>
      </c>
      <c r="R393" t="s">
        <v>18</v>
      </c>
    </row>
    <row r="394" spans="1:18" hidden="1" x14ac:dyDescent="0.25">
      <c r="A394" s="28" t="s">
        <v>1985</v>
      </c>
      <c r="B394" s="28" t="s">
        <v>1984</v>
      </c>
      <c r="C394" s="29">
        <v>4</v>
      </c>
      <c r="D394" s="19" t="s">
        <v>1372</v>
      </c>
      <c r="E394" s="19" t="s">
        <v>14</v>
      </c>
      <c r="F394" s="29">
        <v>41</v>
      </c>
      <c r="G394" s="19" t="s">
        <v>29</v>
      </c>
      <c r="H394" s="19" t="s">
        <v>29</v>
      </c>
      <c r="I394" s="29">
        <v>412</v>
      </c>
      <c r="J394" s="19" t="s">
        <v>30</v>
      </c>
      <c r="K394" s="19" t="s">
        <v>30</v>
      </c>
      <c r="L394" s="30">
        <v>4123</v>
      </c>
      <c r="M394" s="19" t="s">
        <v>31</v>
      </c>
      <c r="N394" s="19" t="s">
        <v>31</v>
      </c>
      <c r="O394" s="30">
        <v>148</v>
      </c>
      <c r="P394" s="19" t="s">
        <v>1419</v>
      </c>
      <c r="Q394" s="19" t="s">
        <v>1420</v>
      </c>
      <c r="R394" t="s">
        <v>25</v>
      </c>
    </row>
    <row r="395" spans="1:18" hidden="1" x14ac:dyDescent="0.25">
      <c r="A395" s="28" t="s">
        <v>1985</v>
      </c>
      <c r="B395" s="28" t="s">
        <v>1984</v>
      </c>
      <c r="C395" s="29">
        <v>4</v>
      </c>
      <c r="D395" s="19" t="s">
        <v>1372</v>
      </c>
      <c r="E395" s="19" t="s">
        <v>14</v>
      </c>
      <c r="F395" s="29">
        <v>41</v>
      </c>
      <c r="G395" s="19" t="s">
        <v>29</v>
      </c>
      <c r="H395" s="19" t="s">
        <v>29</v>
      </c>
      <c r="I395" s="29">
        <v>412</v>
      </c>
      <c r="J395" s="19" t="s">
        <v>30</v>
      </c>
      <c r="K395" s="19" t="s">
        <v>30</v>
      </c>
      <c r="L395" s="30">
        <v>4123</v>
      </c>
      <c r="M395" s="19" t="s">
        <v>31</v>
      </c>
      <c r="N395" s="19" t="s">
        <v>31</v>
      </c>
      <c r="O395" s="30">
        <v>135</v>
      </c>
      <c r="P395" s="19" t="s">
        <v>1393</v>
      </c>
      <c r="Q395" s="19" t="s">
        <v>1394</v>
      </c>
      <c r="R395" t="s">
        <v>18</v>
      </c>
    </row>
    <row r="396" spans="1:18" hidden="1" x14ac:dyDescent="0.25">
      <c r="A396" s="28" t="s">
        <v>1985</v>
      </c>
      <c r="B396" s="28" t="s">
        <v>1984</v>
      </c>
      <c r="C396" s="29">
        <v>4</v>
      </c>
      <c r="D396" s="19" t="s">
        <v>1372</v>
      </c>
      <c r="E396" s="19" t="s">
        <v>14</v>
      </c>
      <c r="F396" s="29">
        <v>41</v>
      </c>
      <c r="G396" s="19" t="s">
        <v>29</v>
      </c>
      <c r="H396" s="19" t="s">
        <v>29</v>
      </c>
      <c r="I396" s="29">
        <v>412</v>
      </c>
      <c r="J396" s="19" t="s">
        <v>30</v>
      </c>
      <c r="K396" s="19" t="s">
        <v>30</v>
      </c>
      <c r="L396" s="30">
        <v>4123</v>
      </c>
      <c r="M396" s="19" t="s">
        <v>31</v>
      </c>
      <c r="N396" s="19" t="s">
        <v>31</v>
      </c>
      <c r="O396" s="30">
        <v>136</v>
      </c>
      <c r="P396" s="19" t="s">
        <v>1395</v>
      </c>
      <c r="Q396" s="19" t="s">
        <v>1396</v>
      </c>
      <c r="R396" t="s">
        <v>18</v>
      </c>
    </row>
    <row r="397" spans="1:18" hidden="1" x14ac:dyDescent="0.25">
      <c r="A397" s="28" t="s">
        <v>1985</v>
      </c>
      <c r="B397" s="28" t="s">
        <v>1984</v>
      </c>
      <c r="C397" s="29">
        <v>4</v>
      </c>
      <c r="D397" s="19" t="s">
        <v>1372</v>
      </c>
      <c r="E397" s="19" t="s">
        <v>14</v>
      </c>
      <c r="F397" s="29">
        <v>41</v>
      </c>
      <c r="G397" s="19" t="s">
        <v>29</v>
      </c>
      <c r="H397" s="19" t="s">
        <v>29</v>
      </c>
      <c r="I397" s="29">
        <v>412</v>
      </c>
      <c r="J397" s="19" t="s">
        <v>30</v>
      </c>
      <c r="K397" s="19" t="s">
        <v>30</v>
      </c>
      <c r="L397" s="30">
        <v>4123</v>
      </c>
      <c r="M397" s="19" t="s">
        <v>31</v>
      </c>
      <c r="N397" s="19" t="s">
        <v>31</v>
      </c>
      <c r="O397" s="30">
        <v>154</v>
      </c>
      <c r="P397" s="19" t="s">
        <v>1391</v>
      </c>
      <c r="Q397" s="19" t="s">
        <v>1392</v>
      </c>
      <c r="R397" t="s">
        <v>18</v>
      </c>
    </row>
    <row r="398" spans="1:18" hidden="1" x14ac:dyDescent="0.25">
      <c r="A398" s="28" t="s">
        <v>1985</v>
      </c>
      <c r="B398" s="28" t="s">
        <v>1984</v>
      </c>
      <c r="C398" s="29">
        <v>4</v>
      </c>
      <c r="D398" s="19" t="s">
        <v>1372</v>
      </c>
      <c r="E398" s="19" t="s">
        <v>14</v>
      </c>
      <c r="F398" s="29">
        <v>41</v>
      </c>
      <c r="G398" s="19" t="s">
        <v>29</v>
      </c>
      <c r="H398" s="19" t="s">
        <v>29</v>
      </c>
      <c r="I398" s="29">
        <v>412</v>
      </c>
      <c r="J398" s="19" t="s">
        <v>30</v>
      </c>
      <c r="K398" s="19" t="s">
        <v>30</v>
      </c>
      <c r="L398" s="30">
        <v>4123</v>
      </c>
      <c r="M398" s="19" t="s">
        <v>31</v>
      </c>
      <c r="N398" s="19" t="s">
        <v>31</v>
      </c>
      <c r="O398" s="30">
        <v>246</v>
      </c>
      <c r="P398" s="19" t="s">
        <v>1437</v>
      </c>
      <c r="Q398" s="19" t="s">
        <v>1438</v>
      </c>
      <c r="R398" t="s">
        <v>18</v>
      </c>
    </row>
    <row r="399" spans="1:18" hidden="1" x14ac:dyDescent="0.25">
      <c r="A399" s="28" t="s">
        <v>1985</v>
      </c>
      <c r="B399" s="28" t="s">
        <v>1984</v>
      </c>
      <c r="C399" s="29">
        <v>4</v>
      </c>
      <c r="D399" s="19" t="s">
        <v>1372</v>
      </c>
      <c r="E399" s="19" t="s">
        <v>14</v>
      </c>
      <c r="F399" s="29">
        <v>41</v>
      </c>
      <c r="G399" s="19" t="s">
        <v>29</v>
      </c>
      <c r="H399" s="19" t="s">
        <v>29</v>
      </c>
      <c r="I399" s="29">
        <v>412</v>
      </c>
      <c r="J399" s="19" t="s">
        <v>30</v>
      </c>
      <c r="K399" s="19" t="s">
        <v>30</v>
      </c>
      <c r="L399" s="30">
        <v>4123</v>
      </c>
      <c r="M399" s="19" t="s">
        <v>31</v>
      </c>
      <c r="N399" s="19" t="s">
        <v>31</v>
      </c>
      <c r="O399" s="30">
        <v>245</v>
      </c>
      <c r="P399" s="19" t="s">
        <v>1439</v>
      </c>
      <c r="Q399" s="19" t="s">
        <v>1439</v>
      </c>
      <c r="R399" t="s">
        <v>18</v>
      </c>
    </row>
    <row r="400" spans="1:18" hidden="1" x14ac:dyDescent="0.25">
      <c r="A400" s="28" t="s">
        <v>1985</v>
      </c>
      <c r="B400" s="28" t="s">
        <v>1984</v>
      </c>
      <c r="C400" s="29">
        <v>4</v>
      </c>
      <c r="D400" s="19" t="s">
        <v>1372</v>
      </c>
      <c r="E400" s="19" t="s">
        <v>14</v>
      </c>
      <c r="F400" s="29">
        <v>41</v>
      </c>
      <c r="G400" s="19" t="s">
        <v>29</v>
      </c>
      <c r="H400" s="19" t="s">
        <v>29</v>
      </c>
      <c r="I400" s="29">
        <v>412</v>
      </c>
      <c r="J400" s="19" t="s">
        <v>30</v>
      </c>
      <c r="K400" s="19" t="s">
        <v>30</v>
      </c>
      <c r="L400" s="30">
        <v>4123</v>
      </c>
      <c r="M400" s="19" t="s">
        <v>31</v>
      </c>
      <c r="N400" s="19" t="s">
        <v>31</v>
      </c>
      <c r="O400" s="30">
        <v>337</v>
      </c>
      <c r="P400" s="19" t="s">
        <v>1440</v>
      </c>
      <c r="Q400" s="19" t="s">
        <v>1441</v>
      </c>
      <c r="R400" t="s">
        <v>18</v>
      </c>
    </row>
    <row r="401" spans="1:18" hidden="1" x14ac:dyDescent="0.25">
      <c r="A401" s="28" t="s">
        <v>1985</v>
      </c>
      <c r="B401" s="28" t="s">
        <v>1984</v>
      </c>
      <c r="C401" s="29">
        <v>4</v>
      </c>
      <c r="D401" s="19" t="s">
        <v>1372</v>
      </c>
      <c r="E401" s="19" t="s">
        <v>14</v>
      </c>
      <c r="F401" s="29">
        <v>41</v>
      </c>
      <c r="G401" s="19" t="s">
        <v>29</v>
      </c>
      <c r="H401" s="19" t="s">
        <v>29</v>
      </c>
      <c r="I401" s="29">
        <v>412</v>
      </c>
      <c r="J401" s="19" t="s">
        <v>30</v>
      </c>
      <c r="K401" s="19" t="s">
        <v>30</v>
      </c>
      <c r="L401" s="30">
        <v>4123</v>
      </c>
      <c r="M401" s="19" t="s">
        <v>31</v>
      </c>
      <c r="N401" s="19" t="s">
        <v>31</v>
      </c>
      <c r="O401" s="30">
        <v>271</v>
      </c>
      <c r="P401" s="19" t="s">
        <v>1389</v>
      </c>
      <c r="Q401" s="19" t="s">
        <v>1390</v>
      </c>
      <c r="R401" t="s">
        <v>18</v>
      </c>
    </row>
    <row r="402" spans="1:18" hidden="1" x14ac:dyDescent="0.25">
      <c r="A402" s="28" t="s">
        <v>1986</v>
      </c>
      <c r="B402" s="28" t="s">
        <v>1987</v>
      </c>
      <c r="C402" s="29">
        <v>4</v>
      </c>
      <c r="D402" s="19" t="s">
        <v>1372</v>
      </c>
      <c r="E402" s="19" t="s">
        <v>14</v>
      </c>
      <c r="F402" s="29">
        <v>41</v>
      </c>
      <c r="G402" s="19" t="s">
        <v>29</v>
      </c>
      <c r="H402" s="19" t="s">
        <v>29</v>
      </c>
      <c r="I402" s="29">
        <v>414</v>
      </c>
      <c r="J402" s="19" t="s">
        <v>112</v>
      </c>
      <c r="K402" s="19" t="s">
        <v>112</v>
      </c>
      <c r="L402" s="30">
        <v>4144</v>
      </c>
      <c r="M402" s="19" t="s">
        <v>113</v>
      </c>
      <c r="N402" s="19" t="s">
        <v>113</v>
      </c>
      <c r="O402" s="30">
        <v>1004</v>
      </c>
      <c r="P402" s="19" t="s">
        <v>1791</v>
      </c>
      <c r="Q402" s="19" t="s">
        <v>1791</v>
      </c>
      <c r="R402" t="s">
        <v>18</v>
      </c>
    </row>
    <row r="403" spans="1:18" hidden="1" x14ac:dyDescent="0.25">
      <c r="A403" s="28" t="s">
        <v>1986</v>
      </c>
      <c r="B403" s="28" t="s">
        <v>1987</v>
      </c>
      <c r="C403" s="29">
        <v>4</v>
      </c>
      <c r="D403" s="19" t="s">
        <v>1372</v>
      </c>
      <c r="E403" s="19" t="s">
        <v>14</v>
      </c>
      <c r="F403" s="29">
        <v>41</v>
      </c>
      <c r="G403" s="19" t="s">
        <v>29</v>
      </c>
      <c r="H403" s="19" t="s">
        <v>29</v>
      </c>
      <c r="I403" s="29">
        <v>414</v>
      </c>
      <c r="J403" s="19" t="s">
        <v>112</v>
      </c>
      <c r="K403" s="19" t="s">
        <v>112</v>
      </c>
      <c r="L403" s="30">
        <v>4144</v>
      </c>
      <c r="M403" s="19" t="s">
        <v>113</v>
      </c>
      <c r="N403" s="19" t="s">
        <v>113</v>
      </c>
      <c r="O403" s="30">
        <v>275</v>
      </c>
      <c r="P403" s="19" t="s">
        <v>1397</v>
      </c>
      <c r="Q403" s="19" t="s">
        <v>1398</v>
      </c>
      <c r="R403" t="s">
        <v>18</v>
      </c>
    </row>
    <row r="404" spans="1:18" hidden="1" x14ac:dyDescent="0.25">
      <c r="A404" s="28" t="s">
        <v>1986</v>
      </c>
      <c r="B404" s="28" t="s">
        <v>1987</v>
      </c>
      <c r="C404" s="29">
        <v>4</v>
      </c>
      <c r="D404" s="19" t="s">
        <v>1372</v>
      </c>
      <c r="E404" s="19" t="s">
        <v>14</v>
      </c>
      <c r="F404" s="29">
        <v>41</v>
      </c>
      <c r="G404" s="19" t="s">
        <v>29</v>
      </c>
      <c r="H404" s="19" t="s">
        <v>29</v>
      </c>
      <c r="I404" s="29">
        <v>414</v>
      </c>
      <c r="J404" s="19" t="s">
        <v>112</v>
      </c>
      <c r="K404" s="19" t="s">
        <v>112</v>
      </c>
      <c r="L404" s="30">
        <v>4144</v>
      </c>
      <c r="M404" s="19" t="s">
        <v>113</v>
      </c>
      <c r="N404" s="19" t="s">
        <v>113</v>
      </c>
      <c r="O404" s="30">
        <v>148</v>
      </c>
      <c r="P404" s="19" t="s">
        <v>1419</v>
      </c>
      <c r="Q404" s="19" t="s">
        <v>1420</v>
      </c>
      <c r="R404" t="s">
        <v>25</v>
      </c>
    </row>
    <row r="405" spans="1:18" hidden="1" x14ac:dyDescent="0.25">
      <c r="A405" s="28" t="s">
        <v>1986</v>
      </c>
      <c r="B405" s="28" t="s">
        <v>1987</v>
      </c>
      <c r="C405" s="29">
        <v>4</v>
      </c>
      <c r="D405" s="19" t="s">
        <v>1372</v>
      </c>
      <c r="E405" s="19" t="s">
        <v>14</v>
      </c>
      <c r="F405" s="29">
        <v>41</v>
      </c>
      <c r="G405" s="19" t="s">
        <v>29</v>
      </c>
      <c r="H405" s="19" t="s">
        <v>29</v>
      </c>
      <c r="I405" s="29">
        <v>414</v>
      </c>
      <c r="J405" s="19" t="s">
        <v>112</v>
      </c>
      <c r="K405" s="19" t="s">
        <v>112</v>
      </c>
      <c r="L405" s="30">
        <v>4144</v>
      </c>
      <c r="M405" s="19" t="s">
        <v>113</v>
      </c>
      <c r="N405" s="19" t="s">
        <v>113</v>
      </c>
      <c r="O405" s="30">
        <v>175</v>
      </c>
      <c r="P405" s="19" t="s">
        <v>1432</v>
      </c>
      <c r="Q405" s="19" t="s">
        <v>1432</v>
      </c>
      <c r="R405" t="s">
        <v>18</v>
      </c>
    </row>
    <row r="406" spans="1:18" hidden="1" x14ac:dyDescent="0.25">
      <c r="A406" s="28" t="s">
        <v>1986</v>
      </c>
      <c r="B406" s="28" t="s">
        <v>1987</v>
      </c>
      <c r="C406" s="29">
        <v>4</v>
      </c>
      <c r="D406" s="19" t="s">
        <v>1372</v>
      </c>
      <c r="E406" s="19" t="s">
        <v>14</v>
      </c>
      <c r="F406" s="29">
        <v>41</v>
      </c>
      <c r="G406" s="19" t="s">
        <v>29</v>
      </c>
      <c r="H406" s="19" t="s">
        <v>29</v>
      </c>
      <c r="I406" s="29">
        <v>414</v>
      </c>
      <c r="J406" s="19" t="s">
        <v>112</v>
      </c>
      <c r="K406" s="19" t="s">
        <v>112</v>
      </c>
      <c r="L406" s="30">
        <v>4144</v>
      </c>
      <c r="M406" s="19" t="s">
        <v>113</v>
      </c>
      <c r="N406" s="19" t="s">
        <v>113</v>
      </c>
      <c r="O406" s="30">
        <v>135</v>
      </c>
      <c r="P406" s="19" t="s">
        <v>1393</v>
      </c>
      <c r="Q406" s="19" t="s">
        <v>1394</v>
      </c>
      <c r="R406" t="s">
        <v>18</v>
      </c>
    </row>
    <row r="407" spans="1:18" hidden="1" x14ac:dyDescent="0.25">
      <c r="A407" s="28" t="s">
        <v>1986</v>
      </c>
      <c r="B407" s="28" t="s">
        <v>1987</v>
      </c>
      <c r="C407" s="29">
        <v>4</v>
      </c>
      <c r="D407" s="19" t="s">
        <v>1372</v>
      </c>
      <c r="E407" s="19" t="s">
        <v>14</v>
      </c>
      <c r="F407" s="29">
        <v>41</v>
      </c>
      <c r="G407" s="19" t="s">
        <v>29</v>
      </c>
      <c r="H407" s="19" t="s">
        <v>29</v>
      </c>
      <c r="I407" s="29">
        <v>414</v>
      </c>
      <c r="J407" s="19" t="s">
        <v>112</v>
      </c>
      <c r="K407" s="19" t="s">
        <v>112</v>
      </c>
      <c r="L407" s="30">
        <v>4144</v>
      </c>
      <c r="M407" s="19" t="s">
        <v>113</v>
      </c>
      <c r="N407" s="19" t="s">
        <v>113</v>
      </c>
      <c r="O407" s="30">
        <v>136</v>
      </c>
      <c r="P407" s="19" t="s">
        <v>1395</v>
      </c>
      <c r="Q407" s="19" t="s">
        <v>1396</v>
      </c>
      <c r="R407" t="s">
        <v>18</v>
      </c>
    </row>
    <row r="408" spans="1:18" hidden="1" x14ac:dyDescent="0.25">
      <c r="A408" s="28" t="s">
        <v>1986</v>
      </c>
      <c r="B408" s="28" t="s">
        <v>1987</v>
      </c>
      <c r="C408" s="29">
        <v>4</v>
      </c>
      <c r="D408" s="19" t="s">
        <v>1372</v>
      </c>
      <c r="E408" s="19" t="s">
        <v>14</v>
      </c>
      <c r="F408" s="29">
        <v>41</v>
      </c>
      <c r="G408" s="19" t="s">
        <v>29</v>
      </c>
      <c r="H408" s="19" t="s">
        <v>29</v>
      </c>
      <c r="I408" s="29">
        <v>414</v>
      </c>
      <c r="J408" s="19" t="s">
        <v>112</v>
      </c>
      <c r="K408" s="19" t="s">
        <v>112</v>
      </c>
      <c r="L408" s="30">
        <v>4144</v>
      </c>
      <c r="M408" s="19" t="s">
        <v>113</v>
      </c>
      <c r="N408" s="19" t="s">
        <v>113</v>
      </c>
      <c r="O408" s="30">
        <v>154</v>
      </c>
      <c r="P408" s="19" t="s">
        <v>1391</v>
      </c>
      <c r="Q408" s="19" t="s">
        <v>1392</v>
      </c>
      <c r="R408" t="s">
        <v>18</v>
      </c>
    </row>
    <row r="409" spans="1:18" hidden="1" x14ac:dyDescent="0.25">
      <c r="A409" s="28" t="s">
        <v>1986</v>
      </c>
      <c r="B409" s="28" t="s">
        <v>1987</v>
      </c>
      <c r="C409" s="29">
        <v>4</v>
      </c>
      <c r="D409" s="19" t="s">
        <v>1372</v>
      </c>
      <c r="E409" s="19" t="s">
        <v>14</v>
      </c>
      <c r="F409" s="29">
        <v>41</v>
      </c>
      <c r="G409" s="19" t="s">
        <v>29</v>
      </c>
      <c r="H409" s="19" t="s">
        <v>29</v>
      </c>
      <c r="I409" s="29">
        <v>414</v>
      </c>
      <c r="J409" s="19" t="s">
        <v>112</v>
      </c>
      <c r="K409" s="19" t="s">
        <v>112</v>
      </c>
      <c r="L409" s="30">
        <v>4144</v>
      </c>
      <c r="M409" s="19" t="s">
        <v>113</v>
      </c>
      <c r="N409" s="19" t="s">
        <v>113</v>
      </c>
      <c r="O409" s="30">
        <v>411</v>
      </c>
      <c r="P409" s="19" t="s">
        <v>1422</v>
      </c>
      <c r="Q409" s="19" t="s">
        <v>1781</v>
      </c>
      <c r="R409" t="s">
        <v>18</v>
      </c>
    </row>
    <row r="410" spans="1:18" hidden="1" x14ac:dyDescent="0.25">
      <c r="A410" s="28" t="s">
        <v>1986</v>
      </c>
      <c r="B410" s="28" t="s">
        <v>1987</v>
      </c>
      <c r="C410" s="29">
        <v>4</v>
      </c>
      <c r="D410" s="19" t="s">
        <v>1372</v>
      </c>
      <c r="E410" s="19" t="s">
        <v>14</v>
      </c>
      <c r="F410" s="29">
        <v>41</v>
      </c>
      <c r="G410" s="19" t="s">
        <v>29</v>
      </c>
      <c r="H410" s="19" t="s">
        <v>29</v>
      </c>
      <c r="I410" s="29">
        <v>414</v>
      </c>
      <c r="J410" s="19" t="s">
        <v>112</v>
      </c>
      <c r="K410" s="19" t="s">
        <v>112</v>
      </c>
      <c r="L410" s="30">
        <v>4144</v>
      </c>
      <c r="M410" s="19" t="s">
        <v>113</v>
      </c>
      <c r="N410" s="19" t="s">
        <v>113</v>
      </c>
      <c r="O410" s="30">
        <v>271</v>
      </c>
      <c r="P410" s="19" t="s">
        <v>1389</v>
      </c>
      <c r="Q410" s="19" t="s">
        <v>1390</v>
      </c>
      <c r="R410" t="s">
        <v>18</v>
      </c>
    </row>
    <row r="411" spans="1:18" hidden="1" x14ac:dyDescent="0.25">
      <c r="A411" s="28" t="s">
        <v>1986</v>
      </c>
      <c r="B411" s="28" t="s">
        <v>1987</v>
      </c>
      <c r="C411" s="29">
        <v>4</v>
      </c>
      <c r="D411" s="19" t="s">
        <v>1372</v>
      </c>
      <c r="E411" s="19" t="s">
        <v>14</v>
      </c>
      <c r="F411" s="29">
        <v>41</v>
      </c>
      <c r="G411" s="19" t="s">
        <v>29</v>
      </c>
      <c r="H411" s="19" t="s">
        <v>29</v>
      </c>
      <c r="I411" s="29">
        <v>414</v>
      </c>
      <c r="J411" s="19" t="s">
        <v>112</v>
      </c>
      <c r="K411" s="19" t="s">
        <v>112</v>
      </c>
      <c r="L411" s="30">
        <v>4144</v>
      </c>
      <c r="M411" s="19" t="s">
        <v>113</v>
      </c>
      <c r="N411" s="19" t="s">
        <v>113</v>
      </c>
      <c r="O411" s="30">
        <v>145</v>
      </c>
      <c r="P411" s="19" t="s">
        <v>1433</v>
      </c>
      <c r="Q411" s="19" t="s">
        <v>1433</v>
      </c>
      <c r="R411" t="s">
        <v>18</v>
      </c>
    </row>
    <row r="412" spans="1:18" hidden="1" x14ac:dyDescent="0.25">
      <c r="A412" s="28" t="s">
        <v>1988</v>
      </c>
      <c r="B412" s="28" t="s">
        <v>1989</v>
      </c>
      <c r="C412" s="29">
        <v>2</v>
      </c>
      <c r="D412" s="19" t="s">
        <v>1387</v>
      </c>
      <c r="E412" s="19" t="s">
        <v>22</v>
      </c>
      <c r="F412" s="29">
        <v>24</v>
      </c>
      <c r="G412" s="19" t="s">
        <v>32</v>
      </c>
      <c r="H412" s="19" t="s">
        <v>32</v>
      </c>
      <c r="I412" s="29">
        <v>243</v>
      </c>
      <c r="J412" s="19" t="s">
        <v>84</v>
      </c>
      <c r="K412" s="19" t="s">
        <v>84</v>
      </c>
      <c r="L412" s="30">
        <v>2431</v>
      </c>
      <c r="M412" s="19" t="s">
        <v>1388</v>
      </c>
      <c r="N412" s="19" t="s">
        <v>34</v>
      </c>
      <c r="O412" s="30">
        <v>421</v>
      </c>
      <c r="P412" s="19" t="s">
        <v>1410</v>
      </c>
      <c r="Q412" s="19" t="s">
        <v>1411</v>
      </c>
      <c r="R412" t="s">
        <v>25</v>
      </c>
    </row>
    <row r="413" spans="1:18" hidden="1" x14ac:dyDescent="0.25">
      <c r="A413" s="28" t="s">
        <v>1988</v>
      </c>
      <c r="B413" s="28" t="s">
        <v>1989</v>
      </c>
      <c r="C413" s="29">
        <v>2</v>
      </c>
      <c r="D413" s="19" t="s">
        <v>1387</v>
      </c>
      <c r="E413" s="19" t="s">
        <v>22</v>
      </c>
      <c r="F413" s="29">
        <v>24</v>
      </c>
      <c r="G413" s="19" t="s">
        <v>32</v>
      </c>
      <c r="H413" s="19" t="s">
        <v>32</v>
      </c>
      <c r="I413" s="29">
        <v>243</v>
      </c>
      <c r="J413" s="19" t="s">
        <v>84</v>
      </c>
      <c r="K413" s="19" t="s">
        <v>84</v>
      </c>
      <c r="L413" s="30">
        <v>2431</v>
      </c>
      <c r="M413" s="19" t="s">
        <v>1388</v>
      </c>
      <c r="N413" s="19" t="s">
        <v>34</v>
      </c>
      <c r="O413" s="30">
        <v>275</v>
      </c>
      <c r="P413" s="19" t="s">
        <v>1397</v>
      </c>
      <c r="Q413" s="19" t="s">
        <v>1398</v>
      </c>
      <c r="R413" t="s">
        <v>18</v>
      </c>
    </row>
    <row r="414" spans="1:18" hidden="1" x14ac:dyDescent="0.25">
      <c r="A414" s="28" t="s">
        <v>1988</v>
      </c>
      <c r="B414" s="28" t="s">
        <v>1989</v>
      </c>
      <c r="C414" s="29">
        <v>2</v>
      </c>
      <c r="D414" s="19" t="s">
        <v>1387</v>
      </c>
      <c r="E414" s="19" t="s">
        <v>22</v>
      </c>
      <c r="F414" s="29">
        <v>24</v>
      </c>
      <c r="G414" s="19" t="s">
        <v>32</v>
      </c>
      <c r="H414" s="19" t="s">
        <v>32</v>
      </c>
      <c r="I414" s="29">
        <v>243</v>
      </c>
      <c r="J414" s="19" t="s">
        <v>84</v>
      </c>
      <c r="K414" s="19" t="s">
        <v>84</v>
      </c>
      <c r="L414" s="30">
        <v>2431</v>
      </c>
      <c r="M414" s="19" t="s">
        <v>1388</v>
      </c>
      <c r="N414" s="19" t="s">
        <v>34</v>
      </c>
      <c r="O414" s="30">
        <v>143</v>
      </c>
      <c r="P414" s="19" t="s">
        <v>1402</v>
      </c>
      <c r="Q414" s="19" t="s">
        <v>1403</v>
      </c>
      <c r="R414" t="s">
        <v>18</v>
      </c>
    </row>
    <row r="415" spans="1:18" hidden="1" x14ac:dyDescent="0.25">
      <c r="A415" s="28" t="s">
        <v>1988</v>
      </c>
      <c r="B415" s="28" t="s">
        <v>1989</v>
      </c>
      <c r="C415" s="29">
        <v>2</v>
      </c>
      <c r="D415" s="19" t="s">
        <v>1387</v>
      </c>
      <c r="E415" s="19" t="s">
        <v>22</v>
      </c>
      <c r="F415" s="29">
        <v>24</v>
      </c>
      <c r="G415" s="19" t="s">
        <v>32</v>
      </c>
      <c r="H415" s="19" t="s">
        <v>32</v>
      </c>
      <c r="I415" s="29">
        <v>243</v>
      </c>
      <c r="J415" s="19" t="s">
        <v>84</v>
      </c>
      <c r="K415" s="19" t="s">
        <v>84</v>
      </c>
      <c r="L415" s="30">
        <v>2431</v>
      </c>
      <c r="M415" s="19" t="s">
        <v>1388</v>
      </c>
      <c r="N415" s="19" t="s">
        <v>34</v>
      </c>
      <c r="O415" s="30">
        <v>144</v>
      </c>
      <c r="P415" s="19" t="s">
        <v>1404</v>
      </c>
      <c r="Q415" s="19" t="s">
        <v>1405</v>
      </c>
      <c r="R415" t="s">
        <v>18</v>
      </c>
    </row>
    <row r="416" spans="1:18" hidden="1" x14ac:dyDescent="0.25">
      <c r="A416" s="28" t="s">
        <v>1988</v>
      </c>
      <c r="B416" s="28" t="s">
        <v>1989</v>
      </c>
      <c r="C416" s="29">
        <v>2</v>
      </c>
      <c r="D416" s="19" t="s">
        <v>1387</v>
      </c>
      <c r="E416" s="19" t="s">
        <v>22</v>
      </c>
      <c r="F416" s="29">
        <v>24</v>
      </c>
      <c r="G416" s="19" t="s">
        <v>32</v>
      </c>
      <c r="H416" s="19" t="s">
        <v>32</v>
      </c>
      <c r="I416" s="29">
        <v>243</v>
      </c>
      <c r="J416" s="19" t="s">
        <v>84</v>
      </c>
      <c r="K416" s="19" t="s">
        <v>84</v>
      </c>
      <c r="L416" s="30">
        <v>2431</v>
      </c>
      <c r="M416" s="19" t="s">
        <v>1388</v>
      </c>
      <c r="N416" s="19" t="s">
        <v>34</v>
      </c>
      <c r="O416" s="30">
        <v>181</v>
      </c>
      <c r="P416" s="19" t="s">
        <v>1400</v>
      </c>
      <c r="Q416" s="19" t="s">
        <v>1401</v>
      </c>
      <c r="R416" t="s">
        <v>18</v>
      </c>
    </row>
    <row r="417" spans="1:18" hidden="1" x14ac:dyDescent="0.25">
      <c r="A417" s="28" t="s">
        <v>1988</v>
      </c>
      <c r="B417" s="28" t="s">
        <v>1989</v>
      </c>
      <c r="C417" s="29">
        <v>2</v>
      </c>
      <c r="D417" s="19" t="s">
        <v>1387</v>
      </c>
      <c r="E417" s="19" t="s">
        <v>22</v>
      </c>
      <c r="F417" s="29">
        <v>24</v>
      </c>
      <c r="G417" s="19" t="s">
        <v>32</v>
      </c>
      <c r="H417" s="19" t="s">
        <v>32</v>
      </c>
      <c r="I417" s="29">
        <v>243</v>
      </c>
      <c r="J417" s="19" t="s">
        <v>84</v>
      </c>
      <c r="K417" s="19" t="s">
        <v>84</v>
      </c>
      <c r="L417" s="30">
        <v>2431</v>
      </c>
      <c r="M417" s="19" t="s">
        <v>1388</v>
      </c>
      <c r="N417" s="19" t="s">
        <v>34</v>
      </c>
      <c r="O417" s="30">
        <v>135</v>
      </c>
      <c r="P417" s="19" t="s">
        <v>1393</v>
      </c>
      <c r="Q417" s="19" t="s">
        <v>1394</v>
      </c>
      <c r="R417" t="s">
        <v>18</v>
      </c>
    </row>
    <row r="418" spans="1:18" hidden="1" x14ac:dyDescent="0.25">
      <c r="A418" s="28" t="s">
        <v>1988</v>
      </c>
      <c r="B418" s="28" t="s">
        <v>1989</v>
      </c>
      <c r="C418" s="29">
        <v>2</v>
      </c>
      <c r="D418" s="19" t="s">
        <v>1387</v>
      </c>
      <c r="E418" s="19" t="s">
        <v>22</v>
      </c>
      <c r="F418" s="29">
        <v>24</v>
      </c>
      <c r="G418" s="19" t="s">
        <v>32</v>
      </c>
      <c r="H418" s="19" t="s">
        <v>32</v>
      </c>
      <c r="I418" s="29">
        <v>243</v>
      </c>
      <c r="J418" s="19" t="s">
        <v>84</v>
      </c>
      <c r="K418" s="19" t="s">
        <v>84</v>
      </c>
      <c r="L418" s="30">
        <v>2431</v>
      </c>
      <c r="M418" s="19" t="s">
        <v>1388</v>
      </c>
      <c r="N418" s="19" t="s">
        <v>34</v>
      </c>
      <c r="O418" s="30">
        <v>136</v>
      </c>
      <c r="P418" s="19" t="s">
        <v>1395</v>
      </c>
      <c r="Q418" s="19" t="s">
        <v>1396</v>
      </c>
      <c r="R418" t="s">
        <v>18</v>
      </c>
    </row>
    <row r="419" spans="1:18" hidden="1" x14ac:dyDescent="0.25">
      <c r="A419" s="28" t="s">
        <v>1988</v>
      </c>
      <c r="B419" s="28" t="s">
        <v>1989</v>
      </c>
      <c r="C419" s="29">
        <v>2</v>
      </c>
      <c r="D419" s="19" t="s">
        <v>1387</v>
      </c>
      <c r="E419" s="19" t="s">
        <v>22</v>
      </c>
      <c r="F419" s="29">
        <v>24</v>
      </c>
      <c r="G419" s="19" t="s">
        <v>32</v>
      </c>
      <c r="H419" s="19" t="s">
        <v>32</v>
      </c>
      <c r="I419" s="29">
        <v>243</v>
      </c>
      <c r="J419" s="19" t="s">
        <v>84</v>
      </c>
      <c r="K419" s="19" t="s">
        <v>84</v>
      </c>
      <c r="L419" s="30">
        <v>2431</v>
      </c>
      <c r="M419" s="19" t="s">
        <v>1388</v>
      </c>
      <c r="N419" s="19" t="s">
        <v>34</v>
      </c>
      <c r="O419" s="30">
        <v>154</v>
      </c>
      <c r="P419" s="19" t="s">
        <v>1391</v>
      </c>
      <c r="Q419" s="19" t="s">
        <v>1392</v>
      </c>
      <c r="R419" t="s">
        <v>18</v>
      </c>
    </row>
    <row r="420" spans="1:18" hidden="1" x14ac:dyDescent="0.25">
      <c r="A420" s="28" t="s">
        <v>1988</v>
      </c>
      <c r="B420" s="28" t="s">
        <v>1989</v>
      </c>
      <c r="C420" s="29">
        <v>2</v>
      </c>
      <c r="D420" s="19" t="s">
        <v>1387</v>
      </c>
      <c r="E420" s="19" t="s">
        <v>22</v>
      </c>
      <c r="F420" s="29">
        <v>24</v>
      </c>
      <c r="G420" s="19" t="s">
        <v>32</v>
      </c>
      <c r="H420" s="19" t="s">
        <v>32</v>
      </c>
      <c r="I420" s="29">
        <v>243</v>
      </c>
      <c r="J420" s="19" t="s">
        <v>84</v>
      </c>
      <c r="K420" s="19" t="s">
        <v>84</v>
      </c>
      <c r="L420" s="30">
        <v>2431</v>
      </c>
      <c r="M420" s="19" t="s">
        <v>1388</v>
      </c>
      <c r="N420" s="19" t="s">
        <v>34</v>
      </c>
      <c r="O420" s="30">
        <v>201</v>
      </c>
      <c r="P420" s="19" t="s">
        <v>1406</v>
      </c>
      <c r="Q420" s="19" t="s">
        <v>1407</v>
      </c>
      <c r="R420" t="s">
        <v>18</v>
      </c>
    </row>
    <row r="421" spans="1:18" hidden="1" x14ac:dyDescent="0.25">
      <c r="A421" s="28" t="s">
        <v>1988</v>
      </c>
      <c r="B421" s="28" t="s">
        <v>1989</v>
      </c>
      <c r="C421" s="29">
        <v>2</v>
      </c>
      <c r="D421" s="19" t="s">
        <v>1387</v>
      </c>
      <c r="E421" s="19" t="s">
        <v>22</v>
      </c>
      <c r="F421" s="29">
        <v>24</v>
      </c>
      <c r="G421" s="19" t="s">
        <v>32</v>
      </c>
      <c r="H421" s="19" t="s">
        <v>32</v>
      </c>
      <c r="I421" s="29">
        <v>243</v>
      </c>
      <c r="J421" s="19" t="s">
        <v>84</v>
      </c>
      <c r="K421" s="19" t="s">
        <v>84</v>
      </c>
      <c r="L421" s="30">
        <v>2431</v>
      </c>
      <c r="M421" s="19" t="s">
        <v>1388</v>
      </c>
      <c r="N421" s="19" t="s">
        <v>34</v>
      </c>
      <c r="O421" s="30">
        <v>203</v>
      </c>
      <c r="P421" s="19" t="s">
        <v>1408</v>
      </c>
      <c r="Q421" s="19" t="s">
        <v>1409</v>
      </c>
      <c r="R421" t="s">
        <v>18</v>
      </c>
    </row>
    <row r="422" spans="1:18" hidden="1" x14ac:dyDescent="0.25">
      <c r="A422" s="28" t="s">
        <v>1988</v>
      </c>
      <c r="B422" s="28" t="s">
        <v>1989</v>
      </c>
      <c r="C422" s="29">
        <v>2</v>
      </c>
      <c r="D422" s="19" t="s">
        <v>1387</v>
      </c>
      <c r="E422" s="19" t="s">
        <v>22</v>
      </c>
      <c r="F422" s="29">
        <v>24</v>
      </c>
      <c r="G422" s="19" t="s">
        <v>32</v>
      </c>
      <c r="H422" s="19" t="s">
        <v>32</v>
      </c>
      <c r="I422" s="29">
        <v>243</v>
      </c>
      <c r="J422" s="19" t="s">
        <v>84</v>
      </c>
      <c r="K422" s="19" t="s">
        <v>84</v>
      </c>
      <c r="L422" s="30">
        <v>2431</v>
      </c>
      <c r="M422" s="19" t="s">
        <v>1388</v>
      </c>
      <c r="N422" s="19" t="s">
        <v>34</v>
      </c>
      <c r="O422" s="30">
        <v>204</v>
      </c>
      <c r="P422" s="19" t="s">
        <v>1412</v>
      </c>
      <c r="Q422" s="19" t="s">
        <v>1413</v>
      </c>
      <c r="R422" t="s">
        <v>18</v>
      </c>
    </row>
    <row r="423" spans="1:18" hidden="1" x14ac:dyDescent="0.25">
      <c r="A423" s="28" t="s">
        <v>1988</v>
      </c>
      <c r="B423" s="28" t="s">
        <v>1989</v>
      </c>
      <c r="C423" s="29">
        <v>2</v>
      </c>
      <c r="D423" s="19" t="s">
        <v>1387</v>
      </c>
      <c r="E423" s="19" t="s">
        <v>22</v>
      </c>
      <c r="F423" s="29">
        <v>24</v>
      </c>
      <c r="G423" s="19" t="s">
        <v>32</v>
      </c>
      <c r="H423" s="19" t="s">
        <v>32</v>
      </c>
      <c r="I423" s="29">
        <v>243</v>
      </c>
      <c r="J423" s="19" t="s">
        <v>84</v>
      </c>
      <c r="K423" s="19" t="s">
        <v>84</v>
      </c>
      <c r="L423" s="30">
        <v>2431</v>
      </c>
      <c r="M423" s="19" t="s">
        <v>1388</v>
      </c>
      <c r="N423" s="19" t="s">
        <v>34</v>
      </c>
      <c r="O423" s="30">
        <v>271</v>
      </c>
      <c r="P423" s="19" t="s">
        <v>1389</v>
      </c>
      <c r="Q423" s="19" t="s">
        <v>1390</v>
      </c>
      <c r="R423" t="s">
        <v>18</v>
      </c>
    </row>
    <row r="424" spans="1:18" hidden="1" x14ac:dyDescent="0.25">
      <c r="A424" s="28" t="s">
        <v>1990</v>
      </c>
      <c r="B424" s="28" t="s">
        <v>1991</v>
      </c>
      <c r="C424" s="29">
        <v>2</v>
      </c>
      <c r="D424" s="19" t="s">
        <v>1387</v>
      </c>
      <c r="E424" s="19" t="s">
        <v>22</v>
      </c>
      <c r="F424" s="29">
        <v>21</v>
      </c>
      <c r="G424" s="19" t="s">
        <v>88</v>
      </c>
      <c r="H424" s="19" t="s">
        <v>88</v>
      </c>
      <c r="I424" s="29">
        <v>320</v>
      </c>
      <c r="J424" s="19" t="s">
        <v>16</v>
      </c>
      <c r="K424" s="19" t="s">
        <v>16</v>
      </c>
      <c r="L424" s="30">
        <v>2101</v>
      </c>
      <c r="M424" s="19" t="s">
        <v>1388</v>
      </c>
      <c r="N424" s="19" t="s">
        <v>34</v>
      </c>
      <c r="O424" s="30">
        <v>421</v>
      </c>
      <c r="P424" s="19" t="s">
        <v>1410</v>
      </c>
      <c r="Q424" s="19" t="s">
        <v>1411</v>
      </c>
      <c r="R424" t="s">
        <v>25</v>
      </c>
    </row>
    <row r="425" spans="1:18" hidden="1" x14ac:dyDescent="0.25">
      <c r="A425" s="28" t="s">
        <v>1990</v>
      </c>
      <c r="B425" s="28" t="s">
        <v>1991</v>
      </c>
      <c r="C425" s="29">
        <v>2</v>
      </c>
      <c r="D425" s="19" t="s">
        <v>1387</v>
      </c>
      <c r="E425" s="19" t="s">
        <v>22</v>
      </c>
      <c r="F425" s="29">
        <v>21</v>
      </c>
      <c r="G425" s="19" t="s">
        <v>88</v>
      </c>
      <c r="H425" s="19" t="s">
        <v>88</v>
      </c>
      <c r="I425" s="29">
        <v>320</v>
      </c>
      <c r="J425" s="19" t="s">
        <v>16</v>
      </c>
      <c r="K425" s="19" t="s">
        <v>16</v>
      </c>
      <c r="L425" s="30">
        <v>2101</v>
      </c>
      <c r="M425" s="19" t="s">
        <v>1388</v>
      </c>
      <c r="N425" s="19" t="s">
        <v>34</v>
      </c>
      <c r="O425" s="30">
        <v>275</v>
      </c>
      <c r="P425" s="19" t="s">
        <v>1397</v>
      </c>
      <c r="Q425" s="19" t="s">
        <v>1398</v>
      </c>
      <c r="R425" t="s">
        <v>18</v>
      </c>
    </row>
    <row r="426" spans="1:18" hidden="1" x14ac:dyDescent="0.25">
      <c r="A426" s="28" t="s">
        <v>1990</v>
      </c>
      <c r="B426" s="28" t="s">
        <v>1991</v>
      </c>
      <c r="C426" s="29">
        <v>2</v>
      </c>
      <c r="D426" s="19" t="s">
        <v>1387</v>
      </c>
      <c r="E426" s="19" t="s">
        <v>22</v>
      </c>
      <c r="F426" s="29">
        <v>21</v>
      </c>
      <c r="G426" s="19" t="s">
        <v>88</v>
      </c>
      <c r="H426" s="19" t="s">
        <v>88</v>
      </c>
      <c r="I426" s="29">
        <v>320</v>
      </c>
      <c r="J426" s="19" t="s">
        <v>16</v>
      </c>
      <c r="K426" s="19" t="s">
        <v>16</v>
      </c>
      <c r="L426" s="30">
        <v>2101</v>
      </c>
      <c r="M426" s="19" t="s">
        <v>1388</v>
      </c>
      <c r="N426" s="19" t="s">
        <v>34</v>
      </c>
      <c r="O426" s="30">
        <v>143</v>
      </c>
      <c r="P426" s="19" t="s">
        <v>1402</v>
      </c>
      <c r="Q426" s="19" t="s">
        <v>1403</v>
      </c>
      <c r="R426" t="s">
        <v>18</v>
      </c>
    </row>
    <row r="427" spans="1:18" hidden="1" x14ac:dyDescent="0.25">
      <c r="A427" s="28" t="s">
        <v>1990</v>
      </c>
      <c r="B427" s="28" t="s">
        <v>1991</v>
      </c>
      <c r="C427" s="29">
        <v>2</v>
      </c>
      <c r="D427" s="19" t="s">
        <v>1387</v>
      </c>
      <c r="E427" s="19" t="s">
        <v>22</v>
      </c>
      <c r="F427" s="29">
        <v>21</v>
      </c>
      <c r="G427" s="19" t="s">
        <v>88</v>
      </c>
      <c r="H427" s="19" t="s">
        <v>88</v>
      </c>
      <c r="I427" s="29">
        <v>320</v>
      </c>
      <c r="J427" s="19" t="s">
        <v>16</v>
      </c>
      <c r="K427" s="19" t="s">
        <v>16</v>
      </c>
      <c r="L427" s="30">
        <v>2101</v>
      </c>
      <c r="M427" s="19" t="s">
        <v>1388</v>
      </c>
      <c r="N427" s="19" t="s">
        <v>34</v>
      </c>
      <c r="O427" s="30">
        <v>144</v>
      </c>
      <c r="P427" s="19" t="s">
        <v>1404</v>
      </c>
      <c r="Q427" s="19" t="s">
        <v>1405</v>
      </c>
      <c r="R427" t="s">
        <v>18</v>
      </c>
    </row>
    <row r="428" spans="1:18" hidden="1" x14ac:dyDescent="0.25">
      <c r="A428" s="28" t="s">
        <v>1990</v>
      </c>
      <c r="B428" s="28" t="s">
        <v>1991</v>
      </c>
      <c r="C428" s="29">
        <v>2</v>
      </c>
      <c r="D428" s="19" t="s">
        <v>1387</v>
      </c>
      <c r="E428" s="19" t="s">
        <v>22</v>
      </c>
      <c r="F428" s="29">
        <v>21</v>
      </c>
      <c r="G428" s="19" t="s">
        <v>88</v>
      </c>
      <c r="H428" s="19" t="s">
        <v>88</v>
      </c>
      <c r="I428" s="29">
        <v>320</v>
      </c>
      <c r="J428" s="19" t="s">
        <v>16</v>
      </c>
      <c r="K428" s="19" t="s">
        <v>16</v>
      </c>
      <c r="L428" s="30">
        <v>2101</v>
      </c>
      <c r="M428" s="19" t="s">
        <v>1388</v>
      </c>
      <c r="N428" s="19" t="s">
        <v>34</v>
      </c>
      <c r="O428" s="30">
        <v>181</v>
      </c>
      <c r="P428" s="19" t="s">
        <v>1400</v>
      </c>
      <c r="Q428" s="19" t="s">
        <v>1401</v>
      </c>
      <c r="R428" t="s">
        <v>18</v>
      </c>
    </row>
    <row r="429" spans="1:18" hidden="1" x14ac:dyDescent="0.25">
      <c r="A429" s="28" t="s">
        <v>1990</v>
      </c>
      <c r="B429" s="28" t="s">
        <v>1991</v>
      </c>
      <c r="C429" s="29">
        <v>2</v>
      </c>
      <c r="D429" s="19" t="s">
        <v>1387</v>
      </c>
      <c r="E429" s="19" t="s">
        <v>22</v>
      </c>
      <c r="F429" s="29">
        <v>21</v>
      </c>
      <c r="G429" s="19" t="s">
        <v>88</v>
      </c>
      <c r="H429" s="19" t="s">
        <v>88</v>
      </c>
      <c r="I429" s="29">
        <v>320</v>
      </c>
      <c r="J429" s="19" t="s">
        <v>16</v>
      </c>
      <c r="K429" s="19" t="s">
        <v>16</v>
      </c>
      <c r="L429" s="30">
        <v>2101</v>
      </c>
      <c r="M429" s="19" t="s">
        <v>1388</v>
      </c>
      <c r="N429" s="19" t="s">
        <v>34</v>
      </c>
      <c r="O429" s="30">
        <v>135</v>
      </c>
      <c r="P429" s="19" t="s">
        <v>1393</v>
      </c>
      <c r="Q429" s="19" t="s">
        <v>1394</v>
      </c>
      <c r="R429" t="s">
        <v>18</v>
      </c>
    </row>
    <row r="430" spans="1:18" hidden="1" x14ac:dyDescent="0.25">
      <c r="A430" s="28" t="s">
        <v>1990</v>
      </c>
      <c r="B430" s="28" t="s">
        <v>1991</v>
      </c>
      <c r="C430" s="29">
        <v>2</v>
      </c>
      <c r="D430" s="19" t="s">
        <v>1387</v>
      </c>
      <c r="E430" s="19" t="s">
        <v>22</v>
      </c>
      <c r="F430" s="29">
        <v>21</v>
      </c>
      <c r="G430" s="19" t="s">
        <v>88</v>
      </c>
      <c r="H430" s="19" t="s">
        <v>88</v>
      </c>
      <c r="I430" s="29">
        <v>320</v>
      </c>
      <c r="J430" s="19" t="s">
        <v>16</v>
      </c>
      <c r="K430" s="19" t="s">
        <v>16</v>
      </c>
      <c r="L430" s="30">
        <v>2101</v>
      </c>
      <c r="M430" s="19" t="s">
        <v>1388</v>
      </c>
      <c r="N430" s="19" t="s">
        <v>34</v>
      </c>
      <c r="O430" s="30">
        <v>136</v>
      </c>
      <c r="P430" s="19" t="s">
        <v>1395</v>
      </c>
      <c r="Q430" s="19" t="s">
        <v>1396</v>
      </c>
      <c r="R430" t="s">
        <v>18</v>
      </c>
    </row>
    <row r="431" spans="1:18" hidden="1" x14ac:dyDescent="0.25">
      <c r="A431" s="28" t="s">
        <v>1990</v>
      </c>
      <c r="B431" s="28" t="s">
        <v>1991</v>
      </c>
      <c r="C431" s="29">
        <v>2</v>
      </c>
      <c r="D431" s="19" t="s">
        <v>1387</v>
      </c>
      <c r="E431" s="19" t="s">
        <v>22</v>
      </c>
      <c r="F431" s="29">
        <v>21</v>
      </c>
      <c r="G431" s="19" t="s">
        <v>88</v>
      </c>
      <c r="H431" s="19" t="s">
        <v>88</v>
      </c>
      <c r="I431" s="29">
        <v>320</v>
      </c>
      <c r="J431" s="19" t="s">
        <v>16</v>
      </c>
      <c r="K431" s="19" t="s">
        <v>16</v>
      </c>
      <c r="L431" s="30">
        <v>2101</v>
      </c>
      <c r="M431" s="19" t="s">
        <v>1388</v>
      </c>
      <c r="N431" s="19" t="s">
        <v>34</v>
      </c>
      <c r="O431" s="30">
        <v>154</v>
      </c>
      <c r="P431" s="19" t="s">
        <v>1391</v>
      </c>
      <c r="Q431" s="19" t="s">
        <v>1392</v>
      </c>
      <c r="R431" t="s">
        <v>18</v>
      </c>
    </row>
    <row r="432" spans="1:18" hidden="1" x14ac:dyDescent="0.25">
      <c r="A432" s="28" t="s">
        <v>1990</v>
      </c>
      <c r="B432" s="28" t="s">
        <v>1991</v>
      </c>
      <c r="C432" s="29">
        <v>2</v>
      </c>
      <c r="D432" s="19" t="s">
        <v>1387</v>
      </c>
      <c r="E432" s="19" t="s">
        <v>22</v>
      </c>
      <c r="F432" s="29">
        <v>21</v>
      </c>
      <c r="G432" s="19" t="s">
        <v>88</v>
      </c>
      <c r="H432" s="19" t="s">
        <v>88</v>
      </c>
      <c r="I432" s="29">
        <v>320</v>
      </c>
      <c r="J432" s="19" t="s">
        <v>16</v>
      </c>
      <c r="K432" s="19" t="s">
        <v>16</v>
      </c>
      <c r="L432" s="30">
        <v>2101</v>
      </c>
      <c r="M432" s="19" t="s">
        <v>1388</v>
      </c>
      <c r="N432" s="19" t="s">
        <v>34</v>
      </c>
      <c r="O432" s="30">
        <v>201</v>
      </c>
      <c r="P432" s="19" t="s">
        <v>1406</v>
      </c>
      <c r="Q432" s="19" t="s">
        <v>1407</v>
      </c>
      <c r="R432" t="s">
        <v>18</v>
      </c>
    </row>
    <row r="433" spans="1:18" hidden="1" x14ac:dyDescent="0.25">
      <c r="A433" s="28" t="s">
        <v>1990</v>
      </c>
      <c r="B433" s="28" t="s">
        <v>1991</v>
      </c>
      <c r="C433" s="29">
        <v>2</v>
      </c>
      <c r="D433" s="19" t="s">
        <v>1387</v>
      </c>
      <c r="E433" s="19" t="s">
        <v>22</v>
      </c>
      <c r="F433" s="29">
        <v>21</v>
      </c>
      <c r="G433" s="19" t="s">
        <v>88</v>
      </c>
      <c r="H433" s="19" t="s">
        <v>88</v>
      </c>
      <c r="I433" s="29">
        <v>320</v>
      </c>
      <c r="J433" s="19" t="s">
        <v>16</v>
      </c>
      <c r="K433" s="19" t="s">
        <v>16</v>
      </c>
      <c r="L433" s="30">
        <v>2101</v>
      </c>
      <c r="M433" s="19" t="s">
        <v>1388</v>
      </c>
      <c r="N433" s="19" t="s">
        <v>34</v>
      </c>
      <c r="O433" s="30">
        <v>203</v>
      </c>
      <c r="P433" s="19" t="s">
        <v>1408</v>
      </c>
      <c r="Q433" s="19" t="s">
        <v>1409</v>
      </c>
      <c r="R433" t="s">
        <v>18</v>
      </c>
    </row>
    <row r="434" spans="1:18" hidden="1" x14ac:dyDescent="0.25">
      <c r="A434" s="28" t="s">
        <v>1990</v>
      </c>
      <c r="B434" s="28" t="s">
        <v>1991</v>
      </c>
      <c r="C434" s="29">
        <v>2</v>
      </c>
      <c r="D434" s="19" t="s">
        <v>1387</v>
      </c>
      <c r="E434" s="19" t="s">
        <v>22</v>
      </c>
      <c r="F434" s="29">
        <v>21</v>
      </c>
      <c r="G434" s="19" t="s">
        <v>88</v>
      </c>
      <c r="H434" s="19" t="s">
        <v>88</v>
      </c>
      <c r="I434" s="29">
        <v>320</v>
      </c>
      <c r="J434" s="19" t="s">
        <v>16</v>
      </c>
      <c r="K434" s="19" t="s">
        <v>16</v>
      </c>
      <c r="L434" s="30">
        <v>2101</v>
      </c>
      <c r="M434" s="19" t="s">
        <v>1388</v>
      </c>
      <c r="N434" s="19" t="s">
        <v>34</v>
      </c>
      <c r="O434" s="30">
        <v>204</v>
      </c>
      <c r="P434" s="19" t="s">
        <v>1412</v>
      </c>
      <c r="Q434" s="19" t="s">
        <v>1413</v>
      </c>
      <c r="R434" t="s">
        <v>18</v>
      </c>
    </row>
    <row r="435" spans="1:18" hidden="1" x14ac:dyDescent="0.25">
      <c r="A435" s="28" t="s">
        <v>1990</v>
      </c>
      <c r="B435" s="28" t="s">
        <v>1991</v>
      </c>
      <c r="C435" s="29">
        <v>2</v>
      </c>
      <c r="D435" s="19" t="s">
        <v>1387</v>
      </c>
      <c r="E435" s="19" t="s">
        <v>22</v>
      </c>
      <c r="F435" s="29">
        <v>21</v>
      </c>
      <c r="G435" s="19" t="s">
        <v>88</v>
      </c>
      <c r="H435" s="19" t="s">
        <v>88</v>
      </c>
      <c r="I435" s="29">
        <v>320</v>
      </c>
      <c r="J435" s="19" t="s">
        <v>16</v>
      </c>
      <c r="K435" s="19" t="s">
        <v>16</v>
      </c>
      <c r="L435" s="30">
        <v>2101</v>
      </c>
      <c r="M435" s="19" t="s">
        <v>1388</v>
      </c>
      <c r="N435" s="19" t="s">
        <v>34</v>
      </c>
      <c r="O435" s="30">
        <v>271</v>
      </c>
      <c r="P435" s="19" t="s">
        <v>1389</v>
      </c>
      <c r="Q435" s="19" t="s">
        <v>1390</v>
      </c>
      <c r="R435" t="s">
        <v>18</v>
      </c>
    </row>
    <row r="436" spans="1:18" hidden="1" x14ac:dyDescent="0.25">
      <c r="A436" s="28" t="s">
        <v>1992</v>
      </c>
      <c r="B436" s="28" t="s">
        <v>1970</v>
      </c>
      <c r="C436" s="29">
        <v>3</v>
      </c>
      <c r="D436" s="19" t="s">
        <v>1370</v>
      </c>
      <c r="E436" s="19" t="s">
        <v>72</v>
      </c>
      <c r="F436" s="29">
        <v>31</v>
      </c>
      <c r="G436" s="19" t="s">
        <v>102</v>
      </c>
      <c r="H436" s="19" t="s">
        <v>102</v>
      </c>
      <c r="I436" s="29">
        <v>312</v>
      </c>
      <c r="J436" s="19" t="s">
        <v>103</v>
      </c>
      <c r="K436" s="19" t="s">
        <v>103</v>
      </c>
      <c r="L436" s="30">
        <v>3123</v>
      </c>
      <c r="M436" s="19" t="s">
        <v>106</v>
      </c>
      <c r="N436" s="19" t="s">
        <v>106</v>
      </c>
      <c r="O436" s="30">
        <v>159</v>
      </c>
      <c r="P436" s="19" t="s">
        <v>1418</v>
      </c>
      <c r="Q436" s="19" t="s">
        <v>1418</v>
      </c>
      <c r="R436" t="s">
        <v>25</v>
      </c>
    </row>
    <row r="437" spans="1:18" hidden="1" x14ac:dyDescent="0.25">
      <c r="A437" s="28" t="s">
        <v>1992</v>
      </c>
      <c r="B437" s="28" t="s">
        <v>1970</v>
      </c>
      <c r="C437" s="29">
        <v>3</v>
      </c>
      <c r="D437" s="19" t="s">
        <v>1370</v>
      </c>
      <c r="E437" s="19" t="s">
        <v>72</v>
      </c>
      <c r="F437" s="29">
        <v>31</v>
      </c>
      <c r="G437" s="19" t="s">
        <v>102</v>
      </c>
      <c r="H437" s="19" t="s">
        <v>102</v>
      </c>
      <c r="I437" s="29">
        <v>312</v>
      </c>
      <c r="J437" s="19" t="s">
        <v>103</v>
      </c>
      <c r="K437" s="19" t="s">
        <v>103</v>
      </c>
      <c r="L437" s="30">
        <v>3123</v>
      </c>
      <c r="M437" s="19" t="s">
        <v>106</v>
      </c>
      <c r="N437" s="19" t="s">
        <v>106</v>
      </c>
      <c r="O437" s="30">
        <v>157</v>
      </c>
      <c r="P437" s="19" t="s">
        <v>1414</v>
      </c>
      <c r="Q437" s="19" t="s">
        <v>1415</v>
      </c>
      <c r="R437" t="s">
        <v>18</v>
      </c>
    </row>
    <row r="438" spans="1:18" hidden="1" x14ac:dyDescent="0.25">
      <c r="A438" s="28" t="s">
        <v>1993</v>
      </c>
      <c r="B438" s="28" t="s">
        <v>1987</v>
      </c>
      <c r="C438" s="29">
        <v>4</v>
      </c>
      <c r="D438" s="19" t="s">
        <v>1372</v>
      </c>
      <c r="E438" s="19" t="s">
        <v>14</v>
      </c>
      <c r="F438" s="29">
        <v>41</v>
      </c>
      <c r="G438" s="19" t="s">
        <v>29</v>
      </c>
      <c r="H438" s="19" t="s">
        <v>29</v>
      </c>
      <c r="I438" s="29">
        <v>414</v>
      </c>
      <c r="J438" s="19" t="s">
        <v>112</v>
      </c>
      <c r="K438" s="19" t="s">
        <v>112</v>
      </c>
      <c r="L438" s="30">
        <v>4141</v>
      </c>
      <c r="M438" s="19" t="s">
        <v>153</v>
      </c>
      <c r="N438" s="19" t="s">
        <v>153</v>
      </c>
      <c r="O438" s="30">
        <v>1004</v>
      </c>
      <c r="P438" s="19" t="s">
        <v>1791</v>
      </c>
      <c r="Q438" s="19" t="s">
        <v>1791</v>
      </c>
      <c r="R438" t="s">
        <v>18</v>
      </c>
    </row>
    <row r="439" spans="1:18" hidden="1" x14ac:dyDescent="0.25">
      <c r="A439" s="28" t="s">
        <v>1993</v>
      </c>
      <c r="B439" s="28" t="s">
        <v>1987</v>
      </c>
      <c r="C439" s="29">
        <v>4</v>
      </c>
      <c r="D439" s="19" t="s">
        <v>1372</v>
      </c>
      <c r="E439" s="19" t="s">
        <v>14</v>
      </c>
      <c r="F439" s="29">
        <v>41</v>
      </c>
      <c r="G439" s="19" t="s">
        <v>29</v>
      </c>
      <c r="H439" s="19" t="s">
        <v>29</v>
      </c>
      <c r="I439" s="29">
        <v>414</v>
      </c>
      <c r="J439" s="19" t="s">
        <v>112</v>
      </c>
      <c r="K439" s="19" t="s">
        <v>112</v>
      </c>
      <c r="L439" s="30">
        <v>4141</v>
      </c>
      <c r="M439" s="19" t="s">
        <v>153</v>
      </c>
      <c r="N439" s="19" t="s">
        <v>153</v>
      </c>
      <c r="O439" s="30">
        <v>275</v>
      </c>
      <c r="P439" s="19" t="s">
        <v>1397</v>
      </c>
      <c r="Q439" s="19" t="s">
        <v>1398</v>
      </c>
      <c r="R439" t="s">
        <v>18</v>
      </c>
    </row>
    <row r="440" spans="1:18" hidden="1" x14ac:dyDescent="0.25">
      <c r="A440" s="28" t="s">
        <v>1993</v>
      </c>
      <c r="B440" s="28" t="s">
        <v>1987</v>
      </c>
      <c r="C440" s="29">
        <v>4</v>
      </c>
      <c r="D440" s="19" t="s">
        <v>1372</v>
      </c>
      <c r="E440" s="19" t="s">
        <v>14</v>
      </c>
      <c r="F440" s="29">
        <v>41</v>
      </c>
      <c r="G440" s="19" t="s">
        <v>29</v>
      </c>
      <c r="H440" s="19" t="s">
        <v>29</v>
      </c>
      <c r="I440" s="29">
        <v>414</v>
      </c>
      <c r="J440" s="19" t="s">
        <v>112</v>
      </c>
      <c r="K440" s="19" t="s">
        <v>112</v>
      </c>
      <c r="L440" s="30">
        <v>4141</v>
      </c>
      <c r="M440" s="19" t="s">
        <v>153</v>
      </c>
      <c r="N440" s="19" t="s">
        <v>153</v>
      </c>
      <c r="O440" s="30">
        <v>148</v>
      </c>
      <c r="P440" s="19" t="s">
        <v>1419</v>
      </c>
      <c r="Q440" s="19" t="s">
        <v>1420</v>
      </c>
      <c r="R440" t="s">
        <v>25</v>
      </c>
    </row>
    <row r="441" spans="1:18" hidden="1" x14ac:dyDescent="0.25">
      <c r="A441" s="28" t="s">
        <v>1993</v>
      </c>
      <c r="B441" s="28" t="s">
        <v>1987</v>
      </c>
      <c r="C441" s="29">
        <v>4</v>
      </c>
      <c r="D441" s="19" t="s">
        <v>1372</v>
      </c>
      <c r="E441" s="19" t="s">
        <v>14</v>
      </c>
      <c r="F441" s="29">
        <v>41</v>
      </c>
      <c r="G441" s="19" t="s">
        <v>29</v>
      </c>
      <c r="H441" s="19" t="s">
        <v>29</v>
      </c>
      <c r="I441" s="29">
        <v>414</v>
      </c>
      <c r="J441" s="19" t="s">
        <v>112</v>
      </c>
      <c r="K441" s="19" t="s">
        <v>112</v>
      </c>
      <c r="L441" s="30">
        <v>4141</v>
      </c>
      <c r="M441" s="19" t="s">
        <v>153</v>
      </c>
      <c r="N441" s="19" t="s">
        <v>153</v>
      </c>
      <c r="O441" s="30">
        <v>175</v>
      </c>
      <c r="P441" s="19" t="s">
        <v>1432</v>
      </c>
      <c r="Q441" s="19" t="s">
        <v>1432</v>
      </c>
      <c r="R441" t="s">
        <v>18</v>
      </c>
    </row>
    <row r="442" spans="1:18" hidden="1" x14ac:dyDescent="0.25">
      <c r="A442" s="28" t="s">
        <v>1993</v>
      </c>
      <c r="B442" s="28" t="s">
        <v>1987</v>
      </c>
      <c r="C442" s="29">
        <v>4</v>
      </c>
      <c r="D442" s="19" t="s">
        <v>1372</v>
      </c>
      <c r="E442" s="19" t="s">
        <v>14</v>
      </c>
      <c r="F442" s="29">
        <v>41</v>
      </c>
      <c r="G442" s="19" t="s">
        <v>29</v>
      </c>
      <c r="H442" s="19" t="s">
        <v>29</v>
      </c>
      <c r="I442" s="29">
        <v>414</v>
      </c>
      <c r="J442" s="19" t="s">
        <v>112</v>
      </c>
      <c r="K442" s="19" t="s">
        <v>112</v>
      </c>
      <c r="L442" s="30">
        <v>4141</v>
      </c>
      <c r="M442" s="19" t="s">
        <v>153</v>
      </c>
      <c r="N442" s="19" t="s">
        <v>153</v>
      </c>
      <c r="O442" s="30">
        <v>135</v>
      </c>
      <c r="P442" s="19" t="s">
        <v>1393</v>
      </c>
      <c r="Q442" s="19" t="s">
        <v>1394</v>
      </c>
      <c r="R442" t="s">
        <v>18</v>
      </c>
    </row>
    <row r="443" spans="1:18" hidden="1" x14ac:dyDescent="0.25">
      <c r="A443" s="28" t="s">
        <v>1993</v>
      </c>
      <c r="B443" s="28" t="s">
        <v>1987</v>
      </c>
      <c r="C443" s="29">
        <v>4</v>
      </c>
      <c r="D443" s="19" t="s">
        <v>1372</v>
      </c>
      <c r="E443" s="19" t="s">
        <v>14</v>
      </c>
      <c r="F443" s="29">
        <v>41</v>
      </c>
      <c r="G443" s="19" t="s">
        <v>29</v>
      </c>
      <c r="H443" s="19" t="s">
        <v>29</v>
      </c>
      <c r="I443" s="29">
        <v>414</v>
      </c>
      <c r="J443" s="19" t="s">
        <v>112</v>
      </c>
      <c r="K443" s="19" t="s">
        <v>112</v>
      </c>
      <c r="L443" s="30">
        <v>4141</v>
      </c>
      <c r="M443" s="19" t="s">
        <v>153</v>
      </c>
      <c r="N443" s="19" t="s">
        <v>153</v>
      </c>
      <c r="O443" s="30">
        <v>136</v>
      </c>
      <c r="P443" s="19" t="s">
        <v>1395</v>
      </c>
      <c r="Q443" s="19" t="s">
        <v>1396</v>
      </c>
      <c r="R443" t="s">
        <v>18</v>
      </c>
    </row>
    <row r="444" spans="1:18" hidden="1" x14ac:dyDescent="0.25">
      <c r="A444" s="28" t="s">
        <v>1993</v>
      </c>
      <c r="B444" s="28" t="s">
        <v>1987</v>
      </c>
      <c r="C444" s="29">
        <v>4</v>
      </c>
      <c r="D444" s="19" t="s">
        <v>1372</v>
      </c>
      <c r="E444" s="19" t="s">
        <v>14</v>
      </c>
      <c r="F444" s="29">
        <v>41</v>
      </c>
      <c r="G444" s="19" t="s">
        <v>29</v>
      </c>
      <c r="H444" s="19" t="s">
        <v>29</v>
      </c>
      <c r="I444" s="29">
        <v>414</v>
      </c>
      <c r="J444" s="19" t="s">
        <v>112</v>
      </c>
      <c r="K444" s="19" t="s">
        <v>112</v>
      </c>
      <c r="L444" s="30">
        <v>4141</v>
      </c>
      <c r="M444" s="19" t="s">
        <v>153</v>
      </c>
      <c r="N444" s="19" t="s">
        <v>153</v>
      </c>
      <c r="O444" s="30">
        <v>154</v>
      </c>
      <c r="P444" s="19" t="s">
        <v>1391</v>
      </c>
      <c r="Q444" s="19" t="s">
        <v>1392</v>
      </c>
      <c r="R444" t="s">
        <v>18</v>
      </c>
    </row>
    <row r="445" spans="1:18" hidden="1" x14ac:dyDescent="0.25">
      <c r="A445" s="28" t="s">
        <v>1993</v>
      </c>
      <c r="B445" s="28" t="s">
        <v>1987</v>
      </c>
      <c r="C445" s="29">
        <v>4</v>
      </c>
      <c r="D445" s="19" t="s">
        <v>1372</v>
      </c>
      <c r="E445" s="19" t="s">
        <v>14</v>
      </c>
      <c r="F445" s="29">
        <v>41</v>
      </c>
      <c r="G445" s="19" t="s">
        <v>29</v>
      </c>
      <c r="H445" s="19" t="s">
        <v>29</v>
      </c>
      <c r="I445" s="29">
        <v>414</v>
      </c>
      <c r="J445" s="19" t="s">
        <v>112</v>
      </c>
      <c r="K445" s="19" t="s">
        <v>112</v>
      </c>
      <c r="L445" s="30">
        <v>4141</v>
      </c>
      <c r="M445" s="19" t="s">
        <v>153</v>
      </c>
      <c r="N445" s="19" t="s">
        <v>153</v>
      </c>
      <c r="O445" s="30">
        <v>411</v>
      </c>
      <c r="P445" s="19" t="s">
        <v>1422</v>
      </c>
      <c r="Q445" s="19" t="s">
        <v>1781</v>
      </c>
      <c r="R445" t="s">
        <v>18</v>
      </c>
    </row>
    <row r="446" spans="1:18" hidden="1" x14ac:dyDescent="0.25">
      <c r="A446" s="28" t="s">
        <v>1993</v>
      </c>
      <c r="B446" s="28" t="s">
        <v>1987</v>
      </c>
      <c r="C446" s="29">
        <v>4</v>
      </c>
      <c r="D446" s="19" t="s">
        <v>1372</v>
      </c>
      <c r="E446" s="19" t="s">
        <v>14</v>
      </c>
      <c r="F446" s="29">
        <v>41</v>
      </c>
      <c r="G446" s="19" t="s">
        <v>29</v>
      </c>
      <c r="H446" s="19" t="s">
        <v>29</v>
      </c>
      <c r="I446" s="29">
        <v>414</v>
      </c>
      <c r="J446" s="19" t="s">
        <v>112</v>
      </c>
      <c r="K446" s="19" t="s">
        <v>112</v>
      </c>
      <c r="L446" s="30">
        <v>4141</v>
      </c>
      <c r="M446" s="19" t="s">
        <v>153</v>
      </c>
      <c r="N446" s="19" t="s">
        <v>153</v>
      </c>
      <c r="O446" s="30">
        <v>271</v>
      </c>
      <c r="P446" s="19" t="s">
        <v>1389</v>
      </c>
      <c r="Q446" s="19" t="s">
        <v>1390</v>
      </c>
      <c r="R446" t="s">
        <v>18</v>
      </c>
    </row>
    <row r="447" spans="1:18" hidden="1" x14ac:dyDescent="0.25">
      <c r="A447" s="28" t="s">
        <v>1993</v>
      </c>
      <c r="B447" s="28" t="s">
        <v>1987</v>
      </c>
      <c r="C447" s="29">
        <v>4</v>
      </c>
      <c r="D447" s="19" t="s">
        <v>1372</v>
      </c>
      <c r="E447" s="19" t="s">
        <v>14</v>
      </c>
      <c r="F447" s="29">
        <v>41</v>
      </c>
      <c r="G447" s="19" t="s">
        <v>29</v>
      </c>
      <c r="H447" s="19" t="s">
        <v>29</v>
      </c>
      <c r="I447" s="29">
        <v>414</v>
      </c>
      <c r="J447" s="19" t="s">
        <v>112</v>
      </c>
      <c r="K447" s="19" t="s">
        <v>112</v>
      </c>
      <c r="L447" s="30">
        <v>4141</v>
      </c>
      <c r="M447" s="19" t="s">
        <v>153</v>
      </c>
      <c r="N447" s="19" t="s">
        <v>153</v>
      </c>
      <c r="O447" s="30">
        <v>145</v>
      </c>
      <c r="P447" s="19" t="s">
        <v>1433</v>
      </c>
      <c r="Q447" s="19" t="s">
        <v>1433</v>
      </c>
      <c r="R447" t="s">
        <v>18</v>
      </c>
    </row>
    <row r="448" spans="1:18" hidden="1" x14ac:dyDescent="0.25">
      <c r="A448" s="28" t="s">
        <v>1994</v>
      </c>
      <c r="B448" s="28" t="s">
        <v>1987</v>
      </c>
      <c r="C448" s="29">
        <v>4</v>
      </c>
      <c r="D448" s="19" t="s">
        <v>1372</v>
      </c>
      <c r="E448" s="19" t="s">
        <v>14</v>
      </c>
      <c r="F448" s="29">
        <v>41</v>
      </c>
      <c r="G448" s="19" t="s">
        <v>29</v>
      </c>
      <c r="H448" s="19" t="s">
        <v>29</v>
      </c>
      <c r="I448" s="29">
        <v>414</v>
      </c>
      <c r="J448" s="19" t="s">
        <v>112</v>
      </c>
      <c r="K448" s="19" t="s">
        <v>112</v>
      </c>
      <c r="L448" s="30">
        <v>4145</v>
      </c>
      <c r="M448" s="19" t="s">
        <v>148</v>
      </c>
      <c r="N448" s="19" t="s">
        <v>148</v>
      </c>
      <c r="O448" s="30">
        <v>1004</v>
      </c>
      <c r="P448" s="19" t="s">
        <v>1791</v>
      </c>
      <c r="Q448" s="19" t="s">
        <v>1791</v>
      </c>
      <c r="R448" t="s">
        <v>18</v>
      </c>
    </row>
    <row r="449" spans="1:18" hidden="1" x14ac:dyDescent="0.25">
      <c r="A449" s="28" t="s">
        <v>1994</v>
      </c>
      <c r="B449" s="28" t="s">
        <v>1987</v>
      </c>
      <c r="C449" s="29">
        <v>4</v>
      </c>
      <c r="D449" s="19" t="s">
        <v>1372</v>
      </c>
      <c r="E449" s="19" t="s">
        <v>14</v>
      </c>
      <c r="F449" s="29">
        <v>41</v>
      </c>
      <c r="G449" s="19" t="s">
        <v>29</v>
      </c>
      <c r="H449" s="19" t="s">
        <v>29</v>
      </c>
      <c r="I449" s="29">
        <v>414</v>
      </c>
      <c r="J449" s="19" t="s">
        <v>112</v>
      </c>
      <c r="K449" s="19" t="s">
        <v>112</v>
      </c>
      <c r="L449" s="30">
        <v>4145</v>
      </c>
      <c r="M449" s="19" t="s">
        <v>148</v>
      </c>
      <c r="N449" s="19" t="s">
        <v>148</v>
      </c>
      <c r="O449" s="30">
        <v>275</v>
      </c>
      <c r="P449" s="19" t="s">
        <v>1397</v>
      </c>
      <c r="Q449" s="19" t="s">
        <v>1398</v>
      </c>
      <c r="R449" t="s">
        <v>18</v>
      </c>
    </row>
    <row r="450" spans="1:18" hidden="1" x14ac:dyDescent="0.25">
      <c r="A450" s="28" t="s">
        <v>1994</v>
      </c>
      <c r="B450" s="28" t="s">
        <v>1987</v>
      </c>
      <c r="C450" s="29">
        <v>4</v>
      </c>
      <c r="D450" s="19" t="s">
        <v>1372</v>
      </c>
      <c r="E450" s="19" t="s">
        <v>14</v>
      </c>
      <c r="F450" s="29">
        <v>41</v>
      </c>
      <c r="G450" s="19" t="s">
        <v>29</v>
      </c>
      <c r="H450" s="19" t="s">
        <v>29</v>
      </c>
      <c r="I450" s="29">
        <v>414</v>
      </c>
      <c r="J450" s="19" t="s">
        <v>112</v>
      </c>
      <c r="K450" s="19" t="s">
        <v>112</v>
      </c>
      <c r="L450" s="30">
        <v>4145</v>
      </c>
      <c r="M450" s="19" t="s">
        <v>148</v>
      </c>
      <c r="N450" s="19" t="s">
        <v>148</v>
      </c>
      <c r="O450" s="30">
        <v>148</v>
      </c>
      <c r="P450" s="19" t="s">
        <v>1419</v>
      </c>
      <c r="Q450" s="19" t="s">
        <v>1420</v>
      </c>
      <c r="R450" t="s">
        <v>25</v>
      </c>
    </row>
    <row r="451" spans="1:18" hidden="1" x14ac:dyDescent="0.25">
      <c r="A451" s="28" t="s">
        <v>1994</v>
      </c>
      <c r="B451" s="28" t="s">
        <v>1987</v>
      </c>
      <c r="C451" s="29">
        <v>4</v>
      </c>
      <c r="D451" s="19" t="s">
        <v>1372</v>
      </c>
      <c r="E451" s="19" t="s">
        <v>14</v>
      </c>
      <c r="F451" s="29">
        <v>41</v>
      </c>
      <c r="G451" s="19" t="s">
        <v>29</v>
      </c>
      <c r="H451" s="19" t="s">
        <v>29</v>
      </c>
      <c r="I451" s="29">
        <v>414</v>
      </c>
      <c r="J451" s="19" t="s">
        <v>112</v>
      </c>
      <c r="K451" s="19" t="s">
        <v>112</v>
      </c>
      <c r="L451" s="30">
        <v>4145</v>
      </c>
      <c r="M451" s="19" t="s">
        <v>148</v>
      </c>
      <c r="N451" s="19" t="s">
        <v>148</v>
      </c>
      <c r="O451" s="30">
        <v>175</v>
      </c>
      <c r="P451" s="19" t="s">
        <v>1432</v>
      </c>
      <c r="Q451" s="19" t="s">
        <v>1432</v>
      </c>
      <c r="R451" t="s">
        <v>18</v>
      </c>
    </row>
    <row r="452" spans="1:18" hidden="1" x14ac:dyDescent="0.25">
      <c r="A452" s="28" t="s">
        <v>1994</v>
      </c>
      <c r="B452" s="28" t="s">
        <v>1987</v>
      </c>
      <c r="C452" s="29">
        <v>4</v>
      </c>
      <c r="D452" s="19" t="s">
        <v>1372</v>
      </c>
      <c r="E452" s="19" t="s">
        <v>14</v>
      </c>
      <c r="F452" s="29">
        <v>41</v>
      </c>
      <c r="G452" s="19" t="s">
        <v>29</v>
      </c>
      <c r="H452" s="19" t="s">
        <v>29</v>
      </c>
      <c r="I452" s="29">
        <v>414</v>
      </c>
      <c r="J452" s="19" t="s">
        <v>112</v>
      </c>
      <c r="K452" s="19" t="s">
        <v>112</v>
      </c>
      <c r="L452" s="30">
        <v>4145</v>
      </c>
      <c r="M452" s="19" t="s">
        <v>148</v>
      </c>
      <c r="N452" s="19" t="s">
        <v>148</v>
      </c>
      <c r="O452" s="30">
        <v>135</v>
      </c>
      <c r="P452" s="19" t="s">
        <v>1393</v>
      </c>
      <c r="Q452" s="19" t="s">
        <v>1394</v>
      </c>
      <c r="R452" t="s">
        <v>18</v>
      </c>
    </row>
    <row r="453" spans="1:18" hidden="1" x14ac:dyDescent="0.25">
      <c r="A453" s="28" t="s">
        <v>1994</v>
      </c>
      <c r="B453" s="28" t="s">
        <v>1987</v>
      </c>
      <c r="C453" s="29">
        <v>4</v>
      </c>
      <c r="D453" s="19" t="s">
        <v>1372</v>
      </c>
      <c r="E453" s="19" t="s">
        <v>14</v>
      </c>
      <c r="F453" s="29">
        <v>41</v>
      </c>
      <c r="G453" s="19" t="s">
        <v>29</v>
      </c>
      <c r="H453" s="19" t="s">
        <v>29</v>
      </c>
      <c r="I453" s="29">
        <v>414</v>
      </c>
      <c r="J453" s="19" t="s">
        <v>112</v>
      </c>
      <c r="K453" s="19" t="s">
        <v>112</v>
      </c>
      <c r="L453" s="30">
        <v>4145</v>
      </c>
      <c r="M453" s="19" t="s">
        <v>148</v>
      </c>
      <c r="N453" s="19" t="s">
        <v>148</v>
      </c>
      <c r="O453" s="30">
        <v>136</v>
      </c>
      <c r="P453" s="19" t="s">
        <v>1395</v>
      </c>
      <c r="Q453" s="19" t="s">
        <v>1396</v>
      </c>
      <c r="R453" t="s">
        <v>18</v>
      </c>
    </row>
    <row r="454" spans="1:18" hidden="1" x14ac:dyDescent="0.25">
      <c r="A454" s="28" t="s">
        <v>1994</v>
      </c>
      <c r="B454" s="28" t="s">
        <v>1987</v>
      </c>
      <c r="C454" s="29">
        <v>4</v>
      </c>
      <c r="D454" s="19" t="s">
        <v>1372</v>
      </c>
      <c r="E454" s="19" t="s">
        <v>14</v>
      </c>
      <c r="F454" s="29">
        <v>41</v>
      </c>
      <c r="G454" s="19" t="s">
        <v>29</v>
      </c>
      <c r="H454" s="19" t="s">
        <v>29</v>
      </c>
      <c r="I454" s="29">
        <v>414</v>
      </c>
      <c r="J454" s="19" t="s">
        <v>112</v>
      </c>
      <c r="K454" s="19" t="s">
        <v>112</v>
      </c>
      <c r="L454" s="30">
        <v>4145</v>
      </c>
      <c r="M454" s="19" t="s">
        <v>148</v>
      </c>
      <c r="N454" s="19" t="s">
        <v>148</v>
      </c>
      <c r="O454" s="30">
        <v>154</v>
      </c>
      <c r="P454" s="19" t="s">
        <v>1391</v>
      </c>
      <c r="Q454" s="19" t="s">
        <v>1392</v>
      </c>
      <c r="R454" t="s">
        <v>18</v>
      </c>
    </row>
    <row r="455" spans="1:18" hidden="1" x14ac:dyDescent="0.25">
      <c r="A455" s="28" t="s">
        <v>1994</v>
      </c>
      <c r="B455" s="28" t="s">
        <v>1987</v>
      </c>
      <c r="C455" s="29">
        <v>4</v>
      </c>
      <c r="D455" s="19" t="s">
        <v>1372</v>
      </c>
      <c r="E455" s="19" t="s">
        <v>14</v>
      </c>
      <c r="F455" s="29">
        <v>41</v>
      </c>
      <c r="G455" s="19" t="s">
        <v>29</v>
      </c>
      <c r="H455" s="19" t="s">
        <v>29</v>
      </c>
      <c r="I455" s="29">
        <v>414</v>
      </c>
      <c r="J455" s="19" t="s">
        <v>112</v>
      </c>
      <c r="K455" s="19" t="s">
        <v>112</v>
      </c>
      <c r="L455" s="30">
        <v>4145</v>
      </c>
      <c r="M455" s="19" t="s">
        <v>148</v>
      </c>
      <c r="N455" s="19" t="s">
        <v>148</v>
      </c>
      <c r="O455" s="30">
        <v>411</v>
      </c>
      <c r="P455" s="19" t="s">
        <v>1422</v>
      </c>
      <c r="Q455" s="19" t="s">
        <v>1781</v>
      </c>
      <c r="R455" t="s">
        <v>18</v>
      </c>
    </row>
    <row r="456" spans="1:18" hidden="1" x14ac:dyDescent="0.25">
      <c r="A456" s="28" t="s">
        <v>1994</v>
      </c>
      <c r="B456" s="28" t="s">
        <v>1987</v>
      </c>
      <c r="C456" s="29">
        <v>4</v>
      </c>
      <c r="D456" s="19" t="s">
        <v>1372</v>
      </c>
      <c r="E456" s="19" t="s">
        <v>14</v>
      </c>
      <c r="F456" s="29">
        <v>41</v>
      </c>
      <c r="G456" s="19" t="s">
        <v>29</v>
      </c>
      <c r="H456" s="19" t="s">
        <v>29</v>
      </c>
      <c r="I456" s="29">
        <v>414</v>
      </c>
      <c r="J456" s="19" t="s">
        <v>112</v>
      </c>
      <c r="K456" s="19" t="s">
        <v>112</v>
      </c>
      <c r="L456" s="30">
        <v>4145</v>
      </c>
      <c r="M456" s="19" t="s">
        <v>148</v>
      </c>
      <c r="N456" s="19" t="s">
        <v>148</v>
      </c>
      <c r="O456" s="30">
        <v>271</v>
      </c>
      <c r="P456" s="19" t="s">
        <v>1389</v>
      </c>
      <c r="Q456" s="19" t="s">
        <v>1390</v>
      </c>
      <c r="R456" t="s">
        <v>18</v>
      </c>
    </row>
    <row r="457" spans="1:18" hidden="1" x14ac:dyDescent="0.25">
      <c r="A457" s="28" t="s">
        <v>1994</v>
      </c>
      <c r="B457" s="28" t="s">
        <v>1987</v>
      </c>
      <c r="C457" s="29">
        <v>4</v>
      </c>
      <c r="D457" s="19" t="s">
        <v>1372</v>
      </c>
      <c r="E457" s="19" t="s">
        <v>14</v>
      </c>
      <c r="F457" s="29">
        <v>41</v>
      </c>
      <c r="G457" s="19" t="s">
        <v>29</v>
      </c>
      <c r="H457" s="19" t="s">
        <v>29</v>
      </c>
      <c r="I457" s="29">
        <v>414</v>
      </c>
      <c r="J457" s="19" t="s">
        <v>112</v>
      </c>
      <c r="K457" s="19" t="s">
        <v>112</v>
      </c>
      <c r="L457" s="30">
        <v>4145</v>
      </c>
      <c r="M457" s="19" t="s">
        <v>148</v>
      </c>
      <c r="N457" s="19" t="s">
        <v>148</v>
      </c>
      <c r="O457" s="30">
        <v>145</v>
      </c>
      <c r="P457" s="19" t="s">
        <v>1433</v>
      </c>
      <c r="Q457" s="19" t="s">
        <v>1433</v>
      </c>
      <c r="R457" t="s">
        <v>18</v>
      </c>
    </row>
    <row r="458" spans="1:18" hidden="1" x14ac:dyDescent="0.25">
      <c r="A458" s="28" t="s">
        <v>1995</v>
      </c>
      <c r="B458" s="28" t="s">
        <v>1987</v>
      </c>
      <c r="C458" s="29">
        <v>4</v>
      </c>
      <c r="D458" s="19" t="s">
        <v>1372</v>
      </c>
      <c r="E458" s="19" t="s">
        <v>14</v>
      </c>
      <c r="F458" s="29">
        <v>41</v>
      </c>
      <c r="G458" s="19" t="s">
        <v>29</v>
      </c>
      <c r="H458" s="19" t="s">
        <v>29</v>
      </c>
      <c r="I458" s="29">
        <v>414</v>
      </c>
      <c r="J458" s="19" t="s">
        <v>112</v>
      </c>
      <c r="K458" s="19" t="s">
        <v>112</v>
      </c>
      <c r="L458" s="30">
        <v>4142</v>
      </c>
      <c r="M458" s="19" t="s">
        <v>139</v>
      </c>
      <c r="N458" s="19" t="s">
        <v>139</v>
      </c>
      <c r="O458" s="30">
        <v>1004</v>
      </c>
      <c r="P458" s="19" t="s">
        <v>1791</v>
      </c>
      <c r="Q458" s="19" t="s">
        <v>1791</v>
      </c>
      <c r="R458" t="s">
        <v>18</v>
      </c>
    </row>
    <row r="459" spans="1:18" hidden="1" x14ac:dyDescent="0.25">
      <c r="A459" s="28" t="s">
        <v>1995</v>
      </c>
      <c r="B459" s="28" t="s">
        <v>1987</v>
      </c>
      <c r="C459" s="29">
        <v>4</v>
      </c>
      <c r="D459" s="19" t="s">
        <v>1372</v>
      </c>
      <c r="E459" s="19" t="s">
        <v>14</v>
      </c>
      <c r="F459" s="29">
        <v>41</v>
      </c>
      <c r="G459" s="19" t="s">
        <v>29</v>
      </c>
      <c r="H459" s="19" t="s">
        <v>29</v>
      </c>
      <c r="I459" s="29">
        <v>414</v>
      </c>
      <c r="J459" s="19" t="s">
        <v>112</v>
      </c>
      <c r="K459" s="19" t="s">
        <v>112</v>
      </c>
      <c r="L459" s="30">
        <v>4142</v>
      </c>
      <c r="M459" s="19" t="s">
        <v>139</v>
      </c>
      <c r="N459" s="19" t="s">
        <v>139</v>
      </c>
      <c r="O459" s="30">
        <v>275</v>
      </c>
      <c r="P459" s="19" t="s">
        <v>1397</v>
      </c>
      <c r="Q459" s="19" t="s">
        <v>1398</v>
      </c>
      <c r="R459" t="s">
        <v>18</v>
      </c>
    </row>
    <row r="460" spans="1:18" hidden="1" x14ac:dyDescent="0.25">
      <c r="A460" s="28" t="s">
        <v>1995</v>
      </c>
      <c r="B460" s="28" t="s">
        <v>1987</v>
      </c>
      <c r="C460" s="29">
        <v>4</v>
      </c>
      <c r="D460" s="19" t="s">
        <v>1372</v>
      </c>
      <c r="E460" s="19" t="s">
        <v>14</v>
      </c>
      <c r="F460" s="29">
        <v>41</v>
      </c>
      <c r="G460" s="19" t="s">
        <v>29</v>
      </c>
      <c r="H460" s="19" t="s">
        <v>29</v>
      </c>
      <c r="I460" s="29">
        <v>414</v>
      </c>
      <c r="J460" s="19" t="s">
        <v>112</v>
      </c>
      <c r="K460" s="19" t="s">
        <v>112</v>
      </c>
      <c r="L460" s="30">
        <v>4142</v>
      </c>
      <c r="M460" s="19" t="s">
        <v>139</v>
      </c>
      <c r="N460" s="19" t="s">
        <v>139</v>
      </c>
      <c r="O460" s="30">
        <v>148</v>
      </c>
      <c r="P460" s="19" t="s">
        <v>1419</v>
      </c>
      <c r="Q460" s="19" t="s">
        <v>1420</v>
      </c>
      <c r="R460" t="s">
        <v>25</v>
      </c>
    </row>
    <row r="461" spans="1:18" hidden="1" x14ac:dyDescent="0.25">
      <c r="A461" s="28" t="s">
        <v>1995</v>
      </c>
      <c r="B461" s="28" t="s">
        <v>1987</v>
      </c>
      <c r="C461" s="29">
        <v>4</v>
      </c>
      <c r="D461" s="19" t="s">
        <v>1372</v>
      </c>
      <c r="E461" s="19" t="s">
        <v>14</v>
      </c>
      <c r="F461" s="29">
        <v>41</v>
      </c>
      <c r="G461" s="19" t="s">
        <v>29</v>
      </c>
      <c r="H461" s="19" t="s">
        <v>29</v>
      </c>
      <c r="I461" s="29">
        <v>414</v>
      </c>
      <c r="J461" s="19" t="s">
        <v>112</v>
      </c>
      <c r="K461" s="19" t="s">
        <v>112</v>
      </c>
      <c r="L461" s="30">
        <v>4142</v>
      </c>
      <c r="M461" s="19" t="s">
        <v>139</v>
      </c>
      <c r="N461" s="19" t="s">
        <v>139</v>
      </c>
      <c r="O461" s="30">
        <v>175</v>
      </c>
      <c r="P461" s="19" t="s">
        <v>1432</v>
      </c>
      <c r="Q461" s="19" t="s">
        <v>1432</v>
      </c>
      <c r="R461" t="s">
        <v>18</v>
      </c>
    </row>
    <row r="462" spans="1:18" hidden="1" x14ac:dyDescent="0.25">
      <c r="A462" s="28" t="s">
        <v>1995</v>
      </c>
      <c r="B462" s="28" t="s">
        <v>1987</v>
      </c>
      <c r="C462" s="29">
        <v>4</v>
      </c>
      <c r="D462" s="19" t="s">
        <v>1372</v>
      </c>
      <c r="E462" s="19" t="s">
        <v>14</v>
      </c>
      <c r="F462" s="29">
        <v>41</v>
      </c>
      <c r="G462" s="19" t="s">
        <v>29</v>
      </c>
      <c r="H462" s="19" t="s">
        <v>29</v>
      </c>
      <c r="I462" s="29">
        <v>414</v>
      </c>
      <c r="J462" s="19" t="s">
        <v>112</v>
      </c>
      <c r="K462" s="19" t="s">
        <v>112</v>
      </c>
      <c r="L462" s="30">
        <v>4142</v>
      </c>
      <c r="M462" s="19" t="s">
        <v>139</v>
      </c>
      <c r="N462" s="19" t="s">
        <v>139</v>
      </c>
      <c r="O462" s="30">
        <v>135</v>
      </c>
      <c r="P462" s="19" t="s">
        <v>1393</v>
      </c>
      <c r="Q462" s="19" t="s">
        <v>1394</v>
      </c>
      <c r="R462" t="s">
        <v>18</v>
      </c>
    </row>
    <row r="463" spans="1:18" hidden="1" x14ac:dyDescent="0.25">
      <c r="A463" s="28" t="s">
        <v>1995</v>
      </c>
      <c r="B463" s="28" t="s">
        <v>1987</v>
      </c>
      <c r="C463" s="29">
        <v>4</v>
      </c>
      <c r="D463" s="19" t="s">
        <v>1372</v>
      </c>
      <c r="E463" s="19" t="s">
        <v>14</v>
      </c>
      <c r="F463" s="29">
        <v>41</v>
      </c>
      <c r="G463" s="19" t="s">
        <v>29</v>
      </c>
      <c r="H463" s="19" t="s">
        <v>29</v>
      </c>
      <c r="I463" s="29">
        <v>414</v>
      </c>
      <c r="J463" s="19" t="s">
        <v>112</v>
      </c>
      <c r="K463" s="19" t="s">
        <v>112</v>
      </c>
      <c r="L463" s="30">
        <v>4142</v>
      </c>
      <c r="M463" s="19" t="s">
        <v>139</v>
      </c>
      <c r="N463" s="19" t="s">
        <v>139</v>
      </c>
      <c r="O463" s="30">
        <v>136</v>
      </c>
      <c r="P463" s="19" t="s">
        <v>1395</v>
      </c>
      <c r="Q463" s="19" t="s">
        <v>1396</v>
      </c>
      <c r="R463" t="s">
        <v>18</v>
      </c>
    </row>
    <row r="464" spans="1:18" hidden="1" x14ac:dyDescent="0.25">
      <c r="A464" s="28" t="s">
        <v>1995</v>
      </c>
      <c r="B464" s="28" t="s">
        <v>1987</v>
      </c>
      <c r="C464" s="29">
        <v>4</v>
      </c>
      <c r="D464" s="19" t="s">
        <v>1372</v>
      </c>
      <c r="E464" s="19" t="s">
        <v>14</v>
      </c>
      <c r="F464" s="29">
        <v>41</v>
      </c>
      <c r="G464" s="19" t="s">
        <v>29</v>
      </c>
      <c r="H464" s="19" t="s">
        <v>29</v>
      </c>
      <c r="I464" s="29">
        <v>414</v>
      </c>
      <c r="J464" s="19" t="s">
        <v>112</v>
      </c>
      <c r="K464" s="19" t="s">
        <v>112</v>
      </c>
      <c r="L464" s="30">
        <v>4142</v>
      </c>
      <c r="M464" s="19" t="s">
        <v>139</v>
      </c>
      <c r="N464" s="19" t="s">
        <v>139</v>
      </c>
      <c r="O464" s="30">
        <v>154</v>
      </c>
      <c r="P464" s="19" t="s">
        <v>1391</v>
      </c>
      <c r="Q464" s="19" t="s">
        <v>1392</v>
      </c>
      <c r="R464" t="s">
        <v>18</v>
      </c>
    </row>
    <row r="465" spans="1:18" hidden="1" x14ac:dyDescent="0.25">
      <c r="A465" s="28" t="s">
        <v>1995</v>
      </c>
      <c r="B465" s="28" t="s">
        <v>1987</v>
      </c>
      <c r="C465" s="29">
        <v>4</v>
      </c>
      <c r="D465" s="19" t="s">
        <v>1372</v>
      </c>
      <c r="E465" s="19" t="s">
        <v>14</v>
      </c>
      <c r="F465" s="29">
        <v>41</v>
      </c>
      <c r="G465" s="19" t="s">
        <v>29</v>
      </c>
      <c r="H465" s="19" t="s">
        <v>29</v>
      </c>
      <c r="I465" s="29">
        <v>414</v>
      </c>
      <c r="J465" s="19" t="s">
        <v>112</v>
      </c>
      <c r="K465" s="19" t="s">
        <v>112</v>
      </c>
      <c r="L465" s="30">
        <v>4142</v>
      </c>
      <c r="M465" s="19" t="s">
        <v>139</v>
      </c>
      <c r="N465" s="19" t="s">
        <v>139</v>
      </c>
      <c r="O465" s="30">
        <v>411</v>
      </c>
      <c r="P465" s="19" t="s">
        <v>1422</v>
      </c>
      <c r="Q465" s="19" t="s">
        <v>1781</v>
      </c>
      <c r="R465" t="s">
        <v>18</v>
      </c>
    </row>
    <row r="466" spans="1:18" hidden="1" x14ac:dyDescent="0.25">
      <c r="A466" s="28" t="s">
        <v>1995</v>
      </c>
      <c r="B466" s="28" t="s">
        <v>1987</v>
      </c>
      <c r="C466" s="29">
        <v>4</v>
      </c>
      <c r="D466" s="19" t="s">
        <v>1372</v>
      </c>
      <c r="E466" s="19" t="s">
        <v>14</v>
      </c>
      <c r="F466" s="29">
        <v>41</v>
      </c>
      <c r="G466" s="19" t="s">
        <v>29</v>
      </c>
      <c r="H466" s="19" t="s">
        <v>29</v>
      </c>
      <c r="I466" s="29">
        <v>414</v>
      </c>
      <c r="J466" s="19" t="s">
        <v>112</v>
      </c>
      <c r="K466" s="19" t="s">
        <v>112</v>
      </c>
      <c r="L466" s="30">
        <v>4142</v>
      </c>
      <c r="M466" s="19" t="s">
        <v>139</v>
      </c>
      <c r="N466" s="19" t="s">
        <v>139</v>
      </c>
      <c r="O466" s="30">
        <v>271</v>
      </c>
      <c r="P466" s="19" t="s">
        <v>1389</v>
      </c>
      <c r="Q466" s="19" t="s">
        <v>1390</v>
      </c>
      <c r="R466" t="s">
        <v>18</v>
      </c>
    </row>
    <row r="467" spans="1:18" hidden="1" x14ac:dyDescent="0.25">
      <c r="A467" s="28" t="s">
        <v>1995</v>
      </c>
      <c r="B467" s="28" t="s">
        <v>1987</v>
      </c>
      <c r="C467" s="29">
        <v>4</v>
      </c>
      <c r="D467" s="19" t="s">
        <v>1372</v>
      </c>
      <c r="E467" s="19" t="s">
        <v>14</v>
      </c>
      <c r="F467" s="29">
        <v>41</v>
      </c>
      <c r="G467" s="19" t="s">
        <v>29</v>
      </c>
      <c r="H467" s="19" t="s">
        <v>29</v>
      </c>
      <c r="I467" s="29">
        <v>414</v>
      </c>
      <c r="J467" s="19" t="s">
        <v>112</v>
      </c>
      <c r="K467" s="19" t="s">
        <v>112</v>
      </c>
      <c r="L467" s="30">
        <v>4142</v>
      </c>
      <c r="M467" s="19" t="s">
        <v>139</v>
      </c>
      <c r="N467" s="19" t="s">
        <v>139</v>
      </c>
      <c r="O467" s="30">
        <v>145</v>
      </c>
      <c r="P467" s="19" t="s">
        <v>1433</v>
      </c>
      <c r="Q467" s="19" t="s">
        <v>1433</v>
      </c>
      <c r="R467" t="s">
        <v>18</v>
      </c>
    </row>
    <row r="468" spans="1:18" hidden="1" x14ac:dyDescent="0.25">
      <c r="A468" s="28" t="s">
        <v>1996</v>
      </c>
      <c r="B468" s="28" t="s">
        <v>1997</v>
      </c>
      <c r="C468" s="29">
        <v>4</v>
      </c>
      <c r="D468" s="19" t="s">
        <v>1372</v>
      </c>
      <c r="E468" s="19" t="s">
        <v>14</v>
      </c>
      <c r="F468" s="29">
        <v>41</v>
      </c>
      <c r="G468" s="19" t="s">
        <v>29</v>
      </c>
      <c r="H468" s="19" t="s">
        <v>29</v>
      </c>
      <c r="I468" s="29">
        <v>411</v>
      </c>
      <c r="J468" s="19" t="s">
        <v>142</v>
      </c>
      <c r="K468" s="19" t="s">
        <v>142</v>
      </c>
      <c r="L468" s="30">
        <v>4111</v>
      </c>
      <c r="M468" s="19" t="s">
        <v>143</v>
      </c>
      <c r="N468" s="19" t="s">
        <v>143</v>
      </c>
      <c r="O468" s="30">
        <v>271</v>
      </c>
      <c r="P468" s="19" t="s">
        <v>1389</v>
      </c>
      <c r="Q468" s="19" t="s">
        <v>1390</v>
      </c>
      <c r="R468" t="s">
        <v>25</v>
      </c>
    </row>
    <row r="469" spans="1:18" hidden="1" x14ac:dyDescent="0.25">
      <c r="A469" s="28" t="s">
        <v>1996</v>
      </c>
      <c r="B469" s="28" t="s">
        <v>1997</v>
      </c>
      <c r="C469" s="29">
        <v>4</v>
      </c>
      <c r="D469" s="19" t="s">
        <v>1372</v>
      </c>
      <c r="E469" s="19" t="s">
        <v>14</v>
      </c>
      <c r="F469" s="29">
        <v>41</v>
      </c>
      <c r="G469" s="19" t="s">
        <v>29</v>
      </c>
      <c r="H469" s="19" t="s">
        <v>29</v>
      </c>
      <c r="I469" s="29">
        <v>411</v>
      </c>
      <c r="J469" s="19" t="s">
        <v>142</v>
      </c>
      <c r="K469" s="19" t="s">
        <v>142</v>
      </c>
      <c r="L469" s="30">
        <v>4111</v>
      </c>
      <c r="M469" s="19" t="s">
        <v>143</v>
      </c>
      <c r="N469" s="19" t="s">
        <v>143</v>
      </c>
      <c r="O469" s="30">
        <v>135</v>
      </c>
      <c r="P469" s="19" t="s">
        <v>1393</v>
      </c>
      <c r="Q469" s="19" t="s">
        <v>1394</v>
      </c>
      <c r="R469" t="s">
        <v>18</v>
      </c>
    </row>
    <row r="470" spans="1:18" hidden="1" x14ac:dyDescent="0.25">
      <c r="A470" s="28" t="s">
        <v>1996</v>
      </c>
      <c r="B470" s="28" t="s">
        <v>1997</v>
      </c>
      <c r="C470" s="29">
        <v>4</v>
      </c>
      <c r="D470" s="19" t="s">
        <v>1372</v>
      </c>
      <c r="E470" s="19" t="s">
        <v>14</v>
      </c>
      <c r="F470" s="29">
        <v>41</v>
      </c>
      <c r="G470" s="19" t="s">
        <v>29</v>
      </c>
      <c r="H470" s="19" t="s">
        <v>29</v>
      </c>
      <c r="I470" s="29">
        <v>411</v>
      </c>
      <c r="J470" s="19" t="s">
        <v>142</v>
      </c>
      <c r="K470" s="19" t="s">
        <v>142</v>
      </c>
      <c r="L470" s="30">
        <v>4111</v>
      </c>
      <c r="M470" s="19" t="s">
        <v>143</v>
      </c>
      <c r="N470" s="19" t="s">
        <v>143</v>
      </c>
      <c r="O470" s="30">
        <v>136</v>
      </c>
      <c r="P470" s="19" t="s">
        <v>1395</v>
      </c>
      <c r="Q470" s="19" t="s">
        <v>1396</v>
      </c>
      <c r="R470" t="s">
        <v>18</v>
      </c>
    </row>
    <row r="471" spans="1:18" hidden="1" x14ac:dyDescent="0.25">
      <c r="A471" s="28" t="s">
        <v>1996</v>
      </c>
      <c r="B471" s="28" t="s">
        <v>1997</v>
      </c>
      <c r="C471" s="29">
        <v>4</v>
      </c>
      <c r="D471" s="19" t="s">
        <v>1372</v>
      </c>
      <c r="E471" s="19" t="s">
        <v>14</v>
      </c>
      <c r="F471" s="29">
        <v>41</v>
      </c>
      <c r="G471" s="19" t="s">
        <v>29</v>
      </c>
      <c r="H471" s="19" t="s">
        <v>29</v>
      </c>
      <c r="I471" s="29">
        <v>411</v>
      </c>
      <c r="J471" s="19" t="s">
        <v>142</v>
      </c>
      <c r="K471" s="19" t="s">
        <v>142</v>
      </c>
      <c r="L471" s="30">
        <v>4111</v>
      </c>
      <c r="M471" s="19" t="s">
        <v>143</v>
      </c>
      <c r="N471" s="19" t="s">
        <v>143</v>
      </c>
      <c r="O471" s="30">
        <v>154</v>
      </c>
      <c r="P471" s="19" t="s">
        <v>1391</v>
      </c>
      <c r="Q471" s="19" t="s">
        <v>1392</v>
      </c>
      <c r="R471" t="s">
        <v>18</v>
      </c>
    </row>
    <row r="472" spans="1:18" hidden="1" x14ac:dyDescent="0.25">
      <c r="A472" s="28" t="s">
        <v>1998</v>
      </c>
      <c r="B472" s="28" t="s">
        <v>1999</v>
      </c>
      <c r="C472" s="29">
        <v>4</v>
      </c>
      <c r="D472" s="19" t="s">
        <v>1372</v>
      </c>
      <c r="E472" s="19" t="s">
        <v>14</v>
      </c>
      <c r="F472" s="29">
        <v>41</v>
      </c>
      <c r="G472" s="19" t="s">
        <v>29</v>
      </c>
      <c r="H472" s="19" t="s">
        <v>29</v>
      </c>
      <c r="I472" s="29">
        <v>413</v>
      </c>
      <c r="J472" s="19" t="s">
        <v>1540</v>
      </c>
      <c r="K472" s="19" t="s">
        <v>144</v>
      </c>
      <c r="L472" s="30">
        <v>4131</v>
      </c>
      <c r="M472" s="19" t="s">
        <v>150</v>
      </c>
      <c r="N472" s="19" t="s">
        <v>150</v>
      </c>
      <c r="O472" s="30">
        <v>275</v>
      </c>
      <c r="P472" s="19" t="s">
        <v>1397</v>
      </c>
      <c r="Q472" s="19" t="s">
        <v>1398</v>
      </c>
      <c r="R472" t="s">
        <v>18</v>
      </c>
    </row>
    <row r="473" spans="1:18" hidden="1" x14ac:dyDescent="0.25">
      <c r="A473" s="28" t="s">
        <v>1998</v>
      </c>
      <c r="B473" s="28" t="s">
        <v>1999</v>
      </c>
      <c r="C473" s="29">
        <v>4</v>
      </c>
      <c r="D473" s="19" t="s">
        <v>1372</v>
      </c>
      <c r="E473" s="19" t="s">
        <v>14</v>
      </c>
      <c r="F473" s="29">
        <v>41</v>
      </c>
      <c r="G473" s="19" t="s">
        <v>29</v>
      </c>
      <c r="H473" s="19" t="s">
        <v>29</v>
      </c>
      <c r="I473" s="29">
        <v>413</v>
      </c>
      <c r="J473" s="19" t="s">
        <v>1540</v>
      </c>
      <c r="K473" s="19" t="s">
        <v>144</v>
      </c>
      <c r="L473" s="30">
        <v>4131</v>
      </c>
      <c r="M473" s="19" t="s">
        <v>150</v>
      </c>
      <c r="N473" s="19" t="s">
        <v>150</v>
      </c>
      <c r="O473" s="30">
        <v>148</v>
      </c>
      <c r="P473" s="19" t="s">
        <v>1419</v>
      </c>
      <c r="Q473" s="19" t="s">
        <v>1420</v>
      </c>
      <c r="R473" t="s">
        <v>25</v>
      </c>
    </row>
    <row r="474" spans="1:18" hidden="1" x14ac:dyDescent="0.25">
      <c r="A474" s="28" t="s">
        <v>1998</v>
      </c>
      <c r="B474" s="28" t="s">
        <v>1999</v>
      </c>
      <c r="C474" s="29">
        <v>4</v>
      </c>
      <c r="D474" s="19" t="s">
        <v>1372</v>
      </c>
      <c r="E474" s="19" t="s">
        <v>14</v>
      </c>
      <c r="F474" s="29">
        <v>41</v>
      </c>
      <c r="G474" s="19" t="s">
        <v>29</v>
      </c>
      <c r="H474" s="19" t="s">
        <v>29</v>
      </c>
      <c r="I474" s="29">
        <v>413</v>
      </c>
      <c r="J474" s="19" t="s">
        <v>1540</v>
      </c>
      <c r="K474" s="19" t="s">
        <v>144</v>
      </c>
      <c r="L474" s="30">
        <v>4131</v>
      </c>
      <c r="M474" s="19" t="s">
        <v>150</v>
      </c>
      <c r="N474" s="19" t="s">
        <v>150</v>
      </c>
      <c r="O474" s="30">
        <v>175</v>
      </c>
      <c r="P474" s="19" t="s">
        <v>1432</v>
      </c>
      <c r="Q474" s="19" t="s">
        <v>1432</v>
      </c>
      <c r="R474" t="s">
        <v>18</v>
      </c>
    </row>
    <row r="475" spans="1:18" hidden="1" x14ac:dyDescent="0.25">
      <c r="A475" s="28" t="s">
        <v>1998</v>
      </c>
      <c r="B475" s="28" t="s">
        <v>1999</v>
      </c>
      <c r="C475" s="29">
        <v>4</v>
      </c>
      <c r="D475" s="19" t="s">
        <v>1372</v>
      </c>
      <c r="E475" s="19" t="s">
        <v>14</v>
      </c>
      <c r="F475" s="29">
        <v>41</v>
      </c>
      <c r="G475" s="19" t="s">
        <v>29</v>
      </c>
      <c r="H475" s="19" t="s">
        <v>29</v>
      </c>
      <c r="I475" s="29">
        <v>413</v>
      </c>
      <c r="J475" s="19" t="s">
        <v>1540</v>
      </c>
      <c r="K475" s="19" t="s">
        <v>144</v>
      </c>
      <c r="L475" s="30">
        <v>4131</v>
      </c>
      <c r="M475" s="19" t="s">
        <v>150</v>
      </c>
      <c r="N475" s="19" t="s">
        <v>150</v>
      </c>
      <c r="O475" s="30">
        <v>135</v>
      </c>
      <c r="P475" s="19" t="s">
        <v>1393</v>
      </c>
      <c r="Q475" s="19" t="s">
        <v>1394</v>
      </c>
      <c r="R475" t="s">
        <v>18</v>
      </c>
    </row>
    <row r="476" spans="1:18" hidden="1" x14ac:dyDescent="0.25">
      <c r="A476" s="28" t="s">
        <v>1998</v>
      </c>
      <c r="B476" s="28" t="s">
        <v>1999</v>
      </c>
      <c r="C476" s="29">
        <v>4</v>
      </c>
      <c r="D476" s="19" t="s">
        <v>1372</v>
      </c>
      <c r="E476" s="19" t="s">
        <v>14</v>
      </c>
      <c r="F476" s="29">
        <v>41</v>
      </c>
      <c r="G476" s="19" t="s">
        <v>29</v>
      </c>
      <c r="H476" s="19" t="s">
        <v>29</v>
      </c>
      <c r="I476" s="29">
        <v>413</v>
      </c>
      <c r="J476" s="19" t="s">
        <v>1540</v>
      </c>
      <c r="K476" s="19" t="s">
        <v>144</v>
      </c>
      <c r="L476" s="30">
        <v>4131</v>
      </c>
      <c r="M476" s="19" t="s">
        <v>150</v>
      </c>
      <c r="N476" s="19" t="s">
        <v>150</v>
      </c>
      <c r="O476" s="30">
        <v>136</v>
      </c>
      <c r="P476" s="19" t="s">
        <v>1395</v>
      </c>
      <c r="Q476" s="19" t="s">
        <v>1396</v>
      </c>
      <c r="R476" t="s">
        <v>18</v>
      </c>
    </row>
    <row r="477" spans="1:18" hidden="1" x14ac:dyDescent="0.25">
      <c r="A477" s="28" t="s">
        <v>1998</v>
      </c>
      <c r="B477" s="28" t="s">
        <v>1999</v>
      </c>
      <c r="C477" s="29">
        <v>4</v>
      </c>
      <c r="D477" s="19" t="s">
        <v>1372</v>
      </c>
      <c r="E477" s="19" t="s">
        <v>14</v>
      </c>
      <c r="F477" s="29">
        <v>41</v>
      </c>
      <c r="G477" s="19" t="s">
        <v>29</v>
      </c>
      <c r="H477" s="19" t="s">
        <v>29</v>
      </c>
      <c r="I477" s="29">
        <v>413</v>
      </c>
      <c r="J477" s="19" t="s">
        <v>1540</v>
      </c>
      <c r="K477" s="19" t="s">
        <v>144</v>
      </c>
      <c r="L477" s="30">
        <v>4131</v>
      </c>
      <c r="M477" s="19" t="s">
        <v>150</v>
      </c>
      <c r="N477" s="19" t="s">
        <v>150</v>
      </c>
      <c r="O477" s="30">
        <v>154</v>
      </c>
      <c r="P477" s="19" t="s">
        <v>1391</v>
      </c>
      <c r="Q477" s="19" t="s">
        <v>1392</v>
      </c>
      <c r="R477" t="s">
        <v>18</v>
      </c>
    </row>
    <row r="478" spans="1:18" hidden="1" x14ac:dyDescent="0.25">
      <c r="A478" s="28" t="s">
        <v>1998</v>
      </c>
      <c r="B478" s="28" t="s">
        <v>1999</v>
      </c>
      <c r="C478" s="29">
        <v>4</v>
      </c>
      <c r="D478" s="19" t="s">
        <v>1372</v>
      </c>
      <c r="E478" s="19" t="s">
        <v>14</v>
      </c>
      <c r="F478" s="29">
        <v>41</v>
      </c>
      <c r="G478" s="19" t="s">
        <v>29</v>
      </c>
      <c r="H478" s="19" t="s">
        <v>29</v>
      </c>
      <c r="I478" s="29">
        <v>413</v>
      </c>
      <c r="J478" s="19" t="s">
        <v>1540</v>
      </c>
      <c r="K478" s="19" t="s">
        <v>144</v>
      </c>
      <c r="L478" s="30">
        <v>4131</v>
      </c>
      <c r="M478" s="19" t="s">
        <v>150</v>
      </c>
      <c r="N478" s="19" t="s">
        <v>150</v>
      </c>
      <c r="O478" s="30">
        <v>411</v>
      </c>
      <c r="P478" s="19" t="s">
        <v>1422</v>
      </c>
      <c r="Q478" s="19" t="s">
        <v>1781</v>
      </c>
      <c r="R478" t="s">
        <v>18</v>
      </c>
    </row>
    <row r="479" spans="1:18" hidden="1" x14ac:dyDescent="0.25">
      <c r="A479" s="28" t="s">
        <v>1998</v>
      </c>
      <c r="B479" s="28" t="s">
        <v>1999</v>
      </c>
      <c r="C479" s="29">
        <v>4</v>
      </c>
      <c r="D479" s="19" t="s">
        <v>1372</v>
      </c>
      <c r="E479" s="19" t="s">
        <v>14</v>
      </c>
      <c r="F479" s="29">
        <v>41</v>
      </c>
      <c r="G479" s="19" t="s">
        <v>29</v>
      </c>
      <c r="H479" s="19" t="s">
        <v>29</v>
      </c>
      <c r="I479" s="29">
        <v>413</v>
      </c>
      <c r="J479" s="19" t="s">
        <v>1540</v>
      </c>
      <c r="K479" s="19" t="s">
        <v>144</v>
      </c>
      <c r="L479" s="30">
        <v>4131</v>
      </c>
      <c r="M479" s="19" t="s">
        <v>150</v>
      </c>
      <c r="N479" s="19" t="s">
        <v>150</v>
      </c>
      <c r="O479" s="30">
        <v>271</v>
      </c>
      <c r="P479" s="19" t="s">
        <v>1389</v>
      </c>
      <c r="Q479" s="19" t="s">
        <v>1390</v>
      </c>
      <c r="R479" t="s">
        <v>18</v>
      </c>
    </row>
    <row r="480" spans="1:18" hidden="1" x14ac:dyDescent="0.25">
      <c r="A480" s="28" t="s">
        <v>1998</v>
      </c>
      <c r="B480" s="28" t="s">
        <v>1999</v>
      </c>
      <c r="C480" s="29">
        <v>4</v>
      </c>
      <c r="D480" s="19" t="s">
        <v>1372</v>
      </c>
      <c r="E480" s="19" t="s">
        <v>14</v>
      </c>
      <c r="F480" s="29">
        <v>41</v>
      </c>
      <c r="G480" s="19" t="s">
        <v>29</v>
      </c>
      <c r="H480" s="19" t="s">
        <v>29</v>
      </c>
      <c r="I480" s="29">
        <v>413</v>
      </c>
      <c r="J480" s="19" t="s">
        <v>1540</v>
      </c>
      <c r="K480" s="19" t="s">
        <v>144</v>
      </c>
      <c r="L480" s="30">
        <v>4131</v>
      </c>
      <c r="M480" s="19" t="s">
        <v>150</v>
      </c>
      <c r="N480" s="19" t="s">
        <v>150</v>
      </c>
      <c r="O480" s="30">
        <v>145</v>
      </c>
      <c r="P480" s="19" t="s">
        <v>1433</v>
      </c>
      <c r="Q480" s="19" t="s">
        <v>1433</v>
      </c>
      <c r="R480" t="s">
        <v>18</v>
      </c>
    </row>
    <row r="481" spans="1:18" hidden="1" x14ac:dyDescent="0.25">
      <c r="A481" s="28" t="s">
        <v>1998</v>
      </c>
      <c r="B481" s="28" t="s">
        <v>1999</v>
      </c>
      <c r="C481" s="29">
        <v>4</v>
      </c>
      <c r="D481" s="19" t="s">
        <v>1372</v>
      </c>
      <c r="E481" s="19" t="s">
        <v>14</v>
      </c>
      <c r="F481" s="29">
        <v>41</v>
      </c>
      <c r="G481" s="19" t="s">
        <v>29</v>
      </c>
      <c r="H481" s="19" t="s">
        <v>29</v>
      </c>
      <c r="I481" s="29">
        <v>413</v>
      </c>
      <c r="J481" s="19" t="s">
        <v>1540</v>
      </c>
      <c r="K481" s="19" t="s">
        <v>144</v>
      </c>
      <c r="L481" s="30">
        <v>4131</v>
      </c>
      <c r="M481" s="19" t="s">
        <v>150</v>
      </c>
      <c r="N481" s="19" t="s">
        <v>150</v>
      </c>
      <c r="O481" s="30">
        <v>1004</v>
      </c>
      <c r="P481" s="19" t="s">
        <v>1791</v>
      </c>
      <c r="Q481" s="19" t="s">
        <v>1791</v>
      </c>
      <c r="R481" t="s">
        <v>18</v>
      </c>
    </row>
    <row r="482" spans="1:18" hidden="1" x14ac:dyDescent="0.25">
      <c r="A482" s="28" t="s">
        <v>2000</v>
      </c>
      <c r="B482" s="28" t="s">
        <v>1999</v>
      </c>
      <c r="C482" s="29">
        <v>4</v>
      </c>
      <c r="D482" s="19" t="s">
        <v>1372</v>
      </c>
      <c r="E482" s="19" t="s">
        <v>14</v>
      </c>
      <c r="F482" s="29">
        <v>41</v>
      </c>
      <c r="G482" s="19" t="s">
        <v>29</v>
      </c>
      <c r="H482" s="19" t="s">
        <v>29</v>
      </c>
      <c r="I482" s="29">
        <v>413</v>
      </c>
      <c r="J482" s="19" t="s">
        <v>1540</v>
      </c>
      <c r="K482" s="19" t="s">
        <v>144</v>
      </c>
      <c r="L482" s="30">
        <v>4132</v>
      </c>
      <c r="M482" s="19" t="s">
        <v>145</v>
      </c>
      <c r="N482" s="19" t="s">
        <v>145</v>
      </c>
      <c r="O482" s="30">
        <v>186</v>
      </c>
      <c r="P482" s="19" t="s">
        <v>1423</v>
      </c>
      <c r="Q482" s="19" t="s">
        <v>1423</v>
      </c>
      <c r="R482" t="s">
        <v>18</v>
      </c>
    </row>
    <row r="483" spans="1:18" hidden="1" x14ac:dyDescent="0.25">
      <c r="A483" s="28" t="s">
        <v>2000</v>
      </c>
      <c r="B483" s="28" t="s">
        <v>1999</v>
      </c>
      <c r="C483" s="29">
        <v>4</v>
      </c>
      <c r="D483" s="19" t="s">
        <v>1372</v>
      </c>
      <c r="E483" s="19" t="s">
        <v>14</v>
      </c>
      <c r="F483" s="29">
        <v>41</v>
      </c>
      <c r="G483" s="19" t="s">
        <v>29</v>
      </c>
      <c r="H483" s="19" t="s">
        <v>29</v>
      </c>
      <c r="I483" s="29">
        <v>413</v>
      </c>
      <c r="J483" s="19" t="s">
        <v>1540</v>
      </c>
      <c r="K483" s="19" t="s">
        <v>144</v>
      </c>
      <c r="L483" s="30">
        <v>4132</v>
      </c>
      <c r="M483" s="19" t="s">
        <v>145</v>
      </c>
      <c r="N483" s="19" t="s">
        <v>145</v>
      </c>
      <c r="O483" s="30">
        <v>275</v>
      </c>
      <c r="P483" s="19" t="s">
        <v>1397</v>
      </c>
      <c r="Q483" s="19" t="s">
        <v>1398</v>
      </c>
      <c r="R483" t="s">
        <v>18</v>
      </c>
    </row>
    <row r="484" spans="1:18" hidden="1" x14ac:dyDescent="0.25">
      <c r="A484" s="28" t="s">
        <v>2000</v>
      </c>
      <c r="B484" s="28" t="s">
        <v>1999</v>
      </c>
      <c r="C484" s="29">
        <v>4</v>
      </c>
      <c r="D484" s="19" t="s">
        <v>1372</v>
      </c>
      <c r="E484" s="19" t="s">
        <v>14</v>
      </c>
      <c r="F484" s="29">
        <v>41</v>
      </c>
      <c r="G484" s="19" t="s">
        <v>29</v>
      </c>
      <c r="H484" s="19" t="s">
        <v>29</v>
      </c>
      <c r="I484" s="29">
        <v>413</v>
      </c>
      <c r="J484" s="19" t="s">
        <v>1540</v>
      </c>
      <c r="K484" s="19" t="s">
        <v>144</v>
      </c>
      <c r="L484" s="30">
        <v>4132</v>
      </c>
      <c r="M484" s="19" t="s">
        <v>145</v>
      </c>
      <c r="N484" s="19" t="s">
        <v>145</v>
      </c>
      <c r="O484" s="30">
        <v>148</v>
      </c>
      <c r="P484" s="19" t="s">
        <v>1419</v>
      </c>
      <c r="Q484" s="19" t="s">
        <v>1420</v>
      </c>
      <c r="R484" t="s">
        <v>25</v>
      </c>
    </row>
    <row r="485" spans="1:18" hidden="1" x14ac:dyDescent="0.25">
      <c r="A485" s="28" t="s">
        <v>2000</v>
      </c>
      <c r="B485" s="28" t="s">
        <v>1999</v>
      </c>
      <c r="C485" s="29">
        <v>4</v>
      </c>
      <c r="D485" s="19" t="s">
        <v>1372</v>
      </c>
      <c r="E485" s="19" t="s">
        <v>14</v>
      </c>
      <c r="F485" s="29">
        <v>41</v>
      </c>
      <c r="G485" s="19" t="s">
        <v>29</v>
      </c>
      <c r="H485" s="19" t="s">
        <v>29</v>
      </c>
      <c r="I485" s="29">
        <v>413</v>
      </c>
      <c r="J485" s="19" t="s">
        <v>1540</v>
      </c>
      <c r="K485" s="19" t="s">
        <v>144</v>
      </c>
      <c r="L485" s="30">
        <v>4132</v>
      </c>
      <c r="M485" s="19" t="s">
        <v>145</v>
      </c>
      <c r="N485" s="19" t="s">
        <v>145</v>
      </c>
      <c r="O485" s="30">
        <v>135</v>
      </c>
      <c r="P485" s="19" t="s">
        <v>1393</v>
      </c>
      <c r="Q485" s="19" t="s">
        <v>1394</v>
      </c>
      <c r="R485" t="s">
        <v>18</v>
      </c>
    </row>
    <row r="486" spans="1:18" hidden="1" x14ac:dyDescent="0.25">
      <c r="A486" s="28" t="s">
        <v>2000</v>
      </c>
      <c r="B486" s="28" t="s">
        <v>1999</v>
      </c>
      <c r="C486" s="29">
        <v>4</v>
      </c>
      <c r="D486" s="19" t="s">
        <v>1372</v>
      </c>
      <c r="E486" s="19" t="s">
        <v>14</v>
      </c>
      <c r="F486" s="29">
        <v>41</v>
      </c>
      <c r="G486" s="19" t="s">
        <v>29</v>
      </c>
      <c r="H486" s="19" t="s">
        <v>29</v>
      </c>
      <c r="I486" s="29">
        <v>413</v>
      </c>
      <c r="J486" s="19" t="s">
        <v>1540</v>
      </c>
      <c r="K486" s="19" t="s">
        <v>144</v>
      </c>
      <c r="L486" s="30">
        <v>4132</v>
      </c>
      <c r="M486" s="19" t="s">
        <v>145</v>
      </c>
      <c r="N486" s="19" t="s">
        <v>145</v>
      </c>
      <c r="O486" s="30">
        <v>136</v>
      </c>
      <c r="P486" s="19" t="s">
        <v>1395</v>
      </c>
      <c r="Q486" s="19" t="s">
        <v>1396</v>
      </c>
      <c r="R486" t="s">
        <v>18</v>
      </c>
    </row>
    <row r="487" spans="1:18" hidden="1" x14ac:dyDescent="0.25">
      <c r="A487" s="28" t="s">
        <v>2000</v>
      </c>
      <c r="B487" s="28" t="s">
        <v>1999</v>
      </c>
      <c r="C487" s="29">
        <v>4</v>
      </c>
      <c r="D487" s="19" t="s">
        <v>1372</v>
      </c>
      <c r="E487" s="19" t="s">
        <v>14</v>
      </c>
      <c r="F487" s="29">
        <v>41</v>
      </c>
      <c r="G487" s="19" t="s">
        <v>29</v>
      </c>
      <c r="H487" s="19" t="s">
        <v>29</v>
      </c>
      <c r="I487" s="29">
        <v>413</v>
      </c>
      <c r="J487" s="19" t="s">
        <v>1540</v>
      </c>
      <c r="K487" s="19" t="s">
        <v>144</v>
      </c>
      <c r="L487" s="30">
        <v>4132</v>
      </c>
      <c r="M487" s="19" t="s">
        <v>145</v>
      </c>
      <c r="N487" s="19" t="s">
        <v>145</v>
      </c>
      <c r="O487" s="30">
        <v>154</v>
      </c>
      <c r="P487" s="19" t="s">
        <v>1391</v>
      </c>
      <c r="Q487" s="19" t="s">
        <v>1392</v>
      </c>
      <c r="R487" t="s">
        <v>18</v>
      </c>
    </row>
    <row r="488" spans="1:18" hidden="1" x14ac:dyDescent="0.25">
      <c r="A488" s="28" t="s">
        <v>2000</v>
      </c>
      <c r="B488" s="28" t="s">
        <v>1999</v>
      </c>
      <c r="C488" s="29">
        <v>4</v>
      </c>
      <c r="D488" s="19" t="s">
        <v>1372</v>
      </c>
      <c r="E488" s="19" t="s">
        <v>14</v>
      </c>
      <c r="F488" s="29">
        <v>41</v>
      </c>
      <c r="G488" s="19" t="s">
        <v>29</v>
      </c>
      <c r="H488" s="19" t="s">
        <v>29</v>
      </c>
      <c r="I488" s="29">
        <v>413</v>
      </c>
      <c r="J488" s="19" t="s">
        <v>1540</v>
      </c>
      <c r="K488" s="19" t="s">
        <v>144</v>
      </c>
      <c r="L488" s="30">
        <v>4132</v>
      </c>
      <c r="M488" s="19" t="s">
        <v>145</v>
      </c>
      <c r="N488" s="19" t="s">
        <v>145</v>
      </c>
      <c r="O488" s="30">
        <v>411</v>
      </c>
      <c r="P488" s="19" t="s">
        <v>1422</v>
      </c>
      <c r="Q488" s="19" t="s">
        <v>1781</v>
      </c>
      <c r="R488" t="s">
        <v>18</v>
      </c>
    </row>
    <row r="489" spans="1:18" hidden="1" x14ac:dyDescent="0.25">
      <c r="A489" s="28" t="s">
        <v>2000</v>
      </c>
      <c r="B489" s="28" t="s">
        <v>1999</v>
      </c>
      <c r="C489" s="29">
        <v>4</v>
      </c>
      <c r="D489" s="19" t="s">
        <v>1372</v>
      </c>
      <c r="E489" s="19" t="s">
        <v>14</v>
      </c>
      <c r="F489" s="29">
        <v>41</v>
      </c>
      <c r="G489" s="19" t="s">
        <v>29</v>
      </c>
      <c r="H489" s="19" t="s">
        <v>29</v>
      </c>
      <c r="I489" s="29">
        <v>413</v>
      </c>
      <c r="J489" s="19" t="s">
        <v>1540</v>
      </c>
      <c r="K489" s="19" t="s">
        <v>144</v>
      </c>
      <c r="L489" s="30">
        <v>4132</v>
      </c>
      <c r="M489" s="19" t="s">
        <v>145</v>
      </c>
      <c r="N489" s="19" t="s">
        <v>145</v>
      </c>
      <c r="O489" s="30">
        <v>271</v>
      </c>
      <c r="P489" s="19" t="s">
        <v>1389</v>
      </c>
      <c r="Q489" s="19" t="s">
        <v>1390</v>
      </c>
      <c r="R489" t="s">
        <v>18</v>
      </c>
    </row>
    <row r="490" spans="1:18" hidden="1" x14ac:dyDescent="0.25">
      <c r="A490" s="28" t="s">
        <v>2000</v>
      </c>
      <c r="B490" s="28" t="s">
        <v>1999</v>
      </c>
      <c r="C490" s="29">
        <v>4</v>
      </c>
      <c r="D490" s="19" t="s">
        <v>1372</v>
      </c>
      <c r="E490" s="19" t="s">
        <v>14</v>
      </c>
      <c r="F490" s="29">
        <v>41</v>
      </c>
      <c r="G490" s="19" t="s">
        <v>29</v>
      </c>
      <c r="H490" s="19" t="s">
        <v>29</v>
      </c>
      <c r="I490" s="29">
        <v>413</v>
      </c>
      <c r="J490" s="19" t="s">
        <v>1540</v>
      </c>
      <c r="K490" s="19" t="s">
        <v>144</v>
      </c>
      <c r="L490" s="30">
        <v>4132</v>
      </c>
      <c r="M490" s="19" t="s">
        <v>145</v>
      </c>
      <c r="N490" s="19" t="s">
        <v>145</v>
      </c>
      <c r="O490" s="30">
        <v>1004</v>
      </c>
      <c r="P490" s="19" t="s">
        <v>1791</v>
      </c>
      <c r="Q490" s="19" t="s">
        <v>1791</v>
      </c>
      <c r="R490" t="s">
        <v>18</v>
      </c>
    </row>
    <row r="491" spans="1:18" hidden="1" x14ac:dyDescent="0.25">
      <c r="A491" s="28" t="s">
        <v>2001</v>
      </c>
      <c r="B491" s="28" t="s">
        <v>2002</v>
      </c>
      <c r="C491" s="29">
        <v>1</v>
      </c>
      <c r="D491" s="19" t="s">
        <v>1373</v>
      </c>
      <c r="E491" s="19" t="s">
        <v>98</v>
      </c>
      <c r="F491" s="29">
        <v>11</v>
      </c>
      <c r="G491" s="19" t="s">
        <v>131</v>
      </c>
      <c r="H491" s="19" t="s">
        <v>131</v>
      </c>
      <c r="I491" s="29">
        <v>320</v>
      </c>
      <c r="J491" s="19" t="s">
        <v>16</v>
      </c>
      <c r="K491" s="19" t="s">
        <v>16</v>
      </c>
      <c r="L491" s="30">
        <v>1101</v>
      </c>
      <c r="M491" s="19" t="s">
        <v>133</v>
      </c>
      <c r="N491" s="19" t="s">
        <v>133</v>
      </c>
      <c r="O491" s="30">
        <v>1004</v>
      </c>
      <c r="P491" s="19" t="s">
        <v>1791</v>
      </c>
      <c r="Q491" s="19" t="s">
        <v>1791</v>
      </c>
      <c r="R491" t="s">
        <v>18</v>
      </c>
    </row>
    <row r="492" spans="1:18" hidden="1" x14ac:dyDescent="0.25">
      <c r="A492" s="28" t="s">
        <v>2001</v>
      </c>
      <c r="B492" s="28" t="s">
        <v>2002</v>
      </c>
      <c r="C492" s="29">
        <v>1</v>
      </c>
      <c r="D492" s="19" t="s">
        <v>1373</v>
      </c>
      <c r="E492" s="19" t="s">
        <v>98</v>
      </c>
      <c r="F492" s="29">
        <v>11</v>
      </c>
      <c r="G492" s="19" t="s">
        <v>131</v>
      </c>
      <c r="H492" s="19" t="s">
        <v>131</v>
      </c>
      <c r="I492" s="29">
        <v>320</v>
      </c>
      <c r="J492" s="19" t="s">
        <v>16</v>
      </c>
      <c r="K492" s="19" t="s">
        <v>16</v>
      </c>
      <c r="L492" s="30">
        <v>1101</v>
      </c>
      <c r="M492" s="19" t="s">
        <v>133</v>
      </c>
      <c r="N492" s="19" t="s">
        <v>133</v>
      </c>
      <c r="O492" s="30">
        <v>146</v>
      </c>
      <c r="P492" s="19" t="s">
        <v>1447</v>
      </c>
      <c r="Q492" s="19" t="s">
        <v>1448</v>
      </c>
      <c r="R492" t="s">
        <v>18</v>
      </c>
    </row>
    <row r="493" spans="1:18" hidden="1" x14ac:dyDescent="0.25">
      <c r="A493" s="28" t="s">
        <v>2001</v>
      </c>
      <c r="B493" s="28" t="s">
        <v>2002</v>
      </c>
      <c r="C493" s="29">
        <v>1</v>
      </c>
      <c r="D493" s="19" t="s">
        <v>1373</v>
      </c>
      <c r="E493" s="19" t="s">
        <v>98</v>
      </c>
      <c r="F493" s="29">
        <v>11</v>
      </c>
      <c r="G493" s="19" t="s">
        <v>131</v>
      </c>
      <c r="H493" s="19" t="s">
        <v>131</v>
      </c>
      <c r="I493" s="29">
        <v>320</v>
      </c>
      <c r="J493" s="19" t="s">
        <v>16</v>
      </c>
      <c r="K493" s="19" t="s">
        <v>16</v>
      </c>
      <c r="L493" s="30">
        <v>1101</v>
      </c>
      <c r="M493" s="19" t="s">
        <v>133</v>
      </c>
      <c r="N493" s="19" t="s">
        <v>133</v>
      </c>
      <c r="O493" s="30">
        <v>275</v>
      </c>
      <c r="P493" s="19" t="s">
        <v>1397</v>
      </c>
      <c r="Q493" s="19" t="s">
        <v>1398</v>
      </c>
      <c r="R493" t="s">
        <v>18</v>
      </c>
    </row>
    <row r="494" spans="1:18" hidden="1" x14ac:dyDescent="0.25">
      <c r="A494" s="28" t="s">
        <v>2001</v>
      </c>
      <c r="B494" s="28" t="s">
        <v>2002</v>
      </c>
      <c r="C494" s="29">
        <v>1</v>
      </c>
      <c r="D494" s="19" t="s">
        <v>1373</v>
      </c>
      <c r="E494" s="19" t="s">
        <v>98</v>
      </c>
      <c r="F494" s="29">
        <v>11</v>
      </c>
      <c r="G494" s="19" t="s">
        <v>131</v>
      </c>
      <c r="H494" s="19" t="s">
        <v>131</v>
      </c>
      <c r="I494" s="29">
        <v>320</v>
      </c>
      <c r="J494" s="19" t="s">
        <v>16</v>
      </c>
      <c r="K494" s="19" t="s">
        <v>16</v>
      </c>
      <c r="L494" s="30">
        <v>1101</v>
      </c>
      <c r="M494" s="19" t="s">
        <v>133</v>
      </c>
      <c r="N494" s="19" t="s">
        <v>133</v>
      </c>
      <c r="O494" s="30">
        <v>143</v>
      </c>
      <c r="P494" s="19" t="s">
        <v>1402</v>
      </c>
      <c r="Q494" s="19" t="s">
        <v>1403</v>
      </c>
      <c r="R494" t="s">
        <v>18</v>
      </c>
    </row>
    <row r="495" spans="1:18" hidden="1" x14ac:dyDescent="0.25">
      <c r="A495" s="28" t="s">
        <v>2001</v>
      </c>
      <c r="B495" s="28" t="s">
        <v>2002</v>
      </c>
      <c r="C495" s="29">
        <v>1</v>
      </c>
      <c r="D495" s="19" t="s">
        <v>1373</v>
      </c>
      <c r="E495" s="19" t="s">
        <v>98</v>
      </c>
      <c r="F495" s="29">
        <v>11</v>
      </c>
      <c r="G495" s="19" t="s">
        <v>131</v>
      </c>
      <c r="H495" s="19" t="s">
        <v>131</v>
      </c>
      <c r="I495" s="29">
        <v>320</v>
      </c>
      <c r="J495" s="19" t="s">
        <v>16</v>
      </c>
      <c r="K495" s="19" t="s">
        <v>16</v>
      </c>
      <c r="L495" s="30">
        <v>1101</v>
      </c>
      <c r="M495" s="19" t="s">
        <v>133</v>
      </c>
      <c r="N495" s="19" t="s">
        <v>133</v>
      </c>
      <c r="O495" s="30">
        <v>144</v>
      </c>
      <c r="P495" s="19" t="s">
        <v>1404</v>
      </c>
      <c r="Q495" s="19" t="s">
        <v>1405</v>
      </c>
      <c r="R495" t="s">
        <v>18</v>
      </c>
    </row>
    <row r="496" spans="1:18" hidden="1" x14ac:dyDescent="0.25">
      <c r="A496" s="28" t="s">
        <v>2001</v>
      </c>
      <c r="B496" s="28" t="s">
        <v>2002</v>
      </c>
      <c r="C496" s="29">
        <v>1</v>
      </c>
      <c r="D496" s="19" t="s">
        <v>1373</v>
      </c>
      <c r="E496" s="19" t="s">
        <v>98</v>
      </c>
      <c r="F496" s="29">
        <v>11</v>
      </c>
      <c r="G496" s="19" t="s">
        <v>131</v>
      </c>
      <c r="H496" s="19" t="s">
        <v>131</v>
      </c>
      <c r="I496" s="29">
        <v>320</v>
      </c>
      <c r="J496" s="19" t="s">
        <v>16</v>
      </c>
      <c r="K496" s="19" t="s">
        <v>16</v>
      </c>
      <c r="L496" s="30">
        <v>1101</v>
      </c>
      <c r="M496" s="19" t="s">
        <v>133</v>
      </c>
      <c r="N496" s="19" t="s">
        <v>133</v>
      </c>
      <c r="O496" s="30">
        <v>148</v>
      </c>
      <c r="P496" s="19" t="s">
        <v>1419</v>
      </c>
      <c r="Q496" s="19" t="s">
        <v>1420</v>
      </c>
      <c r="R496" t="s">
        <v>25</v>
      </c>
    </row>
    <row r="497" spans="1:18" hidden="1" x14ac:dyDescent="0.25">
      <c r="A497" s="28" t="s">
        <v>2001</v>
      </c>
      <c r="B497" s="28" t="s">
        <v>2002</v>
      </c>
      <c r="C497" s="29">
        <v>1</v>
      </c>
      <c r="D497" s="19" t="s">
        <v>1373</v>
      </c>
      <c r="E497" s="19" t="s">
        <v>98</v>
      </c>
      <c r="F497" s="29">
        <v>11</v>
      </c>
      <c r="G497" s="19" t="s">
        <v>131</v>
      </c>
      <c r="H497" s="19" t="s">
        <v>131</v>
      </c>
      <c r="I497" s="29">
        <v>320</v>
      </c>
      <c r="J497" s="19" t="s">
        <v>16</v>
      </c>
      <c r="K497" s="19" t="s">
        <v>16</v>
      </c>
      <c r="L497" s="30">
        <v>1101</v>
      </c>
      <c r="M497" s="19" t="s">
        <v>133</v>
      </c>
      <c r="N497" s="19" t="s">
        <v>133</v>
      </c>
      <c r="O497" s="30">
        <v>147</v>
      </c>
      <c r="P497" s="19" t="s">
        <v>1421</v>
      </c>
      <c r="Q497" s="19" t="s">
        <v>1421</v>
      </c>
      <c r="R497" t="s">
        <v>18</v>
      </c>
    </row>
    <row r="498" spans="1:18" hidden="1" x14ac:dyDescent="0.25">
      <c r="A498" s="28" t="s">
        <v>2001</v>
      </c>
      <c r="B498" s="28" t="s">
        <v>2002</v>
      </c>
      <c r="C498" s="29">
        <v>1</v>
      </c>
      <c r="D498" s="19" t="s">
        <v>1373</v>
      </c>
      <c r="E498" s="19" t="s">
        <v>98</v>
      </c>
      <c r="F498" s="29">
        <v>11</v>
      </c>
      <c r="G498" s="19" t="s">
        <v>131</v>
      </c>
      <c r="H498" s="19" t="s">
        <v>131</v>
      </c>
      <c r="I498" s="29">
        <v>320</v>
      </c>
      <c r="J498" s="19" t="s">
        <v>16</v>
      </c>
      <c r="K498" s="19" t="s">
        <v>16</v>
      </c>
      <c r="L498" s="30">
        <v>1101</v>
      </c>
      <c r="M498" s="19" t="s">
        <v>133</v>
      </c>
      <c r="N498" s="19" t="s">
        <v>133</v>
      </c>
      <c r="O498" s="30">
        <v>135</v>
      </c>
      <c r="P498" s="19" t="s">
        <v>1393</v>
      </c>
      <c r="Q498" s="19" t="s">
        <v>1394</v>
      </c>
      <c r="R498" t="s">
        <v>18</v>
      </c>
    </row>
    <row r="499" spans="1:18" hidden="1" x14ac:dyDescent="0.25">
      <c r="A499" s="28" t="s">
        <v>2001</v>
      </c>
      <c r="B499" s="28" t="s">
        <v>2002</v>
      </c>
      <c r="C499" s="29">
        <v>1</v>
      </c>
      <c r="D499" s="19" t="s">
        <v>1373</v>
      </c>
      <c r="E499" s="19" t="s">
        <v>98</v>
      </c>
      <c r="F499" s="29">
        <v>11</v>
      </c>
      <c r="G499" s="19" t="s">
        <v>131</v>
      </c>
      <c r="H499" s="19" t="s">
        <v>131</v>
      </c>
      <c r="I499" s="29">
        <v>320</v>
      </c>
      <c r="J499" s="19" t="s">
        <v>16</v>
      </c>
      <c r="K499" s="19" t="s">
        <v>16</v>
      </c>
      <c r="L499" s="30">
        <v>1101</v>
      </c>
      <c r="M499" s="19" t="s">
        <v>133</v>
      </c>
      <c r="N499" s="19" t="s">
        <v>133</v>
      </c>
      <c r="O499" s="30">
        <v>136</v>
      </c>
      <c r="P499" s="19" t="s">
        <v>1395</v>
      </c>
      <c r="Q499" s="19" t="s">
        <v>1396</v>
      </c>
      <c r="R499" t="s">
        <v>18</v>
      </c>
    </row>
    <row r="500" spans="1:18" hidden="1" x14ac:dyDescent="0.25">
      <c r="A500" s="28" t="s">
        <v>2001</v>
      </c>
      <c r="B500" s="28" t="s">
        <v>2002</v>
      </c>
      <c r="C500" s="29">
        <v>1</v>
      </c>
      <c r="D500" s="19" t="s">
        <v>1373</v>
      </c>
      <c r="E500" s="19" t="s">
        <v>98</v>
      </c>
      <c r="F500" s="29">
        <v>11</v>
      </c>
      <c r="G500" s="19" t="s">
        <v>131</v>
      </c>
      <c r="H500" s="19" t="s">
        <v>131</v>
      </c>
      <c r="I500" s="29">
        <v>320</v>
      </c>
      <c r="J500" s="19" t="s">
        <v>16</v>
      </c>
      <c r="K500" s="19" t="s">
        <v>16</v>
      </c>
      <c r="L500" s="30">
        <v>1101</v>
      </c>
      <c r="M500" s="19" t="s">
        <v>133</v>
      </c>
      <c r="N500" s="19" t="s">
        <v>133</v>
      </c>
      <c r="O500" s="30">
        <v>411</v>
      </c>
      <c r="P500" s="19" t="s">
        <v>1422</v>
      </c>
      <c r="Q500" s="19" t="s">
        <v>1781</v>
      </c>
      <c r="R500" t="s">
        <v>18</v>
      </c>
    </row>
    <row r="501" spans="1:18" hidden="1" x14ac:dyDescent="0.25">
      <c r="A501" s="28" t="s">
        <v>2001</v>
      </c>
      <c r="B501" s="28" t="s">
        <v>2002</v>
      </c>
      <c r="C501" s="29">
        <v>1</v>
      </c>
      <c r="D501" s="19" t="s">
        <v>1373</v>
      </c>
      <c r="E501" s="19" t="s">
        <v>98</v>
      </c>
      <c r="F501" s="29">
        <v>11</v>
      </c>
      <c r="G501" s="19" t="s">
        <v>131</v>
      </c>
      <c r="H501" s="19" t="s">
        <v>131</v>
      </c>
      <c r="I501" s="29">
        <v>320</v>
      </c>
      <c r="J501" s="19" t="s">
        <v>16</v>
      </c>
      <c r="K501" s="19" t="s">
        <v>16</v>
      </c>
      <c r="L501" s="30">
        <v>1101</v>
      </c>
      <c r="M501" s="19" t="s">
        <v>133</v>
      </c>
      <c r="N501" s="19" t="s">
        <v>133</v>
      </c>
      <c r="O501" s="30">
        <v>139</v>
      </c>
      <c r="P501" s="19" t="s">
        <v>1449</v>
      </c>
      <c r="Q501" s="19" t="s">
        <v>1450</v>
      </c>
      <c r="R501" t="s">
        <v>18</v>
      </c>
    </row>
    <row r="502" spans="1:18" hidden="1" x14ac:dyDescent="0.25">
      <c r="A502" s="28" t="s">
        <v>2001</v>
      </c>
      <c r="B502" s="28" t="s">
        <v>2002</v>
      </c>
      <c r="C502" s="29">
        <v>1</v>
      </c>
      <c r="D502" s="19" t="s">
        <v>1373</v>
      </c>
      <c r="E502" s="19" t="s">
        <v>98</v>
      </c>
      <c r="F502" s="29">
        <v>11</v>
      </c>
      <c r="G502" s="19" t="s">
        <v>131</v>
      </c>
      <c r="H502" s="19" t="s">
        <v>131</v>
      </c>
      <c r="I502" s="29">
        <v>320</v>
      </c>
      <c r="J502" s="19" t="s">
        <v>16</v>
      </c>
      <c r="K502" s="19" t="s">
        <v>16</v>
      </c>
      <c r="L502" s="30">
        <v>1101</v>
      </c>
      <c r="M502" s="19" t="s">
        <v>133</v>
      </c>
      <c r="N502" s="19" t="s">
        <v>133</v>
      </c>
      <c r="O502" s="30">
        <v>140</v>
      </c>
      <c r="P502" s="19" t="s">
        <v>1453</v>
      </c>
      <c r="Q502" s="19" t="s">
        <v>1454</v>
      </c>
      <c r="R502" t="s">
        <v>18</v>
      </c>
    </row>
    <row r="503" spans="1:18" hidden="1" x14ac:dyDescent="0.25">
      <c r="A503" s="28" t="s">
        <v>2001</v>
      </c>
      <c r="B503" s="28" t="s">
        <v>2002</v>
      </c>
      <c r="C503" s="29">
        <v>1</v>
      </c>
      <c r="D503" s="19" t="s">
        <v>1373</v>
      </c>
      <c r="E503" s="19" t="s">
        <v>98</v>
      </c>
      <c r="F503" s="29">
        <v>11</v>
      </c>
      <c r="G503" s="19" t="s">
        <v>131</v>
      </c>
      <c r="H503" s="19" t="s">
        <v>131</v>
      </c>
      <c r="I503" s="29">
        <v>320</v>
      </c>
      <c r="J503" s="19" t="s">
        <v>16</v>
      </c>
      <c r="K503" s="19" t="s">
        <v>16</v>
      </c>
      <c r="L503" s="30">
        <v>1101</v>
      </c>
      <c r="M503" s="19" t="s">
        <v>133</v>
      </c>
      <c r="N503" s="19" t="s">
        <v>133</v>
      </c>
      <c r="O503" s="30">
        <v>273</v>
      </c>
      <c r="P503" s="19" t="s">
        <v>1451</v>
      </c>
      <c r="Q503" s="19" t="s">
        <v>1452</v>
      </c>
      <c r="R503" t="s">
        <v>18</v>
      </c>
    </row>
    <row r="504" spans="1:18" hidden="1" x14ac:dyDescent="0.25">
      <c r="A504" s="28" t="s">
        <v>2001</v>
      </c>
      <c r="B504" s="28" t="s">
        <v>2002</v>
      </c>
      <c r="C504" s="29">
        <v>1</v>
      </c>
      <c r="D504" s="19" t="s">
        <v>1373</v>
      </c>
      <c r="E504" s="19" t="s">
        <v>98</v>
      </c>
      <c r="F504" s="29">
        <v>11</v>
      </c>
      <c r="G504" s="19" t="s">
        <v>131</v>
      </c>
      <c r="H504" s="19" t="s">
        <v>131</v>
      </c>
      <c r="I504" s="29">
        <v>320</v>
      </c>
      <c r="J504" s="19" t="s">
        <v>16</v>
      </c>
      <c r="K504" s="19" t="s">
        <v>16</v>
      </c>
      <c r="L504" s="30">
        <v>1101</v>
      </c>
      <c r="M504" s="19" t="s">
        <v>133</v>
      </c>
      <c r="N504" s="19" t="s">
        <v>133</v>
      </c>
      <c r="O504" s="30">
        <v>137</v>
      </c>
      <c r="P504" s="19" t="s">
        <v>1457</v>
      </c>
      <c r="Q504" s="19" t="s">
        <v>1458</v>
      </c>
      <c r="R504" t="s">
        <v>18</v>
      </c>
    </row>
    <row r="505" spans="1:18" hidden="1" x14ac:dyDescent="0.25">
      <c r="A505" s="28" t="s">
        <v>2001</v>
      </c>
      <c r="B505" s="28" t="s">
        <v>2002</v>
      </c>
      <c r="C505" s="29">
        <v>1</v>
      </c>
      <c r="D505" s="19" t="s">
        <v>1373</v>
      </c>
      <c r="E505" s="19" t="s">
        <v>98</v>
      </c>
      <c r="F505" s="29">
        <v>11</v>
      </c>
      <c r="G505" s="19" t="s">
        <v>131</v>
      </c>
      <c r="H505" s="19" t="s">
        <v>131</v>
      </c>
      <c r="I505" s="29">
        <v>320</v>
      </c>
      <c r="J505" s="19" t="s">
        <v>16</v>
      </c>
      <c r="K505" s="19" t="s">
        <v>16</v>
      </c>
      <c r="L505" s="30">
        <v>1101</v>
      </c>
      <c r="M505" s="19" t="s">
        <v>133</v>
      </c>
      <c r="N505" s="19" t="s">
        <v>133</v>
      </c>
      <c r="O505" s="30">
        <v>138</v>
      </c>
      <c r="P505" s="19" t="s">
        <v>1459</v>
      </c>
      <c r="Q505" s="19" t="s">
        <v>1460</v>
      </c>
      <c r="R505" t="s">
        <v>18</v>
      </c>
    </row>
    <row r="506" spans="1:18" hidden="1" x14ac:dyDescent="0.25">
      <c r="A506" s="28" t="s">
        <v>2001</v>
      </c>
      <c r="B506" s="28" t="s">
        <v>2002</v>
      </c>
      <c r="C506" s="29">
        <v>1</v>
      </c>
      <c r="D506" s="19" t="s">
        <v>1373</v>
      </c>
      <c r="E506" s="19" t="s">
        <v>98</v>
      </c>
      <c r="F506" s="29">
        <v>11</v>
      </c>
      <c r="G506" s="19" t="s">
        <v>131</v>
      </c>
      <c r="H506" s="19" t="s">
        <v>131</v>
      </c>
      <c r="I506" s="29">
        <v>320</v>
      </c>
      <c r="J506" s="19" t="s">
        <v>16</v>
      </c>
      <c r="K506" s="19" t="s">
        <v>16</v>
      </c>
      <c r="L506" s="30">
        <v>1101</v>
      </c>
      <c r="M506" s="19" t="s">
        <v>133</v>
      </c>
      <c r="N506" s="19" t="s">
        <v>133</v>
      </c>
      <c r="O506" s="30">
        <v>272</v>
      </c>
      <c r="P506" s="19" t="s">
        <v>1455</v>
      </c>
      <c r="Q506" s="19" t="s">
        <v>1456</v>
      </c>
      <c r="R506" t="s">
        <v>18</v>
      </c>
    </row>
    <row r="507" spans="1:18" hidden="1" x14ac:dyDescent="0.25">
      <c r="A507" s="28" t="s">
        <v>2001</v>
      </c>
      <c r="B507" s="28" t="s">
        <v>2002</v>
      </c>
      <c r="C507" s="29">
        <v>1</v>
      </c>
      <c r="D507" s="19" t="s">
        <v>1373</v>
      </c>
      <c r="E507" s="19" t="s">
        <v>98</v>
      </c>
      <c r="F507" s="29">
        <v>11</v>
      </c>
      <c r="G507" s="19" t="s">
        <v>131</v>
      </c>
      <c r="H507" s="19" t="s">
        <v>131</v>
      </c>
      <c r="I507" s="29">
        <v>320</v>
      </c>
      <c r="J507" s="19" t="s">
        <v>16</v>
      </c>
      <c r="K507" s="19" t="s">
        <v>16</v>
      </c>
      <c r="L507" s="30">
        <v>1101</v>
      </c>
      <c r="M507" s="19" t="s">
        <v>133</v>
      </c>
      <c r="N507" s="19" t="s">
        <v>133</v>
      </c>
      <c r="O507" s="30">
        <v>149</v>
      </c>
      <c r="P507" s="19" t="s">
        <v>1461</v>
      </c>
      <c r="Q507" s="19" t="s">
        <v>1462</v>
      </c>
      <c r="R507" t="s">
        <v>18</v>
      </c>
    </row>
    <row r="508" spans="1:18" hidden="1" x14ac:dyDescent="0.25">
      <c r="A508" s="28" t="s">
        <v>2001</v>
      </c>
      <c r="B508" s="28" t="s">
        <v>2002</v>
      </c>
      <c r="C508" s="29">
        <v>1</v>
      </c>
      <c r="D508" s="19" t="s">
        <v>1373</v>
      </c>
      <c r="E508" s="19" t="s">
        <v>98</v>
      </c>
      <c r="F508" s="29">
        <v>11</v>
      </c>
      <c r="G508" s="19" t="s">
        <v>131</v>
      </c>
      <c r="H508" s="19" t="s">
        <v>131</v>
      </c>
      <c r="I508" s="29">
        <v>320</v>
      </c>
      <c r="J508" s="19" t="s">
        <v>16</v>
      </c>
      <c r="K508" s="19" t="s">
        <v>16</v>
      </c>
      <c r="L508" s="30">
        <v>1101</v>
      </c>
      <c r="M508" s="19" t="s">
        <v>133</v>
      </c>
      <c r="N508" s="19" t="s">
        <v>133</v>
      </c>
      <c r="O508" s="30">
        <v>174</v>
      </c>
      <c r="P508" s="19" t="s">
        <v>1465</v>
      </c>
      <c r="Q508" s="19" t="s">
        <v>1466</v>
      </c>
      <c r="R508" t="s">
        <v>18</v>
      </c>
    </row>
    <row r="509" spans="1:18" hidden="1" x14ac:dyDescent="0.25">
      <c r="A509" s="28" t="s">
        <v>2001</v>
      </c>
      <c r="B509" s="28" t="s">
        <v>2002</v>
      </c>
      <c r="C509" s="29">
        <v>1</v>
      </c>
      <c r="D509" s="19" t="s">
        <v>1373</v>
      </c>
      <c r="E509" s="19" t="s">
        <v>98</v>
      </c>
      <c r="F509" s="29">
        <v>11</v>
      </c>
      <c r="G509" s="19" t="s">
        <v>131</v>
      </c>
      <c r="H509" s="19" t="s">
        <v>131</v>
      </c>
      <c r="I509" s="29">
        <v>320</v>
      </c>
      <c r="J509" s="19" t="s">
        <v>16</v>
      </c>
      <c r="K509" s="19" t="s">
        <v>16</v>
      </c>
      <c r="L509" s="30">
        <v>1101</v>
      </c>
      <c r="M509" s="19" t="s">
        <v>133</v>
      </c>
      <c r="N509" s="19" t="s">
        <v>133</v>
      </c>
      <c r="O509" s="30">
        <v>276</v>
      </c>
      <c r="P509" s="19" t="s">
        <v>1463</v>
      </c>
      <c r="Q509" s="19" t="s">
        <v>1464</v>
      </c>
      <c r="R509" t="s">
        <v>18</v>
      </c>
    </row>
    <row r="510" spans="1:18" hidden="1" x14ac:dyDescent="0.25">
      <c r="A510" s="28" t="s">
        <v>2001</v>
      </c>
      <c r="B510" s="28" t="s">
        <v>2002</v>
      </c>
      <c r="C510" s="29">
        <v>1</v>
      </c>
      <c r="D510" s="19" t="s">
        <v>1373</v>
      </c>
      <c r="E510" s="19" t="s">
        <v>98</v>
      </c>
      <c r="F510" s="29">
        <v>11</v>
      </c>
      <c r="G510" s="19" t="s">
        <v>131</v>
      </c>
      <c r="H510" s="19" t="s">
        <v>131</v>
      </c>
      <c r="I510" s="29">
        <v>320</v>
      </c>
      <c r="J510" s="19" t="s">
        <v>16</v>
      </c>
      <c r="K510" s="19" t="s">
        <v>16</v>
      </c>
      <c r="L510" s="30">
        <v>1101</v>
      </c>
      <c r="M510" s="19" t="s">
        <v>133</v>
      </c>
      <c r="N510" s="19" t="s">
        <v>133</v>
      </c>
      <c r="O510" s="30">
        <v>271</v>
      </c>
      <c r="P510" s="19" t="s">
        <v>1389</v>
      </c>
      <c r="Q510" s="19" t="s">
        <v>1390</v>
      </c>
      <c r="R510" t="s">
        <v>18</v>
      </c>
    </row>
    <row r="511" spans="1:18" hidden="1" x14ac:dyDescent="0.25">
      <c r="A511" s="28" t="s">
        <v>2001</v>
      </c>
      <c r="B511" s="28" t="s">
        <v>2002</v>
      </c>
      <c r="C511" s="29">
        <v>1</v>
      </c>
      <c r="D511" s="19" t="s">
        <v>1373</v>
      </c>
      <c r="E511" s="19" t="s">
        <v>98</v>
      </c>
      <c r="F511" s="29">
        <v>11</v>
      </c>
      <c r="G511" s="19" t="s">
        <v>131</v>
      </c>
      <c r="H511" s="19" t="s">
        <v>131</v>
      </c>
      <c r="I511" s="29">
        <v>320</v>
      </c>
      <c r="J511" s="19" t="s">
        <v>16</v>
      </c>
      <c r="K511" s="19" t="s">
        <v>16</v>
      </c>
      <c r="L511" s="30">
        <v>1101</v>
      </c>
      <c r="M511" s="19" t="s">
        <v>133</v>
      </c>
      <c r="N511" s="19" t="s">
        <v>133</v>
      </c>
      <c r="O511" s="30">
        <v>141</v>
      </c>
      <c r="P511" s="19" t="s">
        <v>1469</v>
      </c>
      <c r="Q511" s="19" t="s">
        <v>1470</v>
      </c>
      <c r="R511" t="s">
        <v>18</v>
      </c>
    </row>
    <row r="512" spans="1:18" hidden="1" x14ac:dyDescent="0.25">
      <c r="A512" s="28" t="s">
        <v>2001</v>
      </c>
      <c r="B512" s="28" t="s">
        <v>2002</v>
      </c>
      <c r="C512" s="29">
        <v>1</v>
      </c>
      <c r="D512" s="19" t="s">
        <v>1373</v>
      </c>
      <c r="E512" s="19" t="s">
        <v>98</v>
      </c>
      <c r="F512" s="29">
        <v>11</v>
      </c>
      <c r="G512" s="19" t="s">
        <v>131</v>
      </c>
      <c r="H512" s="19" t="s">
        <v>131</v>
      </c>
      <c r="I512" s="29">
        <v>320</v>
      </c>
      <c r="J512" s="19" t="s">
        <v>16</v>
      </c>
      <c r="K512" s="19" t="s">
        <v>16</v>
      </c>
      <c r="L512" s="30">
        <v>1101</v>
      </c>
      <c r="M512" s="19" t="s">
        <v>133</v>
      </c>
      <c r="N512" s="19" t="s">
        <v>133</v>
      </c>
      <c r="O512" s="30">
        <v>142</v>
      </c>
      <c r="P512" s="19" t="s">
        <v>1471</v>
      </c>
      <c r="Q512" s="19" t="s">
        <v>1472</v>
      </c>
      <c r="R512" t="s">
        <v>18</v>
      </c>
    </row>
    <row r="513" spans="1:18" hidden="1" x14ac:dyDescent="0.25">
      <c r="A513" s="28" t="s">
        <v>2001</v>
      </c>
      <c r="B513" s="28" t="s">
        <v>2002</v>
      </c>
      <c r="C513" s="29">
        <v>1</v>
      </c>
      <c r="D513" s="19" t="s">
        <v>1373</v>
      </c>
      <c r="E513" s="19" t="s">
        <v>98</v>
      </c>
      <c r="F513" s="29">
        <v>11</v>
      </c>
      <c r="G513" s="19" t="s">
        <v>131</v>
      </c>
      <c r="H513" s="19" t="s">
        <v>131</v>
      </c>
      <c r="I513" s="29">
        <v>320</v>
      </c>
      <c r="J513" s="19" t="s">
        <v>16</v>
      </c>
      <c r="K513" s="19" t="s">
        <v>16</v>
      </c>
      <c r="L513" s="30">
        <v>1101</v>
      </c>
      <c r="M513" s="19" t="s">
        <v>133</v>
      </c>
      <c r="N513" s="19" t="s">
        <v>133</v>
      </c>
      <c r="O513" s="30">
        <v>274</v>
      </c>
      <c r="P513" s="19" t="s">
        <v>1467</v>
      </c>
      <c r="Q513" s="19" t="s">
        <v>1468</v>
      </c>
      <c r="R513" t="s">
        <v>18</v>
      </c>
    </row>
    <row r="514" spans="1:18" hidden="1" x14ac:dyDescent="0.25">
      <c r="A514" s="28" t="s">
        <v>2001</v>
      </c>
      <c r="B514" s="28" t="s">
        <v>2002</v>
      </c>
      <c r="C514" s="29">
        <v>1</v>
      </c>
      <c r="D514" s="19" t="s">
        <v>1373</v>
      </c>
      <c r="E514" s="19" t="s">
        <v>98</v>
      </c>
      <c r="F514" s="29">
        <v>11</v>
      </c>
      <c r="G514" s="19" t="s">
        <v>131</v>
      </c>
      <c r="H514" s="19" t="s">
        <v>131</v>
      </c>
      <c r="I514" s="29">
        <v>320</v>
      </c>
      <c r="J514" s="19" t="s">
        <v>16</v>
      </c>
      <c r="K514" s="19" t="s">
        <v>16</v>
      </c>
      <c r="L514" s="30">
        <v>1101</v>
      </c>
      <c r="M514" s="19" t="s">
        <v>133</v>
      </c>
      <c r="N514" s="19" t="s">
        <v>133</v>
      </c>
      <c r="O514" s="30">
        <v>145</v>
      </c>
      <c r="P514" s="19" t="s">
        <v>1433</v>
      </c>
      <c r="Q514" s="19" t="s">
        <v>1433</v>
      </c>
      <c r="R514" t="s">
        <v>18</v>
      </c>
    </row>
    <row r="515" spans="1:18" hidden="1" x14ac:dyDescent="0.25">
      <c r="A515" s="28" t="s">
        <v>2003</v>
      </c>
      <c r="B515" s="28" t="s">
        <v>2002</v>
      </c>
      <c r="C515" s="29">
        <v>1</v>
      </c>
      <c r="D515" s="19" t="s">
        <v>1373</v>
      </c>
      <c r="E515" s="19" t="s">
        <v>98</v>
      </c>
      <c r="F515" s="29">
        <v>11</v>
      </c>
      <c r="G515" s="19" t="s">
        <v>131</v>
      </c>
      <c r="H515" s="19" t="s">
        <v>131</v>
      </c>
      <c r="I515" s="29">
        <v>320</v>
      </c>
      <c r="J515" s="19" t="s">
        <v>16</v>
      </c>
      <c r="K515" s="19" t="s">
        <v>16</v>
      </c>
      <c r="L515" s="30">
        <v>1102</v>
      </c>
      <c r="M515" s="19" t="s">
        <v>132</v>
      </c>
      <c r="N515" s="19" t="s">
        <v>132</v>
      </c>
      <c r="O515" s="30">
        <v>1004</v>
      </c>
      <c r="P515" s="19" t="s">
        <v>1791</v>
      </c>
      <c r="Q515" s="19" t="s">
        <v>1791</v>
      </c>
      <c r="R515" t="s">
        <v>18</v>
      </c>
    </row>
    <row r="516" spans="1:18" hidden="1" x14ac:dyDescent="0.25">
      <c r="A516" s="28" t="s">
        <v>2003</v>
      </c>
      <c r="B516" s="28" t="s">
        <v>2002</v>
      </c>
      <c r="C516" s="29">
        <v>1</v>
      </c>
      <c r="D516" s="19" t="s">
        <v>1373</v>
      </c>
      <c r="E516" s="19" t="s">
        <v>98</v>
      </c>
      <c r="F516" s="29">
        <v>11</v>
      </c>
      <c r="G516" s="19" t="s">
        <v>131</v>
      </c>
      <c r="H516" s="19" t="s">
        <v>131</v>
      </c>
      <c r="I516" s="29">
        <v>320</v>
      </c>
      <c r="J516" s="19" t="s">
        <v>16</v>
      </c>
      <c r="K516" s="19" t="s">
        <v>16</v>
      </c>
      <c r="L516" s="30">
        <v>1102</v>
      </c>
      <c r="M516" s="19" t="s">
        <v>132</v>
      </c>
      <c r="N516" s="19" t="s">
        <v>132</v>
      </c>
      <c r="O516" s="30">
        <v>150</v>
      </c>
      <c r="P516" s="19" t="s">
        <v>1426</v>
      </c>
      <c r="Q516" s="19" t="s">
        <v>1427</v>
      </c>
      <c r="R516" t="s">
        <v>18</v>
      </c>
    </row>
    <row r="517" spans="1:18" hidden="1" x14ac:dyDescent="0.25">
      <c r="A517" s="28" t="s">
        <v>2003</v>
      </c>
      <c r="B517" s="28" t="s">
        <v>2002</v>
      </c>
      <c r="C517" s="29">
        <v>1</v>
      </c>
      <c r="D517" s="19" t="s">
        <v>1373</v>
      </c>
      <c r="E517" s="19" t="s">
        <v>98</v>
      </c>
      <c r="F517" s="29">
        <v>11</v>
      </c>
      <c r="G517" s="19" t="s">
        <v>131</v>
      </c>
      <c r="H517" s="19" t="s">
        <v>131</v>
      </c>
      <c r="I517" s="29">
        <v>320</v>
      </c>
      <c r="J517" s="19" t="s">
        <v>16</v>
      </c>
      <c r="K517" s="19" t="s">
        <v>16</v>
      </c>
      <c r="L517" s="30">
        <v>1102</v>
      </c>
      <c r="M517" s="19" t="s">
        <v>132</v>
      </c>
      <c r="N517" s="19" t="s">
        <v>132</v>
      </c>
      <c r="O517" s="30">
        <v>151</v>
      </c>
      <c r="P517" s="19" t="s">
        <v>1428</v>
      </c>
      <c r="Q517" s="19" t="s">
        <v>1429</v>
      </c>
      <c r="R517" t="s">
        <v>18</v>
      </c>
    </row>
    <row r="518" spans="1:18" hidden="1" x14ac:dyDescent="0.25">
      <c r="A518" s="28" t="s">
        <v>2003</v>
      </c>
      <c r="B518" s="28" t="s">
        <v>2002</v>
      </c>
      <c r="C518" s="29">
        <v>1</v>
      </c>
      <c r="D518" s="19" t="s">
        <v>1373</v>
      </c>
      <c r="E518" s="19" t="s">
        <v>98</v>
      </c>
      <c r="F518" s="29">
        <v>11</v>
      </c>
      <c r="G518" s="19" t="s">
        <v>131</v>
      </c>
      <c r="H518" s="19" t="s">
        <v>131</v>
      </c>
      <c r="I518" s="29">
        <v>320</v>
      </c>
      <c r="J518" s="19" t="s">
        <v>16</v>
      </c>
      <c r="K518" s="19" t="s">
        <v>16</v>
      </c>
      <c r="L518" s="30">
        <v>1102</v>
      </c>
      <c r="M518" s="19" t="s">
        <v>132</v>
      </c>
      <c r="N518" s="19" t="s">
        <v>132</v>
      </c>
      <c r="O518" s="30">
        <v>277</v>
      </c>
      <c r="P518" s="19" t="s">
        <v>1430</v>
      </c>
      <c r="Q518" s="19" t="s">
        <v>1431</v>
      </c>
      <c r="R518" t="s">
        <v>18</v>
      </c>
    </row>
    <row r="519" spans="1:18" hidden="1" x14ac:dyDescent="0.25">
      <c r="A519" s="28" t="s">
        <v>2003</v>
      </c>
      <c r="B519" s="28" t="s">
        <v>2002</v>
      </c>
      <c r="C519" s="29">
        <v>1</v>
      </c>
      <c r="D519" s="19" t="s">
        <v>1373</v>
      </c>
      <c r="E519" s="19" t="s">
        <v>98</v>
      </c>
      <c r="F519" s="29">
        <v>11</v>
      </c>
      <c r="G519" s="19" t="s">
        <v>131</v>
      </c>
      <c r="H519" s="19" t="s">
        <v>131</v>
      </c>
      <c r="I519" s="29">
        <v>320</v>
      </c>
      <c r="J519" s="19" t="s">
        <v>16</v>
      </c>
      <c r="K519" s="19" t="s">
        <v>16</v>
      </c>
      <c r="L519" s="30">
        <v>1102</v>
      </c>
      <c r="M519" s="19" t="s">
        <v>132</v>
      </c>
      <c r="N519" s="19" t="s">
        <v>132</v>
      </c>
      <c r="O519" s="30">
        <v>146</v>
      </c>
      <c r="P519" s="19" t="s">
        <v>1447</v>
      </c>
      <c r="Q519" s="19" t="s">
        <v>1448</v>
      </c>
      <c r="R519" t="s">
        <v>18</v>
      </c>
    </row>
    <row r="520" spans="1:18" hidden="1" x14ac:dyDescent="0.25">
      <c r="A520" s="28" t="s">
        <v>2003</v>
      </c>
      <c r="B520" s="28" t="s">
        <v>2002</v>
      </c>
      <c r="C520" s="29">
        <v>1</v>
      </c>
      <c r="D520" s="19" t="s">
        <v>1373</v>
      </c>
      <c r="E520" s="19" t="s">
        <v>98</v>
      </c>
      <c r="F520" s="29">
        <v>11</v>
      </c>
      <c r="G520" s="19" t="s">
        <v>131</v>
      </c>
      <c r="H520" s="19" t="s">
        <v>131</v>
      </c>
      <c r="I520" s="29">
        <v>320</v>
      </c>
      <c r="J520" s="19" t="s">
        <v>16</v>
      </c>
      <c r="K520" s="19" t="s">
        <v>16</v>
      </c>
      <c r="L520" s="30">
        <v>1102</v>
      </c>
      <c r="M520" s="19" t="s">
        <v>132</v>
      </c>
      <c r="N520" s="19" t="s">
        <v>132</v>
      </c>
      <c r="O520" s="30">
        <v>275</v>
      </c>
      <c r="P520" s="19" t="s">
        <v>1397</v>
      </c>
      <c r="Q520" s="19" t="s">
        <v>1398</v>
      </c>
      <c r="R520" t="s">
        <v>18</v>
      </c>
    </row>
    <row r="521" spans="1:18" hidden="1" x14ac:dyDescent="0.25">
      <c r="A521" s="28" t="s">
        <v>2003</v>
      </c>
      <c r="B521" s="28" t="s">
        <v>2002</v>
      </c>
      <c r="C521" s="29">
        <v>1</v>
      </c>
      <c r="D521" s="19" t="s">
        <v>1373</v>
      </c>
      <c r="E521" s="19" t="s">
        <v>98</v>
      </c>
      <c r="F521" s="29">
        <v>11</v>
      </c>
      <c r="G521" s="19" t="s">
        <v>131</v>
      </c>
      <c r="H521" s="19" t="s">
        <v>131</v>
      </c>
      <c r="I521" s="29">
        <v>320</v>
      </c>
      <c r="J521" s="19" t="s">
        <v>16</v>
      </c>
      <c r="K521" s="19" t="s">
        <v>16</v>
      </c>
      <c r="L521" s="30">
        <v>1102</v>
      </c>
      <c r="M521" s="19" t="s">
        <v>132</v>
      </c>
      <c r="N521" s="19" t="s">
        <v>132</v>
      </c>
      <c r="O521" s="30">
        <v>143</v>
      </c>
      <c r="P521" s="19" t="s">
        <v>1402</v>
      </c>
      <c r="Q521" s="19" t="s">
        <v>1403</v>
      </c>
      <c r="R521" t="s">
        <v>18</v>
      </c>
    </row>
    <row r="522" spans="1:18" hidden="1" x14ac:dyDescent="0.25">
      <c r="A522" s="28" t="s">
        <v>2003</v>
      </c>
      <c r="B522" s="28" t="s">
        <v>2002</v>
      </c>
      <c r="C522" s="29">
        <v>1</v>
      </c>
      <c r="D522" s="19" t="s">
        <v>1373</v>
      </c>
      <c r="E522" s="19" t="s">
        <v>98</v>
      </c>
      <c r="F522" s="29">
        <v>11</v>
      </c>
      <c r="G522" s="19" t="s">
        <v>131</v>
      </c>
      <c r="H522" s="19" t="s">
        <v>131</v>
      </c>
      <c r="I522" s="29">
        <v>320</v>
      </c>
      <c r="J522" s="19" t="s">
        <v>16</v>
      </c>
      <c r="K522" s="19" t="s">
        <v>16</v>
      </c>
      <c r="L522" s="30">
        <v>1102</v>
      </c>
      <c r="M522" s="19" t="s">
        <v>132</v>
      </c>
      <c r="N522" s="19" t="s">
        <v>132</v>
      </c>
      <c r="O522" s="30">
        <v>144</v>
      </c>
      <c r="P522" s="19" t="s">
        <v>1404</v>
      </c>
      <c r="Q522" s="19" t="s">
        <v>1405</v>
      </c>
      <c r="R522" t="s">
        <v>18</v>
      </c>
    </row>
    <row r="523" spans="1:18" hidden="1" x14ac:dyDescent="0.25">
      <c r="A523" s="28" t="s">
        <v>2003</v>
      </c>
      <c r="B523" s="28" t="s">
        <v>2002</v>
      </c>
      <c r="C523" s="29">
        <v>1</v>
      </c>
      <c r="D523" s="19" t="s">
        <v>1373</v>
      </c>
      <c r="E523" s="19" t="s">
        <v>98</v>
      </c>
      <c r="F523" s="29">
        <v>11</v>
      </c>
      <c r="G523" s="19" t="s">
        <v>131</v>
      </c>
      <c r="H523" s="19" t="s">
        <v>131</v>
      </c>
      <c r="I523" s="29">
        <v>320</v>
      </c>
      <c r="J523" s="19" t="s">
        <v>16</v>
      </c>
      <c r="K523" s="19" t="s">
        <v>16</v>
      </c>
      <c r="L523" s="30">
        <v>1102</v>
      </c>
      <c r="M523" s="19" t="s">
        <v>132</v>
      </c>
      <c r="N523" s="19" t="s">
        <v>132</v>
      </c>
      <c r="O523" s="30">
        <v>148</v>
      </c>
      <c r="P523" s="19" t="s">
        <v>1419</v>
      </c>
      <c r="Q523" s="19" t="s">
        <v>1420</v>
      </c>
      <c r="R523" t="s">
        <v>25</v>
      </c>
    </row>
    <row r="524" spans="1:18" hidden="1" x14ac:dyDescent="0.25">
      <c r="A524" s="28" t="s">
        <v>2003</v>
      </c>
      <c r="B524" s="28" t="s">
        <v>2002</v>
      </c>
      <c r="C524" s="29">
        <v>1</v>
      </c>
      <c r="D524" s="19" t="s">
        <v>1373</v>
      </c>
      <c r="E524" s="19" t="s">
        <v>98</v>
      </c>
      <c r="F524" s="29">
        <v>11</v>
      </c>
      <c r="G524" s="19" t="s">
        <v>131</v>
      </c>
      <c r="H524" s="19" t="s">
        <v>131</v>
      </c>
      <c r="I524" s="29">
        <v>320</v>
      </c>
      <c r="J524" s="19" t="s">
        <v>16</v>
      </c>
      <c r="K524" s="19" t="s">
        <v>16</v>
      </c>
      <c r="L524" s="30">
        <v>1102</v>
      </c>
      <c r="M524" s="19" t="s">
        <v>132</v>
      </c>
      <c r="N524" s="19" t="s">
        <v>132</v>
      </c>
      <c r="O524" s="30">
        <v>147</v>
      </c>
      <c r="P524" s="19" t="s">
        <v>1421</v>
      </c>
      <c r="Q524" s="19" t="s">
        <v>1421</v>
      </c>
      <c r="R524" t="s">
        <v>18</v>
      </c>
    </row>
    <row r="525" spans="1:18" hidden="1" x14ac:dyDescent="0.25">
      <c r="A525" s="28" t="s">
        <v>2003</v>
      </c>
      <c r="B525" s="28" t="s">
        <v>2002</v>
      </c>
      <c r="C525" s="29">
        <v>1</v>
      </c>
      <c r="D525" s="19" t="s">
        <v>1373</v>
      </c>
      <c r="E525" s="19" t="s">
        <v>98</v>
      </c>
      <c r="F525" s="29">
        <v>11</v>
      </c>
      <c r="G525" s="19" t="s">
        <v>131</v>
      </c>
      <c r="H525" s="19" t="s">
        <v>131</v>
      </c>
      <c r="I525" s="29">
        <v>320</v>
      </c>
      <c r="J525" s="19" t="s">
        <v>16</v>
      </c>
      <c r="K525" s="19" t="s">
        <v>16</v>
      </c>
      <c r="L525" s="30">
        <v>1102</v>
      </c>
      <c r="M525" s="19" t="s">
        <v>132</v>
      </c>
      <c r="N525" s="19" t="s">
        <v>132</v>
      </c>
      <c r="O525" s="30">
        <v>135</v>
      </c>
      <c r="P525" s="19" t="s">
        <v>1393</v>
      </c>
      <c r="Q525" s="19" t="s">
        <v>1394</v>
      </c>
      <c r="R525" t="s">
        <v>18</v>
      </c>
    </row>
    <row r="526" spans="1:18" hidden="1" x14ac:dyDescent="0.25">
      <c r="A526" s="28" t="s">
        <v>2003</v>
      </c>
      <c r="B526" s="28" t="s">
        <v>2002</v>
      </c>
      <c r="C526" s="29">
        <v>1</v>
      </c>
      <c r="D526" s="19" t="s">
        <v>1373</v>
      </c>
      <c r="E526" s="19" t="s">
        <v>98</v>
      </c>
      <c r="F526" s="29">
        <v>11</v>
      </c>
      <c r="G526" s="19" t="s">
        <v>131</v>
      </c>
      <c r="H526" s="19" t="s">
        <v>131</v>
      </c>
      <c r="I526" s="29">
        <v>320</v>
      </c>
      <c r="J526" s="19" t="s">
        <v>16</v>
      </c>
      <c r="K526" s="19" t="s">
        <v>16</v>
      </c>
      <c r="L526" s="30">
        <v>1102</v>
      </c>
      <c r="M526" s="19" t="s">
        <v>132</v>
      </c>
      <c r="N526" s="19" t="s">
        <v>132</v>
      </c>
      <c r="O526" s="30">
        <v>136</v>
      </c>
      <c r="P526" s="19" t="s">
        <v>1395</v>
      </c>
      <c r="Q526" s="19" t="s">
        <v>1396</v>
      </c>
      <c r="R526" t="s">
        <v>18</v>
      </c>
    </row>
    <row r="527" spans="1:18" hidden="1" x14ac:dyDescent="0.25">
      <c r="A527" s="28" t="s">
        <v>2003</v>
      </c>
      <c r="B527" s="28" t="s">
        <v>2002</v>
      </c>
      <c r="C527" s="29">
        <v>1</v>
      </c>
      <c r="D527" s="19" t="s">
        <v>1373</v>
      </c>
      <c r="E527" s="19" t="s">
        <v>98</v>
      </c>
      <c r="F527" s="29">
        <v>11</v>
      </c>
      <c r="G527" s="19" t="s">
        <v>131</v>
      </c>
      <c r="H527" s="19" t="s">
        <v>131</v>
      </c>
      <c r="I527" s="29">
        <v>320</v>
      </c>
      <c r="J527" s="19" t="s">
        <v>16</v>
      </c>
      <c r="K527" s="19" t="s">
        <v>16</v>
      </c>
      <c r="L527" s="30">
        <v>1102</v>
      </c>
      <c r="M527" s="19" t="s">
        <v>132</v>
      </c>
      <c r="N527" s="19" t="s">
        <v>132</v>
      </c>
      <c r="O527" s="30">
        <v>411</v>
      </c>
      <c r="P527" s="19" t="s">
        <v>1422</v>
      </c>
      <c r="Q527" s="19" t="s">
        <v>1781</v>
      </c>
      <c r="R527" t="s">
        <v>18</v>
      </c>
    </row>
    <row r="528" spans="1:18" hidden="1" x14ac:dyDescent="0.25">
      <c r="A528" s="28" t="s">
        <v>2003</v>
      </c>
      <c r="B528" s="28" t="s">
        <v>2002</v>
      </c>
      <c r="C528" s="29">
        <v>1</v>
      </c>
      <c r="D528" s="19" t="s">
        <v>1373</v>
      </c>
      <c r="E528" s="19" t="s">
        <v>98</v>
      </c>
      <c r="F528" s="29">
        <v>11</v>
      </c>
      <c r="G528" s="19" t="s">
        <v>131</v>
      </c>
      <c r="H528" s="19" t="s">
        <v>131</v>
      </c>
      <c r="I528" s="29">
        <v>320</v>
      </c>
      <c r="J528" s="19" t="s">
        <v>16</v>
      </c>
      <c r="K528" s="19" t="s">
        <v>16</v>
      </c>
      <c r="L528" s="30">
        <v>1102</v>
      </c>
      <c r="M528" s="19" t="s">
        <v>132</v>
      </c>
      <c r="N528" s="19" t="s">
        <v>132</v>
      </c>
      <c r="O528" s="30">
        <v>139</v>
      </c>
      <c r="P528" s="19" t="s">
        <v>1449</v>
      </c>
      <c r="Q528" s="19" t="s">
        <v>1450</v>
      </c>
      <c r="R528" t="s">
        <v>18</v>
      </c>
    </row>
    <row r="529" spans="1:18" hidden="1" x14ac:dyDescent="0.25">
      <c r="A529" s="28" t="s">
        <v>2003</v>
      </c>
      <c r="B529" s="28" t="s">
        <v>2002</v>
      </c>
      <c r="C529" s="29">
        <v>1</v>
      </c>
      <c r="D529" s="19" t="s">
        <v>1373</v>
      </c>
      <c r="E529" s="19" t="s">
        <v>98</v>
      </c>
      <c r="F529" s="29">
        <v>11</v>
      </c>
      <c r="G529" s="19" t="s">
        <v>131</v>
      </c>
      <c r="H529" s="19" t="s">
        <v>131</v>
      </c>
      <c r="I529" s="29">
        <v>320</v>
      </c>
      <c r="J529" s="19" t="s">
        <v>16</v>
      </c>
      <c r="K529" s="19" t="s">
        <v>16</v>
      </c>
      <c r="L529" s="30">
        <v>1102</v>
      </c>
      <c r="M529" s="19" t="s">
        <v>132</v>
      </c>
      <c r="N529" s="19" t="s">
        <v>132</v>
      </c>
      <c r="O529" s="30">
        <v>140</v>
      </c>
      <c r="P529" s="19" t="s">
        <v>1453</v>
      </c>
      <c r="Q529" s="19" t="s">
        <v>1454</v>
      </c>
      <c r="R529" t="s">
        <v>18</v>
      </c>
    </row>
    <row r="530" spans="1:18" hidden="1" x14ac:dyDescent="0.25">
      <c r="A530" s="28" t="s">
        <v>2003</v>
      </c>
      <c r="B530" s="28" t="s">
        <v>2002</v>
      </c>
      <c r="C530" s="29">
        <v>1</v>
      </c>
      <c r="D530" s="19" t="s">
        <v>1373</v>
      </c>
      <c r="E530" s="19" t="s">
        <v>98</v>
      </c>
      <c r="F530" s="29">
        <v>11</v>
      </c>
      <c r="G530" s="19" t="s">
        <v>131</v>
      </c>
      <c r="H530" s="19" t="s">
        <v>131</v>
      </c>
      <c r="I530" s="29">
        <v>320</v>
      </c>
      <c r="J530" s="19" t="s">
        <v>16</v>
      </c>
      <c r="K530" s="19" t="s">
        <v>16</v>
      </c>
      <c r="L530" s="30">
        <v>1102</v>
      </c>
      <c r="M530" s="19" t="s">
        <v>132</v>
      </c>
      <c r="N530" s="19" t="s">
        <v>132</v>
      </c>
      <c r="O530" s="30">
        <v>273</v>
      </c>
      <c r="P530" s="19" t="s">
        <v>1451</v>
      </c>
      <c r="Q530" s="19" t="s">
        <v>1452</v>
      </c>
      <c r="R530" t="s">
        <v>18</v>
      </c>
    </row>
    <row r="531" spans="1:18" hidden="1" x14ac:dyDescent="0.25">
      <c r="A531" s="28" t="s">
        <v>2003</v>
      </c>
      <c r="B531" s="28" t="s">
        <v>2002</v>
      </c>
      <c r="C531" s="29">
        <v>1</v>
      </c>
      <c r="D531" s="19" t="s">
        <v>1373</v>
      </c>
      <c r="E531" s="19" t="s">
        <v>98</v>
      </c>
      <c r="F531" s="29">
        <v>11</v>
      </c>
      <c r="G531" s="19" t="s">
        <v>131</v>
      </c>
      <c r="H531" s="19" t="s">
        <v>131</v>
      </c>
      <c r="I531" s="29">
        <v>320</v>
      </c>
      <c r="J531" s="19" t="s">
        <v>16</v>
      </c>
      <c r="K531" s="19" t="s">
        <v>16</v>
      </c>
      <c r="L531" s="30">
        <v>1102</v>
      </c>
      <c r="M531" s="19" t="s">
        <v>132</v>
      </c>
      <c r="N531" s="19" t="s">
        <v>132</v>
      </c>
      <c r="O531" s="30">
        <v>137</v>
      </c>
      <c r="P531" s="19" t="s">
        <v>1457</v>
      </c>
      <c r="Q531" s="19" t="s">
        <v>1458</v>
      </c>
      <c r="R531" t="s">
        <v>18</v>
      </c>
    </row>
    <row r="532" spans="1:18" hidden="1" x14ac:dyDescent="0.25">
      <c r="A532" s="28" t="s">
        <v>2003</v>
      </c>
      <c r="B532" s="28" t="s">
        <v>2002</v>
      </c>
      <c r="C532" s="29">
        <v>1</v>
      </c>
      <c r="D532" s="19" t="s">
        <v>1373</v>
      </c>
      <c r="E532" s="19" t="s">
        <v>98</v>
      </c>
      <c r="F532" s="29">
        <v>11</v>
      </c>
      <c r="G532" s="19" t="s">
        <v>131</v>
      </c>
      <c r="H532" s="19" t="s">
        <v>131</v>
      </c>
      <c r="I532" s="29">
        <v>320</v>
      </c>
      <c r="J532" s="19" t="s">
        <v>16</v>
      </c>
      <c r="K532" s="19" t="s">
        <v>16</v>
      </c>
      <c r="L532" s="30">
        <v>1102</v>
      </c>
      <c r="M532" s="19" t="s">
        <v>132</v>
      </c>
      <c r="N532" s="19" t="s">
        <v>132</v>
      </c>
      <c r="O532" s="30">
        <v>138</v>
      </c>
      <c r="P532" s="19" t="s">
        <v>1459</v>
      </c>
      <c r="Q532" s="19" t="s">
        <v>1460</v>
      </c>
      <c r="R532" t="s">
        <v>18</v>
      </c>
    </row>
    <row r="533" spans="1:18" hidden="1" x14ac:dyDescent="0.25">
      <c r="A533" s="28" t="s">
        <v>2003</v>
      </c>
      <c r="B533" s="28" t="s">
        <v>2002</v>
      </c>
      <c r="C533" s="29">
        <v>1</v>
      </c>
      <c r="D533" s="19" t="s">
        <v>1373</v>
      </c>
      <c r="E533" s="19" t="s">
        <v>98</v>
      </c>
      <c r="F533" s="29">
        <v>11</v>
      </c>
      <c r="G533" s="19" t="s">
        <v>131</v>
      </c>
      <c r="H533" s="19" t="s">
        <v>131</v>
      </c>
      <c r="I533" s="29">
        <v>320</v>
      </c>
      <c r="J533" s="19" t="s">
        <v>16</v>
      </c>
      <c r="K533" s="19" t="s">
        <v>16</v>
      </c>
      <c r="L533" s="30">
        <v>1102</v>
      </c>
      <c r="M533" s="19" t="s">
        <v>132</v>
      </c>
      <c r="N533" s="19" t="s">
        <v>132</v>
      </c>
      <c r="O533" s="30">
        <v>272</v>
      </c>
      <c r="P533" s="19" t="s">
        <v>1455</v>
      </c>
      <c r="Q533" s="19" t="s">
        <v>1456</v>
      </c>
      <c r="R533" t="s">
        <v>18</v>
      </c>
    </row>
    <row r="534" spans="1:18" hidden="1" x14ac:dyDescent="0.25">
      <c r="A534" s="28" t="s">
        <v>2003</v>
      </c>
      <c r="B534" s="28" t="s">
        <v>2002</v>
      </c>
      <c r="C534" s="29">
        <v>1</v>
      </c>
      <c r="D534" s="19" t="s">
        <v>1373</v>
      </c>
      <c r="E534" s="19" t="s">
        <v>98</v>
      </c>
      <c r="F534" s="29">
        <v>11</v>
      </c>
      <c r="G534" s="19" t="s">
        <v>131</v>
      </c>
      <c r="H534" s="19" t="s">
        <v>131</v>
      </c>
      <c r="I534" s="29">
        <v>320</v>
      </c>
      <c r="J534" s="19" t="s">
        <v>16</v>
      </c>
      <c r="K534" s="19" t="s">
        <v>16</v>
      </c>
      <c r="L534" s="30">
        <v>1102</v>
      </c>
      <c r="M534" s="19" t="s">
        <v>132</v>
      </c>
      <c r="N534" s="19" t="s">
        <v>132</v>
      </c>
      <c r="O534" s="30">
        <v>149</v>
      </c>
      <c r="P534" s="19" t="s">
        <v>1461</v>
      </c>
      <c r="Q534" s="19" t="s">
        <v>1462</v>
      </c>
      <c r="R534" t="s">
        <v>18</v>
      </c>
    </row>
    <row r="535" spans="1:18" hidden="1" x14ac:dyDescent="0.25">
      <c r="A535" s="28" t="s">
        <v>2003</v>
      </c>
      <c r="B535" s="28" t="s">
        <v>2002</v>
      </c>
      <c r="C535" s="29">
        <v>1</v>
      </c>
      <c r="D535" s="19" t="s">
        <v>1373</v>
      </c>
      <c r="E535" s="19" t="s">
        <v>98</v>
      </c>
      <c r="F535" s="29">
        <v>11</v>
      </c>
      <c r="G535" s="19" t="s">
        <v>131</v>
      </c>
      <c r="H535" s="19" t="s">
        <v>131</v>
      </c>
      <c r="I535" s="29">
        <v>320</v>
      </c>
      <c r="J535" s="19" t="s">
        <v>16</v>
      </c>
      <c r="K535" s="19" t="s">
        <v>16</v>
      </c>
      <c r="L535" s="30">
        <v>1102</v>
      </c>
      <c r="M535" s="19" t="s">
        <v>132</v>
      </c>
      <c r="N535" s="19" t="s">
        <v>132</v>
      </c>
      <c r="O535" s="30">
        <v>174</v>
      </c>
      <c r="P535" s="19" t="s">
        <v>1465</v>
      </c>
      <c r="Q535" s="19" t="s">
        <v>1466</v>
      </c>
      <c r="R535" t="s">
        <v>18</v>
      </c>
    </row>
    <row r="536" spans="1:18" hidden="1" x14ac:dyDescent="0.25">
      <c r="A536" s="28" t="s">
        <v>2003</v>
      </c>
      <c r="B536" s="28" t="s">
        <v>2002</v>
      </c>
      <c r="C536" s="29">
        <v>1</v>
      </c>
      <c r="D536" s="19" t="s">
        <v>1373</v>
      </c>
      <c r="E536" s="19" t="s">
        <v>98</v>
      </c>
      <c r="F536" s="29">
        <v>11</v>
      </c>
      <c r="G536" s="19" t="s">
        <v>131</v>
      </c>
      <c r="H536" s="19" t="s">
        <v>131</v>
      </c>
      <c r="I536" s="29">
        <v>320</v>
      </c>
      <c r="J536" s="19" t="s">
        <v>16</v>
      </c>
      <c r="K536" s="19" t="s">
        <v>16</v>
      </c>
      <c r="L536" s="30">
        <v>1102</v>
      </c>
      <c r="M536" s="19" t="s">
        <v>132</v>
      </c>
      <c r="N536" s="19" t="s">
        <v>132</v>
      </c>
      <c r="O536" s="30">
        <v>276</v>
      </c>
      <c r="P536" s="19" t="s">
        <v>1463</v>
      </c>
      <c r="Q536" s="19" t="s">
        <v>1464</v>
      </c>
      <c r="R536" t="s">
        <v>18</v>
      </c>
    </row>
    <row r="537" spans="1:18" hidden="1" x14ac:dyDescent="0.25">
      <c r="A537" s="28" t="s">
        <v>2003</v>
      </c>
      <c r="B537" s="28" t="s">
        <v>2002</v>
      </c>
      <c r="C537" s="29">
        <v>1</v>
      </c>
      <c r="D537" s="19" t="s">
        <v>1373</v>
      </c>
      <c r="E537" s="19" t="s">
        <v>98</v>
      </c>
      <c r="F537" s="29">
        <v>11</v>
      </c>
      <c r="G537" s="19" t="s">
        <v>131</v>
      </c>
      <c r="H537" s="19" t="s">
        <v>131</v>
      </c>
      <c r="I537" s="29">
        <v>320</v>
      </c>
      <c r="J537" s="19" t="s">
        <v>16</v>
      </c>
      <c r="K537" s="19" t="s">
        <v>16</v>
      </c>
      <c r="L537" s="30">
        <v>1102</v>
      </c>
      <c r="M537" s="19" t="s">
        <v>132</v>
      </c>
      <c r="N537" s="19" t="s">
        <v>132</v>
      </c>
      <c r="O537" s="30">
        <v>271</v>
      </c>
      <c r="P537" s="19" t="s">
        <v>1389</v>
      </c>
      <c r="Q537" s="19" t="s">
        <v>1390</v>
      </c>
      <c r="R537" t="s">
        <v>18</v>
      </c>
    </row>
    <row r="538" spans="1:18" hidden="1" x14ac:dyDescent="0.25">
      <c r="A538" s="28" t="s">
        <v>2003</v>
      </c>
      <c r="B538" s="28" t="s">
        <v>2002</v>
      </c>
      <c r="C538" s="29">
        <v>1</v>
      </c>
      <c r="D538" s="19" t="s">
        <v>1373</v>
      </c>
      <c r="E538" s="19" t="s">
        <v>98</v>
      </c>
      <c r="F538" s="29">
        <v>11</v>
      </c>
      <c r="G538" s="19" t="s">
        <v>131</v>
      </c>
      <c r="H538" s="19" t="s">
        <v>131</v>
      </c>
      <c r="I538" s="29">
        <v>320</v>
      </c>
      <c r="J538" s="19" t="s">
        <v>16</v>
      </c>
      <c r="K538" s="19" t="s">
        <v>16</v>
      </c>
      <c r="L538" s="30">
        <v>1102</v>
      </c>
      <c r="M538" s="19" t="s">
        <v>132</v>
      </c>
      <c r="N538" s="19" t="s">
        <v>132</v>
      </c>
      <c r="O538" s="30">
        <v>141</v>
      </c>
      <c r="P538" s="19" t="s">
        <v>1469</v>
      </c>
      <c r="Q538" s="19" t="s">
        <v>1470</v>
      </c>
      <c r="R538" t="s">
        <v>18</v>
      </c>
    </row>
    <row r="539" spans="1:18" hidden="1" x14ac:dyDescent="0.25">
      <c r="A539" s="28" t="s">
        <v>2003</v>
      </c>
      <c r="B539" s="28" t="s">
        <v>2002</v>
      </c>
      <c r="C539" s="29">
        <v>1</v>
      </c>
      <c r="D539" s="19" t="s">
        <v>1373</v>
      </c>
      <c r="E539" s="19" t="s">
        <v>98</v>
      </c>
      <c r="F539" s="29">
        <v>11</v>
      </c>
      <c r="G539" s="19" t="s">
        <v>131</v>
      </c>
      <c r="H539" s="19" t="s">
        <v>131</v>
      </c>
      <c r="I539" s="29">
        <v>320</v>
      </c>
      <c r="J539" s="19" t="s">
        <v>16</v>
      </c>
      <c r="K539" s="19" t="s">
        <v>16</v>
      </c>
      <c r="L539" s="30">
        <v>1102</v>
      </c>
      <c r="M539" s="19" t="s">
        <v>132</v>
      </c>
      <c r="N539" s="19" t="s">
        <v>132</v>
      </c>
      <c r="O539" s="30">
        <v>142</v>
      </c>
      <c r="P539" s="19" t="s">
        <v>1471</v>
      </c>
      <c r="Q539" s="19" t="s">
        <v>1472</v>
      </c>
      <c r="R539" t="s">
        <v>18</v>
      </c>
    </row>
    <row r="540" spans="1:18" hidden="1" x14ac:dyDescent="0.25">
      <c r="A540" s="28" t="s">
        <v>2003</v>
      </c>
      <c r="B540" s="28" t="s">
        <v>2002</v>
      </c>
      <c r="C540" s="29">
        <v>1</v>
      </c>
      <c r="D540" s="19" t="s">
        <v>1373</v>
      </c>
      <c r="E540" s="19" t="s">
        <v>98</v>
      </c>
      <c r="F540" s="29">
        <v>11</v>
      </c>
      <c r="G540" s="19" t="s">
        <v>131</v>
      </c>
      <c r="H540" s="19" t="s">
        <v>131</v>
      </c>
      <c r="I540" s="29">
        <v>320</v>
      </c>
      <c r="J540" s="19" t="s">
        <v>16</v>
      </c>
      <c r="K540" s="19" t="s">
        <v>16</v>
      </c>
      <c r="L540" s="30">
        <v>1102</v>
      </c>
      <c r="M540" s="19" t="s">
        <v>132</v>
      </c>
      <c r="N540" s="19" t="s">
        <v>132</v>
      </c>
      <c r="O540" s="30">
        <v>274</v>
      </c>
      <c r="P540" s="19" t="s">
        <v>1467</v>
      </c>
      <c r="Q540" s="19" t="s">
        <v>1468</v>
      </c>
      <c r="R540" t="s">
        <v>18</v>
      </c>
    </row>
    <row r="541" spans="1:18" hidden="1" x14ac:dyDescent="0.25">
      <c r="A541" s="28" t="s">
        <v>2003</v>
      </c>
      <c r="B541" s="28" t="s">
        <v>2002</v>
      </c>
      <c r="C541" s="29">
        <v>1</v>
      </c>
      <c r="D541" s="19" t="s">
        <v>1373</v>
      </c>
      <c r="E541" s="19" t="s">
        <v>98</v>
      </c>
      <c r="F541" s="29">
        <v>11</v>
      </c>
      <c r="G541" s="19" t="s">
        <v>131</v>
      </c>
      <c r="H541" s="19" t="s">
        <v>131</v>
      </c>
      <c r="I541" s="29">
        <v>320</v>
      </c>
      <c r="J541" s="19" t="s">
        <v>16</v>
      </c>
      <c r="K541" s="19" t="s">
        <v>16</v>
      </c>
      <c r="L541" s="30">
        <v>1102</v>
      </c>
      <c r="M541" s="19" t="s">
        <v>132</v>
      </c>
      <c r="N541" s="19" t="s">
        <v>132</v>
      </c>
      <c r="O541" s="30">
        <v>145</v>
      </c>
      <c r="P541" s="19" t="s">
        <v>1433</v>
      </c>
      <c r="Q541" s="19" t="s">
        <v>1433</v>
      </c>
      <c r="R541" t="s">
        <v>18</v>
      </c>
    </row>
    <row r="542" spans="1:18" hidden="1" x14ac:dyDescent="0.25">
      <c r="A542" s="28" t="s">
        <v>2004</v>
      </c>
      <c r="B542" s="28" t="s">
        <v>2005</v>
      </c>
      <c r="C542" s="29">
        <v>1</v>
      </c>
      <c r="D542" s="19" t="s">
        <v>1373</v>
      </c>
      <c r="E542" s="19" t="s">
        <v>98</v>
      </c>
      <c r="F542" s="29">
        <v>12</v>
      </c>
      <c r="G542" s="19" t="s">
        <v>128</v>
      </c>
      <c r="H542" s="19" t="s">
        <v>128</v>
      </c>
      <c r="I542" s="29">
        <v>320</v>
      </c>
      <c r="J542" s="19" t="s">
        <v>16</v>
      </c>
      <c r="K542" s="19" t="s">
        <v>16</v>
      </c>
      <c r="L542" s="30">
        <v>1201</v>
      </c>
      <c r="M542" s="19" t="s">
        <v>129</v>
      </c>
      <c r="N542" s="19" t="s">
        <v>129</v>
      </c>
      <c r="O542" s="30">
        <v>1004</v>
      </c>
      <c r="P542" s="19" t="s">
        <v>1791</v>
      </c>
      <c r="Q542" s="19" t="s">
        <v>1791</v>
      </c>
      <c r="R542" t="s">
        <v>18</v>
      </c>
    </row>
    <row r="543" spans="1:18" hidden="1" x14ac:dyDescent="0.25">
      <c r="A543" s="28" t="s">
        <v>2004</v>
      </c>
      <c r="B543" s="28" t="s">
        <v>2005</v>
      </c>
      <c r="C543" s="29">
        <v>1</v>
      </c>
      <c r="D543" s="19" t="s">
        <v>1373</v>
      </c>
      <c r="E543" s="19" t="s">
        <v>98</v>
      </c>
      <c r="F543" s="29">
        <v>12</v>
      </c>
      <c r="G543" s="19" t="s">
        <v>128</v>
      </c>
      <c r="H543" s="19" t="s">
        <v>128</v>
      </c>
      <c r="I543" s="29">
        <v>320</v>
      </c>
      <c r="J543" s="19" t="s">
        <v>16</v>
      </c>
      <c r="K543" s="19" t="s">
        <v>16</v>
      </c>
      <c r="L543" s="30">
        <v>1201</v>
      </c>
      <c r="M543" s="19" t="s">
        <v>129</v>
      </c>
      <c r="N543" s="19" t="s">
        <v>129</v>
      </c>
      <c r="O543" s="30">
        <v>152</v>
      </c>
      <c r="P543" s="19" t="s">
        <v>1442</v>
      </c>
      <c r="Q543" s="19" t="s">
        <v>1794</v>
      </c>
      <c r="R543" t="s">
        <v>18</v>
      </c>
    </row>
    <row r="544" spans="1:18" hidden="1" x14ac:dyDescent="0.25">
      <c r="A544" s="28" t="s">
        <v>2004</v>
      </c>
      <c r="B544" s="28" t="s">
        <v>2005</v>
      </c>
      <c r="C544" s="29">
        <v>1</v>
      </c>
      <c r="D544" s="19" t="s">
        <v>1373</v>
      </c>
      <c r="E544" s="19" t="s">
        <v>98</v>
      </c>
      <c r="F544" s="29">
        <v>12</v>
      </c>
      <c r="G544" s="19" t="s">
        <v>128</v>
      </c>
      <c r="H544" s="19" t="s">
        <v>128</v>
      </c>
      <c r="I544" s="29">
        <v>320</v>
      </c>
      <c r="J544" s="19" t="s">
        <v>16</v>
      </c>
      <c r="K544" s="19" t="s">
        <v>16</v>
      </c>
      <c r="L544" s="30">
        <v>1201</v>
      </c>
      <c r="M544" s="19" t="s">
        <v>129</v>
      </c>
      <c r="N544" s="19" t="s">
        <v>129</v>
      </c>
      <c r="O544" s="30">
        <v>153</v>
      </c>
      <c r="P544" s="19" t="s">
        <v>1445</v>
      </c>
      <c r="Q544" s="19" t="s">
        <v>1446</v>
      </c>
      <c r="R544" t="s">
        <v>18</v>
      </c>
    </row>
    <row r="545" spans="1:18" hidden="1" x14ac:dyDescent="0.25">
      <c r="A545" s="28" t="s">
        <v>2004</v>
      </c>
      <c r="B545" s="28" t="s">
        <v>2005</v>
      </c>
      <c r="C545" s="29">
        <v>1</v>
      </c>
      <c r="D545" s="19" t="s">
        <v>1373</v>
      </c>
      <c r="E545" s="19" t="s">
        <v>98</v>
      </c>
      <c r="F545" s="29">
        <v>12</v>
      </c>
      <c r="G545" s="19" t="s">
        <v>128</v>
      </c>
      <c r="H545" s="19" t="s">
        <v>128</v>
      </c>
      <c r="I545" s="29">
        <v>320</v>
      </c>
      <c r="J545" s="19" t="s">
        <v>16</v>
      </c>
      <c r="K545" s="19" t="s">
        <v>16</v>
      </c>
      <c r="L545" s="30">
        <v>1201</v>
      </c>
      <c r="M545" s="19" t="s">
        <v>129</v>
      </c>
      <c r="N545" s="19" t="s">
        <v>129</v>
      </c>
      <c r="O545" s="30">
        <v>278</v>
      </c>
      <c r="P545" s="19" t="s">
        <v>1443</v>
      </c>
      <c r="Q545" s="19" t="s">
        <v>1444</v>
      </c>
      <c r="R545" t="s">
        <v>18</v>
      </c>
    </row>
    <row r="546" spans="1:18" hidden="1" x14ac:dyDescent="0.25">
      <c r="A546" s="28" t="s">
        <v>2004</v>
      </c>
      <c r="B546" s="28" t="s">
        <v>2005</v>
      </c>
      <c r="C546" s="29">
        <v>1</v>
      </c>
      <c r="D546" s="19" t="s">
        <v>1373</v>
      </c>
      <c r="E546" s="19" t="s">
        <v>98</v>
      </c>
      <c r="F546" s="29">
        <v>12</v>
      </c>
      <c r="G546" s="19" t="s">
        <v>128</v>
      </c>
      <c r="H546" s="19" t="s">
        <v>128</v>
      </c>
      <c r="I546" s="29">
        <v>320</v>
      </c>
      <c r="J546" s="19" t="s">
        <v>16</v>
      </c>
      <c r="K546" s="19" t="s">
        <v>16</v>
      </c>
      <c r="L546" s="30">
        <v>1201</v>
      </c>
      <c r="M546" s="19" t="s">
        <v>129</v>
      </c>
      <c r="N546" s="19" t="s">
        <v>129</v>
      </c>
      <c r="O546" s="30">
        <v>150</v>
      </c>
      <c r="P546" s="19" t="s">
        <v>1426</v>
      </c>
      <c r="Q546" s="19" t="s">
        <v>1427</v>
      </c>
      <c r="R546" t="s">
        <v>18</v>
      </c>
    </row>
    <row r="547" spans="1:18" hidden="1" x14ac:dyDescent="0.25">
      <c r="A547" s="28" t="s">
        <v>2004</v>
      </c>
      <c r="B547" s="28" t="s">
        <v>2005</v>
      </c>
      <c r="C547" s="29">
        <v>1</v>
      </c>
      <c r="D547" s="19" t="s">
        <v>1373</v>
      </c>
      <c r="E547" s="19" t="s">
        <v>98</v>
      </c>
      <c r="F547" s="29">
        <v>12</v>
      </c>
      <c r="G547" s="19" t="s">
        <v>128</v>
      </c>
      <c r="H547" s="19" t="s">
        <v>128</v>
      </c>
      <c r="I547" s="29">
        <v>320</v>
      </c>
      <c r="J547" s="19" t="s">
        <v>16</v>
      </c>
      <c r="K547" s="19" t="s">
        <v>16</v>
      </c>
      <c r="L547" s="30">
        <v>1201</v>
      </c>
      <c r="M547" s="19" t="s">
        <v>129</v>
      </c>
      <c r="N547" s="19" t="s">
        <v>129</v>
      </c>
      <c r="O547" s="30">
        <v>151</v>
      </c>
      <c r="P547" s="19" t="s">
        <v>1428</v>
      </c>
      <c r="Q547" s="19" t="s">
        <v>1429</v>
      </c>
      <c r="R547" t="s">
        <v>18</v>
      </c>
    </row>
    <row r="548" spans="1:18" hidden="1" x14ac:dyDescent="0.25">
      <c r="A548" s="28" t="s">
        <v>2004</v>
      </c>
      <c r="B548" s="28" t="s">
        <v>2005</v>
      </c>
      <c r="C548" s="29">
        <v>1</v>
      </c>
      <c r="D548" s="19" t="s">
        <v>1373</v>
      </c>
      <c r="E548" s="19" t="s">
        <v>98</v>
      </c>
      <c r="F548" s="29">
        <v>12</v>
      </c>
      <c r="G548" s="19" t="s">
        <v>128</v>
      </c>
      <c r="H548" s="19" t="s">
        <v>128</v>
      </c>
      <c r="I548" s="29">
        <v>320</v>
      </c>
      <c r="J548" s="19" t="s">
        <v>16</v>
      </c>
      <c r="K548" s="19" t="s">
        <v>16</v>
      </c>
      <c r="L548" s="30">
        <v>1201</v>
      </c>
      <c r="M548" s="19" t="s">
        <v>129</v>
      </c>
      <c r="N548" s="19" t="s">
        <v>129</v>
      </c>
      <c r="O548" s="30">
        <v>277</v>
      </c>
      <c r="P548" s="19" t="s">
        <v>1430</v>
      </c>
      <c r="Q548" s="19" t="s">
        <v>1431</v>
      </c>
      <c r="R548" t="s">
        <v>18</v>
      </c>
    </row>
    <row r="549" spans="1:18" hidden="1" x14ac:dyDescent="0.25">
      <c r="A549" s="28" t="s">
        <v>2004</v>
      </c>
      <c r="B549" s="28" t="s">
        <v>2005</v>
      </c>
      <c r="C549" s="29">
        <v>1</v>
      </c>
      <c r="D549" s="19" t="s">
        <v>1373</v>
      </c>
      <c r="E549" s="19" t="s">
        <v>98</v>
      </c>
      <c r="F549" s="29">
        <v>12</v>
      </c>
      <c r="G549" s="19" t="s">
        <v>128</v>
      </c>
      <c r="H549" s="19" t="s">
        <v>128</v>
      </c>
      <c r="I549" s="29">
        <v>320</v>
      </c>
      <c r="J549" s="19" t="s">
        <v>16</v>
      </c>
      <c r="K549" s="19" t="s">
        <v>16</v>
      </c>
      <c r="L549" s="30">
        <v>1201</v>
      </c>
      <c r="M549" s="19" t="s">
        <v>129</v>
      </c>
      <c r="N549" s="19" t="s">
        <v>129</v>
      </c>
      <c r="O549" s="30">
        <v>146</v>
      </c>
      <c r="P549" s="19" t="s">
        <v>1447</v>
      </c>
      <c r="Q549" s="19" t="s">
        <v>1448</v>
      </c>
      <c r="R549" t="s">
        <v>18</v>
      </c>
    </row>
    <row r="550" spans="1:18" hidden="1" x14ac:dyDescent="0.25">
      <c r="A550" s="28" t="s">
        <v>2004</v>
      </c>
      <c r="B550" s="28" t="s">
        <v>2005</v>
      </c>
      <c r="C550" s="29">
        <v>1</v>
      </c>
      <c r="D550" s="19" t="s">
        <v>1373</v>
      </c>
      <c r="E550" s="19" t="s">
        <v>98</v>
      </c>
      <c r="F550" s="29">
        <v>12</v>
      </c>
      <c r="G550" s="19" t="s">
        <v>128</v>
      </c>
      <c r="H550" s="19" t="s">
        <v>128</v>
      </c>
      <c r="I550" s="29">
        <v>320</v>
      </c>
      <c r="J550" s="19" t="s">
        <v>16</v>
      </c>
      <c r="K550" s="19" t="s">
        <v>16</v>
      </c>
      <c r="L550" s="30">
        <v>1201</v>
      </c>
      <c r="M550" s="19" t="s">
        <v>129</v>
      </c>
      <c r="N550" s="19" t="s">
        <v>129</v>
      </c>
      <c r="O550" s="30">
        <v>275</v>
      </c>
      <c r="P550" s="19" t="s">
        <v>1397</v>
      </c>
      <c r="Q550" s="19" t="s">
        <v>1398</v>
      </c>
      <c r="R550" t="s">
        <v>18</v>
      </c>
    </row>
    <row r="551" spans="1:18" hidden="1" x14ac:dyDescent="0.25">
      <c r="A551" s="28" t="s">
        <v>2004</v>
      </c>
      <c r="B551" s="28" t="s">
        <v>2005</v>
      </c>
      <c r="C551" s="29">
        <v>1</v>
      </c>
      <c r="D551" s="19" t="s">
        <v>1373</v>
      </c>
      <c r="E551" s="19" t="s">
        <v>98</v>
      </c>
      <c r="F551" s="29">
        <v>12</v>
      </c>
      <c r="G551" s="19" t="s">
        <v>128</v>
      </c>
      <c r="H551" s="19" t="s">
        <v>128</v>
      </c>
      <c r="I551" s="29">
        <v>320</v>
      </c>
      <c r="J551" s="19" t="s">
        <v>16</v>
      </c>
      <c r="K551" s="19" t="s">
        <v>16</v>
      </c>
      <c r="L551" s="30">
        <v>1201</v>
      </c>
      <c r="M551" s="19" t="s">
        <v>129</v>
      </c>
      <c r="N551" s="19" t="s">
        <v>129</v>
      </c>
      <c r="O551" s="30">
        <v>143</v>
      </c>
      <c r="P551" s="19" t="s">
        <v>1402</v>
      </c>
      <c r="Q551" s="19" t="s">
        <v>1403</v>
      </c>
      <c r="R551" t="s">
        <v>18</v>
      </c>
    </row>
    <row r="552" spans="1:18" hidden="1" x14ac:dyDescent="0.25">
      <c r="A552" s="28" t="s">
        <v>2004</v>
      </c>
      <c r="B552" s="28" t="s">
        <v>2005</v>
      </c>
      <c r="C552" s="29">
        <v>1</v>
      </c>
      <c r="D552" s="19" t="s">
        <v>1373</v>
      </c>
      <c r="E552" s="19" t="s">
        <v>98</v>
      </c>
      <c r="F552" s="29">
        <v>12</v>
      </c>
      <c r="G552" s="19" t="s">
        <v>128</v>
      </c>
      <c r="H552" s="19" t="s">
        <v>128</v>
      </c>
      <c r="I552" s="29">
        <v>320</v>
      </c>
      <c r="J552" s="19" t="s">
        <v>16</v>
      </c>
      <c r="K552" s="19" t="s">
        <v>16</v>
      </c>
      <c r="L552" s="30">
        <v>1201</v>
      </c>
      <c r="M552" s="19" t="s">
        <v>129</v>
      </c>
      <c r="N552" s="19" t="s">
        <v>129</v>
      </c>
      <c r="O552" s="30">
        <v>144</v>
      </c>
      <c r="P552" s="19" t="s">
        <v>1404</v>
      </c>
      <c r="Q552" s="19" t="s">
        <v>1405</v>
      </c>
      <c r="R552" t="s">
        <v>18</v>
      </c>
    </row>
    <row r="553" spans="1:18" hidden="1" x14ac:dyDescent="0.25">
      <c r="A553" s="28" t="s">
        <v>2004</v>
      </c>
      <c r="B553" s="28" t="s">
        <v>2005</v>
      </c>
      <c r="C553" s="29">
        <v>1</v>
      </c>
      <c r="D553" s="19" t="s">
        <v>1373</v>
      </c>
      <c r="E553" s="19" t="s">
        <v>98</v>
      </c>
      <c r="F553" s="29">
        <v>12</v>
      </c>
      <c r="G553" s="19" t="s">
        <v>128</v>
      </c>
      <c r="H553" s="19" t="s">
        <v>128</v>
      </c>
      <c r="I553" s="29">
        <v>320</v>
      </c>
      <c r="J553" s="19" t="s">
        <v>16</v>
      </c>
      <c r="K553" s="19" t="s">
        <v>16</v>
      </c>
      <c r="L553" s="30">
        <v>1201</v>
      </c>
      <c r="M553" s="19" t="s">
        <v>129</v>
      </c>
      <c r="N553" s="19" t="s">
        <v>129</v>
      </c>
      <c r="O553" s="30">
        <v>148</v>
      </c>
      <c r="P553" s="19" t="s">
        <v>1419</v>
      </c>
      <c r="Q553" s="19" t="s">
        <v>1420</v>
      </c>
      <c r="R553" t="s">
        <v>25</v>
      </c>
    </row>
    <row r="554" spans="1:18" hidden="1" x14ac:dyDescent="0.25">
      <c r="A554" s="28" t="s">
        <v>2004</v>
      </c>
      <c r="B554" s="28" t="s">
        <v>2005</v>
      </c>
      <c r="C554" s="29">
        <v>1</v>
      </c>
      <c r="D554" s="19" t="s">
        <v>1373</v>
      </c>
      <c r="E554" s="19" t="s">
        <v>98</v>
      </c>
      <c r="F554" s="29">
        <v>12</v>
      </c>
      <c r="G554" s="19" t="s">
        <v>128</v>
      </c>
      <c r="H554" s="19" t="s">
        <v>128</v>
      </c>
      <c r="I554" s="29">
        <v>320</v>
      </c>
      <c r="J554" s="19" t="s">
        <v>16</v>
      </c>
      <c r="K554" s="19" t="s">
        <v>16</v>
      </c>
      <c r="L554" s="30">
        <v>1201</v>
      </c>
      <c r="M554" s="19" t="s">
        <v>129</v>
      </c>
      <c r="N554" s="19" t="s">
        <v>129</v>
      </c>
      <c r="O554" s="30">
        <v>175</v>
      </c>
      <c r="P554" s="19" t="s">
        <v>1432</v>
      </c>
      <c r="Q554" s="19" t="s">
        <v>1432</v>
      </c>
      <c r="R554" t="s">
        <v>18</v>
      </c>
    </row>
    <row r="555" spans="1:18" hidden="1" x14ac:dyDescent="0.25">
      <c r="A555" s="28" t="s">
        <v>2004</v>
      </c>
      <c r="B555" s="28" t="s">
        <v>2005</v>
      </c>
      <c r="C555" s="29">
        <v>1</v>
      </c>
      <c r="D555" s="19" t="s">
        <v>1373</v>
      </c>
      <c r="E555" s="19" t="s">
        <v>98</v>
      </c>
      <c r="F555" s="29">
        <v>12</v>
      </c>
      <c r="G555" s="19" t="s">
        <v>128</v>
      </c>
      <c r="H555" s="19" t="s">
        <v>128</v>
      </c>
      <c r="I555" s="29">
        <v>320</v>
      </c>
      <c r="J555" s="19" t="s">
        <v>16</v>
      </c>
      <c r="K555" s="19" t="s">
        <v>16</v>
      </c>
      <c r="L555" s="30">
        <v>1201</v>
      </c>
      <c r="M555" s="19" t="s">
        <v>129</v>
      </c>
      <c r="N555" s="19" t="s">
        <v>129</v>
      </c>
      <c r="O555" s="30">
        <v>135</v>
      </c>
      <c r="P555" s="19" t="s">
        <v>1393</v>
      </c>
      <c r="Q555" s="19" t="s">
        <v>1394</v>
      </c>
      <c r="R555" t="s">
        <v>18</v>
      </c>
    </row>
    <row r="556" spans="1:18" hidden="1" x14ac:dyDescent="0.25">
      <c r="A556" s="28" t="s">
        <v>2004</v>
      </c>
      <c r="B556" s="28" t="s">
        <v>2005</v>
      </c>
      <c r="C556" s="29">
        <v>1</v>
      </c>
      <c r="D556" s="19" t="s">
        <v>1373</v>
      </c>
      <c r="E556" s="19" t="s">
        <v>98</v>
      </c>
      <c r="F556" s="29">
        <v>12</v>
      </c>
      <c r="G556" s="19" t="s">
        <v>128</v>
      </c>
      <c r="H556" s="19" t="s">
        <v>128</v>
      </c>
      <c r="I556" s="29">
        <v>320</v>
      </c>
      <c r="J556" s="19" t="s">
        <v>16</v>
      </c>
      <c r="K556" s="19" t="s">
        <v>16</v>
      </c>
      <c r="L556" s="30">
        <v>1201</v>
      </c>
      <c r="M556" s="19" t="s">
        <v>129</v>
      </c>
      <c r="N556" s="19" t="s">
        <v>129</v>
      </c>
      <c r="O556" s="30">
        <v>136</v>
      </c>
      <c r="P556" s="19" t="s">
        <v>1395</v>
      </c>
      <c r="Q556" s="19" t="s">
        <v>1396</v>
      </c>
      <c r="R556" t="s">
        <v>18</v>
      </c>
    </row>
    <row r="557" spans="1:18" hidden="1" x14ac:dyDescent="0.25">
      <c r="A557" s="28" t="s">
        <v>2004</v>
      </c>
      <c r="B557" s="28" t="s">
        <v>2005</v>
      </c>
      <c r="C557" s="29">
        <v>1</v>
      </c>
      <c r="D557" s="19" t="s">
        <v>1373</v>
      </c>
      <c r="E557" s="19" t="s">
        <v>98</v>
      </c>
      <c r="F557" s="29">
        <v>12</v>
      </c>
      <c r="G557" s="19" t="s">
        <v>128</v>
      </c>
      <c r="H557" s="19" t="s">
        <v>128</v>
      </c>
      <c r="I557" s="29">
        <v>320</v>
      </c>
      <c r="J557" s="19" t="s">
        <v>16</v>
      </c>
      <c r="K557" s="19" t="s">
        <v>16</v>
      </c>
      <c r="L557" s="30">
        <v>1201</v>
      </c>
      <c r="M557" s="19" t="s">
        <v>129</v>
      </c>
      <c r="N557" s="19" t="s">
        <v>129</v>
      </c>
      <c r="O557" s="30">
        <v>411</v>
      </c>
      <c r="P557" s="19" t="s">
        <v>1422</v>
      </c>
      <c r="Q557" s="19" t="s">
        <v>1781</v>
      </c>
      <c r="R557" t="s">
        <v>18</v>
      </c>
    </row>
    <row r="558" spans="1:18" hidden="1" x14ac:dyDescent="0.25">
      <c r="A558" s="28" t="s">
        <v>2004</v>
      </c>
      <c r="B558" s="28" t="s">
        <v>2005</v>
      </c>
      <c r="C558" s="29">
        <v>1</v>
      </c>
      <c r="D558" s="19" t="s">
        <v>1373</v>
      </c>
      <c r="E558" s="19" t="s">
        <v>98</v>
      </c>
      <c r="F558" s="29">
        <v>12</v>
      </c>
      <c r="G558" s="19" t="s">
        <v>128</v>
      </c>
      <c r="H558" s="19" t="s">
        <v>128</v>
      </c>
      <c r="I558" s="29">
        <v>320</v>
      </c>
      <c r="J558" s="19" t="s">
        <v>16</v>
      </c>
      <c r="K558" s="19" t="s">
        <v>16</v>
      </c>
      <c r="L558" s="30">
        <v>1201</v>
      </c>
      <c r="M558" s="19" t="s">
        <v>129</v>
      </c>
      <c r="N558" s="19" t="s">
        <v>129</v>
      </c>
      <c r="O558" s="30">
        <v>139</v>
      </c>
      <c r="P558" s="19" t="s">
        <v>1449</v>
      </c>
      <c r="Q558" s="19" t="s">
        <v>1450</v>
      </c>
      <c r="R558" t="s">
        <v>18</v>
      </c>
    </row>
    <row r="559" spans="1:18" hidden="1" x14ac:dyDescent="0.25">
      <c r="A559" s="28" t="s">
        <v>2004</v>
      </c>
      <c r="B559" s="28" t="s">
        <v>2005</v>
      </c>
      <c r="C559" s="29">
        <v>1</v>
      </c>
      <c r="D559" s="19" t="s">
        <v>1373</v>
      </c>
      <c r="E559" s="19" t="s">
        <v>98</v>
      </c>
      <c r="F559" s="29">
        <v>12</v>
      </c>
      <c r="G559" s="19" t="s">
        <v>128</v>
      </c>
      <c r="H559" s="19" t="s">
        <v>128</v>
      </c>
      <c r="I559" s="29">
        <v>320</v>
      </c>
      <c r="J559" s="19" t="s">
        <v>16</v>
      </c>
      <c r="K559" s="19" t="s">
        <v>16</v>
      </c>
      <c r="L559" s="30">
        <v>1201</v>
      </c>
      <c r="M559" s="19" t="s">
        <v>129</v>
      </c>
      <c r="N559" s="19" t="s">
        <v>129</v>
      </c>
      <c r="O559" s="30">
        <v>140</v>
      </c>
      <c r="P559" s="19" t="s">
        <v>1453</v>
      </c>
      <c r="Q559" s="19" t="s">
        <v>1454</v>
      </c>
      <c r="R559" t="s">
        <v>18</v>
      </c>
    </row>
    <row r="560" spans="1:18" hidden="1" x14ac:dyDescent="0.25">
      <c r="A560" s="28" t="s">
        <v>2004</v>
      </c>
      <c r="B560" s="28" t="s">
        <v>2005</v>
      </c>
      <c r="C560" s="29">
        <v>1</v>
      </c>
      <c r="D560" s="19" t="s">
        <v>1373</v>
      </c>
      <c r="E560" s="19" t="s">
        <v>98</v>
      </c>
      <c r="F560" s="29">
        <v>12</v>
      </c>
      <c r="G560" s="19" t="s">
        <v>128</v>
      </c>
      <c r="H560" s="19" t="s">
        <v>128</v>
      </c>
      <c r="I560" s="29">
        <v>320</v>
      </c>
      <c r="J560" s="19" t="s">
        <v>16</v>
      </c>
      <c r="K560" s="19" t="s">
        <v>16</v>
      </c>
      <c r="L560" s="30">
        <v>1201</v>
      </c>
      <c r="M560" s="19" t="s">
        <v>129</v>
      </c>
      <c r="N560" s="19" t="s">
        <v>129</v>
      </c>
      <c r="O560" s="30">
        <v>273</v>
      </c>
      <c r="P560" s="19" t="s">
        <v>1451</v>
      </c>
      <c r="Q560" s="19" t="s">
        <v>1452</v>
      </c>
      <c r="R560" t="s">
        <v>18</v>
      </c>
    </row>
    <row r="561" spans="1:18" hidden="1" x14ac:dyDescent="0.25">
      <c r="A561" s="28" t="s">
        <v>2004</v>
      </c>
      <c r="B561" s="28" t="s">
        <v>2005</v>
      </c>
      <c r="C561" s="29">
        <v>1</v>
      </c>
      <c r="D561" s="19" t="s">
        <v>1373</v>
      </c>
      <c r="E561" s="19" t="s">
        <v>98</v>
      </c>
      <c r="F561" s="29">
        <v>12</v>
      </c>
      <c r="G561" s="19" t="s">
        <v>128</v>
      </c>
      <c r="H561" s="19" t="s">
        <v>128</v>
      </c>
      <c r="I561" s="29">
        <v>320</v>
      </c>
      <c r="J561" s="19" t="s">
        <v>16</v>
      </c>
      <c r="K561" s="19" t="s">
        <v>16</v>
      </c>
      <c r="L561" s="30">
        <v>1201</v>
      </c>
      <c r="M561" s="19" t="s">
        <v>129</v>
      </c>
      <c r="N561" s="19" t="s">
        <v>129</v>
      </c>
      <c r="O561" s="30">
        <v>137</v>
      </c>
      <c r="P561" s="19" t="s">
        <v>1457</v>
      </c>
      <c r="Q561" s="19" t="s">
        <v>1458</v>
      </c>
      <c r="R561" t="s">
        <v>18</v>
      </c>
    </row>
    <row r="562" spans="1:18" hidden="1" x14ac:dyDescent="0.25">
      <c r="A562" s="28" t="s">
        <v>2004</v>
      </c>
      <c r="B562" s="28" t="s">
        <v>2005</v>
      </c>
      <c r="C562" s="29">
        <v>1</v>
      </c>
      <c r="D562" s="19" t="s">
        <v>1373</v>
      </c>
      <c r="E562" s="19" t="s">
        <v>98</v>
      </c>
      <c r="F562" s="29">
        <v>12</v>
      </c>
      <c r="G562" s="19" t="s">
        <v>128</v>
      </c>
      <c r="H562" s="19" t="s">
        <v>128</v>
      </c>
      <c r="I562" s="29">
        <v>320</v>
      </c>
      <c r="J562" s="19" t="s">
        <v>16</v>
      </c>
      <c r="K562" s="19" t="s">
        <v>16</v>
      </c>
      <c r="L562" s="30">
        <v>1201</v>
      </c>
      <c r="M562" s="19" t="s">
        <v>129</v>
      </c>
      <c r="N562" s="19" t="s">
        <v>129</v>
      </c>
      <c r="O562" s="30">
        <v>138</v>
      </c>
      <c r="P562" s="19" t="s">
        <v>1459</v>
      </c>
      <c r="Q562" s="19" t="s">
        <v>1460</v>
      </c>
      <c r="R562" t="s">
        <v>18</v>
      </c>
    </row>
    <row r="563" spans="1:18" hidden="1" x14ac:dyDescent="0.25">
      <c r="A563" s="28" t="s">
        <v>2004</v>
      </c>
      <c r="B563" s="28" t="s">
        <v>2005</v>
      </c>
      <c r="C563" s="29">
        <v>1</v>
      </c>
      <c r="D563" s="19" t="s">
        <v>1373</v>
      </c>
      <c r="E563" s="19" t="s">
        <v>98</v>
      </c>
      <c r="F563" s="29">
        <v>12</v>
      </c>
      <c r="G563" s="19" t="s">
        <v>128</v>
      </c>
      <c r="H563" s="19" t="s">
        <v>128</v>
      </c>
      <c r="I563" s="29">
        <v>320</v>
      </c>
      <c r="J563" s="19" t="s">
        <v>16</v>
      </c>
      <c r="K563" s="19" t="s">
        <v>16</v>
      </c>
      <c r="L563" s="30">
        <v>1201</v>
      </c>
      <c r="M563" s="19" t="s">
        <v>129</v>
      </c>
      <c r="N563" s="19" t="s">
        <v>129</v>
      </c>
      <c r="O563" s="30">
        <v>272</v>
      </c>
      <c r="P563" s="19" t="s">
        <v>1455</v>
      </c>
      <c r="Q563" s="19" t="s">
        <v>1456</v>
      </c>
      <c r="R563" t="s">
        <v>18</v>
      </c>
    </row>
    <row r="564" spans="1:18" hidden="1" x14ac:dyDescent="0.25">
      <c r="A564" s="28" t="s">
        <v>2004</v>
      </c>
      <c r="B564" s="28" t="s">
        <v>2005</v>
      </c>
      <c r="C564" s="29">
        <v>1</v>
      </c>
      <c r="D564" s="19" t="s">
        <v>1373</v>
      </c>
      <c r="E564" s="19" t="s">
        <v>98</v>
      </c>
      <c r="F564" s="29">
        <v>12</v>
      </c>
      <c r="G564" s="19" t="s">
        <v>128</v>
      </c>
      <c r="H564" s="19" t="s">
        <v>128</v>
      </c>
      <c r="I564" s="29">
        <v>320</v>
      </c>
      <c r="J564" s="19" t="s">
        <v>16</v>
      </c>
      <c r="K564" s="19" t="s">
        <v>16</v>
      </c>
      <c r="L564" s="30">
        <v>1201</v>
      </c>
      <c r="M564" s="19" t="s">
        <v>129</v>
      </c>
      <c r="N564" s="19" t="s">
        <v>129</v>
      </c>
      <c r="O564" s="30">
        <v>149</v>
      </c>
      <c r="P564" s="19" t="s">
        <v>1461</v>
      </c>
      <c r="Q564" s="19" t="s">
        <v>1462</v>
      </c>
      <c r="R564" t="s">
        <v>18</v>
      </c>
    </row>
    <row r="565" spans="1:18" hidden="1" x14ac:dyDescent="0.25">
      <c r="A565" s="28" t="s">
        <v>2004</v>
      </c>
      <c r="B565" s="28" t="s">
        <v>2005</v>
      </c>
      <c r="C565" s="29">
        <v>1</v>
      </c>
      <c r="D565" s="19" t="s">
        <v>1373</v>
      </c>
      <c r="E565" s="19" t="s">
        <v>98</v>
      </c>
      <c r="F565" s="29">
        <v>12</v>
      </c>
      <c r="G565" s="19" t="s">
        <v>128</v>
      </c>
      <c r="H565" s="19" t="s">
        <v>128</v>
      </c>
      <c r="I565" s="29">
        <v>320</v>
      </c>
      <c r="J565" s="19" t="s">
        <v>16</v>
      </c>
      <c r="K565" s="19" t="s">
        <v>16</v>
      </c>
      <c r="L565" s="30">
        <v>1201</v>
      </c>
      <c r="M565" s="19" t="s">
        <v>129</v>
      </c>
      <c r="N565" s="19" t="s">
        <v>129</v>
      </c>
      <c r="O565" s="30">
        <v>174</v>
      </c>
      <c r="P565" s="19" t="s">
        <v>1465</v>
      </c>
      <c r="Q565" s="19" t="s">
        <v>1466</v>
      </c>
      <c r="R565" t="s">
        <v>18</v>
      </c>
    </row>
    <row r="566" spans="1:18" hidden="1" x14ac:dyDescent="0.25">
      <c r="A566" s="28" t="s">
        <v>2004</v>
      </c>
      <c r="B566" s="28" t="s">
        <v>2005</v>
      </c>
      <c r="C566" s="29">
        <v>1</v>
      </c>
      <c r="D566" s="19" t="s">
        <v>1373</v>
      </c>
      <c r="E566" s="19" t="s">
        <v>98</v>
      </c>
      <c r="F566" s="29">
        <v>12</v>
      </c>
      <c r="G566" s="19" t="s">
        <v>128</v>
      </c>
      <c r="H566" s="19" t="s">
        <v>128</v>
      </c>
      <c r="I566" s="29">
        <v>320</v>
      </c>
      <c r="J566" s="19" t="s">
        <v>16</v>
      </c>
      <c r="K566" s="19" t="s">
        <v>16</v>
      </c>
      <c r="L566" s="30">
        <v>1201</v>
      </c>
      <c r="M566" s="19" t="s">
        <v>129</v>
      </c>
      <c r="N566" s="19" t="s">
        <v>129</v>
      </c>
      <c r="O566" s="30">
        <v>276</v>
      </c>
      <c r="P566" s="19" t="s">
        <v>1463</v>
      </c>
      <c r="Q566" s="19" t="s">
        <v>1464</v>
      </c>
      <c r="R566" t="s">
        <v>18</v>
      </c>
    </row>
    <row r="567" spans="1:18" hidden="1" x14ac:dyDescent="0.25">
      <c r="A567" s="28" t="s">
        <v>2004</v>
      </c>
      <c r="B567" s="28" t="s">
        <v>2005</v>
      </c>
      <c r="C567" s="29">
        <v>1</v>
      </c>
      <c r="D567" s="19" t="s">
        <v>1373</v>
      </c>
      <c r="E567" s="19" t="s">
        <v>98</v>
      </c>
      <c r="F567" s="29">
        <v>12</v>
      </c>
      <c r="G567" s="19" t="s">
        <v>128</v>
      </c>
      <c r="H567" s="19" t="s">
        <v>128</v>
      </c>
      <c r="I567" s="29">
        <v>320</v>
      </c>
      <c r="J567" s="19" t="s">
        <v>16</v>
      </c>
      <c r="K567" s="19" t="s">
        <v>16</v>
      </c>
      <c r="L567" s="30">
        <v>1201</v>
      </c>
      <c r="M567" s="19" t="s">
        <v>129</v>
      </c>
      <c r="N567" s="19" t="s">
        <v>129</v>
      </c>
      <c r="O567" s="30">
        <v>271</v>
      </c>
      <c r="P567" s="19" t="s">
        <v>1389</v>
      </c>
      <c r="Q567" s="19" t="s">
        <v>1390</v>
      </c>
      <c r="R567" t="s">
        <v>18</v>
      </c>
    </row>
    <row r="568" spans="1:18" hidden="1" x14ac:dyDescent="0.25">
      <c r="A568" s="28" t="s">
        <v>2004</v>
      </c>
      <c r="B568" s="28" t="s">
        <v>2005</v>
      </c>
      <c r="C568" s="29">
        <v>1</v>
      </c>
      <c r="D568" s="19" t="s">
        <v>1373</v>
      </c>
      <c r="E568" s="19" t="s">
        <v>98</v>
      </c>
      <c r="F568" s="29">
        <v>12</v>
      </c>
      <c r="G568" s="19" t="s">
        <v>128</v>
      </c>
      <c r="H568" s="19" t="s">
        <v>128</v>
      </c>
      <c r="I568" s="29">
        <v>320</v>
      </c>
      <c r="J568" s="19" t="s">
        <v>16</v>
      </c>
      <c r="K568" s="19" t="s">
        <v>16</v>
      </c>
      <c r="L568" s="30">
        <v>1201</v>
      </c>
      <c r="M568" s="19" t="s">
        <v>129</v>
      </c>
      <c r="N568" s="19" t="s">
        <v>129</v>
      </c>
      <c r="O568" s="30">
        <v>141</v>
      </c>
      <c r="P568" s="19" t="s">
        <v>1469</v>
      </c>
      <c r="Q568" s="19" t="s">
        <v>1470</v>
      </c>
      <c r="R568" t="s">
        <v>18</v>
      </c>
    </row>
    <row r="569" spans="1:18" hidden="1" x14ac:dyDescent="0.25">
      <c r="A569" s="28" t="s">
        <v>2004</v>
      </c>
      <c r="B569" s="28" t="s">
        <v>2005</v>
      </c>
      <c r="C569" s="29">
        <v>1</v>
      </c>
      <c r="D569" s="19" t="s">
        <v>1373</v>
      </c>
      <c r="E569" s="19" t="s">
        <v>98</v>
      </c>
      <c r="F569" s="29">
        <v>12</v>
      </c>
      <c r="G569" s="19" t="s">
        <v>128</v>
      </c>
      <c r="H569" s="19" t="s">
        <v>128</v>
      </c>
      <c r="I569" s="29">
        <v>320</v>
      </c>
      <c r="J569" s="19" t="s">
        <v>16</v>
      </c>
      <c r="K569" s="19" t="s">
        <v>16</v>
      </c>
      <c r="L569" s="30">
        <v>1201</v>
      </c>
      <c r="M569" s="19" t="s">
        <v>129</v>
      </c>
      <c r="N569" s="19" t="s">
        <v>129</v>
      </c>
      <c r="O569" s="30">
        <v>142</v>
      </c>
      <c r="P569" s="19" t="s">
        <v>1471</v>
      </c>
      <c r="Q569" s="19" t="s">
        <v>1472</v>
      </c>
      <c r="R569" t="s">
        <v>18</v>
      </c>
    </row>
    <row r="570" spans="1:18" hidden="1" x14ac:dyDescent="0.25">
      <c r="A570" s="28" t="s">
        <v>2004</v>
      </c>
      <c r="B570" s="28" t="s">
        <v>2005</v>
      </c>
      <c r="C570" s="29">
        <v>1</v>
      </c>
      <c r="D570" s="19" t="s">
        <v>1373</v>
      </c>
      <c r="E570" s="19" t="s">
        <v>98</v>
      </c>
      <c r="F570" s="29">
        <v>12</v>
      </c>
      <c r="G570" s="19" t="s">
        <v>128</v>
      </c>
      <c r="H570" s="19" t="s">
        <v>128</v>
      </c>
      <c r="I570" s="29">
        <v>320</v>
      </c>
      <c r="J570" s="19" t="s">
        <v>16</v>
      </c>
      <c r="K570" s="19" t="s">
        <v>16</v>
      </c>
      <c r="L570" s="30">
        <v>1201</v>
      </c>
      <c r="M570" s="19" t="s">
        <v>129</v>
      </c>
      <c r="N570" s="19" t="s">
        <v>129</v>
      </c>
      <c r="O570" s="30">
        <v>274</v>
      </c>
      <c r="P570" s="19" t="s">
        <v>1467</v>
      </c>
      <c r="Q570" s="19" t="s">
        <v>1468</v>
      </c>
      <c r="R570" t="s">
        <v>18</v>
      </c>
    </row>
    <row r="571" spans="1:18" hidden="1" x14ac:dyDescent="0.25">
      <c r="A571" s="28" t="s">
        <v>2004</v>
      </c>
      <c r="B571" s="28" t="s">
        <v>2005</v>
      </c>
      <c r="C571" s="29">
        <v>1</v>
      </c>
      <c r="D571" s="19" t="s">
        <v>1373</v>
      </c>
      <c r="E571" s="19" t="s">
        <v>98</v>
      </c>
      <c r="F571" s="29">
        <v>12</v>
      </c>
      <c r="G571" s="19" t="s">
        <v>128</v>
      </c>
      <c r="H571" s="19" t="s">
        <v>128</v>
      </c>
      <c r="I571" s="29">
        <v>320</v>
      </c>
      <c r="J571" s="19" t="s">
        <v>16</v>
      </c>
      <c r="K571" s="19" t="s">
        <v>16</v>
      </c>
      <c r="L571" s="30">
        <v>1201</v>
      </c>
      <c r="M571" s="19" t="s">
        <v>129</v>
      </c>
      <c r="N571" s="19" t="s">
        <v>129</v>
      </c>
      <c r="O571" s="30">
        <v>145</v>
      </c>
      <c r="P571" s="19" t="s">
        <v>1433</v>
      </c>
      <c r="Q571" s="19" t="s">
        <v>1433</v>
      </c>
      <c r="R571" t="s">
        <v>18</v>
      </c>
    </row>
    <row r="572" spans="1:18" hidden="1" x14ac:dyDescent="0.25">
      <c r="A572" s="28" t="s">
        <v>2006</v>
      </c>
      <c r="B572" s="28" t="s">
        <v>1984</v>
      </c>
      <c r="C572" s="29">
        <v>4</v>
      </c>
      <c r="D572" s="19" t="s">
        <v>1372</v>
      </c>
      <c r="E572" s="19" t="s">
        <v>14</v>
      </c>
      <c r="F572" s="29">
        <v>41</v>
      </c>
      <c r="G572" s="19" t="s">
        <v>29</v>
      </c>
      <c r="H572" s="19" t="s">
        <v>29</v>
      </c>
      <c r="I572" s="29">
        <v>412</v>
      </c>
      <c r="J572" s="19" t="s">
        <v>30</v>
      </c>
      <c r="K572" s="19" t="s">
        <v>30</v>
      </c>
      <c r="L572" s="30">
        <v>4122</v>
      </c>
      <c r="M572" s="19" t="s">
        <v>161</v>
      </c>
      <c r="N572" s="19" t="s">
        <v>161</v>
      </c>
      <c r="O572" s="30">
        <v>159</v>
      </c>
      <c r="P572" s="19" t="s">
        <v>1418</v>
      </c>
      <c r="Q572" s="19" t="s">
        <v>1418</v>
      </c>
      <c r="R572" t="s">
        <v>25</v>
      </c>
    </row>
    <row r="573" spans="1:18" hidden="1" x14ac:dyDescent="0.25">
      <c r="A573" s="28" t="s">
        <v>2006</v>
      </c>
      <c r="B573" s="28" t="s">
        <v>1984</v>
      </c>
      <c r="C573" s="29">
        <v>4</v>
      </c>
      <c r="D573" s="19" t="s">
        <v>1372</v>
      </c>
      <c r="E573" s="19" t="s">
        <v>14</v>
      </c>
      <c r="F573" s="29">
        <v>41</v>
      </c>
      <c r="G573" s="19" t="s">
        <v>29</v>
      </c>
      <c r="H573" s="19" t="s">
        <v>29</v>
      </c>
      <c r="I573" s="29">
        <v>412</v>
      </c>
      <c r="J573" s="19" t="s">
        <v>30</v>
      </c>
      <c r="K573" s="19" t="s">
        <v>30</v>
      </c>
      <c r="L573" s="30">
        <v>4122</v>
      </c>
      <c r="M573" s="19" t="s">
        <v>161</v>
      </c>
      <c r="N573" s="19" t="s">
        <v>161</v>
      </c>
      <c r="O573" s="30">
        <v>157</v>
      </c>
      <c r="P573" s="19" t="s">
        <v>1414</v>
      </c>
      <c r="Q573" s="19" t="s">
        <v>1415</v>
      </c>
      <c r="R573" t="s">
        <v>18</v>
      </c>
    </row>
    <row r="574" spans="1:18" hidden="1" x14ac:dyDescent="0.25">
      <c r="A574" s="28" t="s">
        <v>1929</v>
      </c>
      <c r="B574" s="28" t="s">
        <v>1930</v>
      </c>
      <c r="C574" s="29">
        <v>2</v>
      </c>
      <c r="D574" s="19" t="s">
        <v>1387</v>
      </c>
      <c r="E574" s="19" t="s">
        <v>22</v>
      </c>
      <c r="F574" s="29">
        <v>24</v>
      </c>
      <c r="G574" s="19" t="s">
        <v>32</v>
      </c>
      <c r="H574" s="19" t="s">
        <v>32</v>
      </c>
      <c r="I574" s="29">
        <v>241</v>
      </c>
      <c r="J574" s="19" t="s">
        <v>37</v>
      </c>
      <c r="K574" s="19" t="s">
        <v>37</v>
      </c>
      <c r="L574" s="30">
        <v>2412</v>
      </c>
      <c r="M574" s="19" t="s">
        <v>38</v>
      </c>
      <c r="N574" s="19" t="s">
        <v>38</v>
      </c>
      <c r="O574" s="30">
        <v>1005</v>
      </c>
      <c r="P574" s="19" t="s">
        <v>1795</v>
      </c>
      <c r="Q574" s="19" t="s">
        <v>1796</v>
      </c>
      <c r="R574" t="s">
        <v>18</v>
      </c>
    </row>
    <row r="575" spans="1:18" hidden="1" x14ac:dyDescent="0.25">
      <c r="A575" s="28" t="s">
        <v>2007</v>
      </c>
      <c r="B575" s="28" t="s">
        <v>1931</v>
      </c>
      <c r="C575" s="29">
        <v>2</v>
      </c>
      <c r="D575" s="19" t="s">
        <v>1387</v>
      </c>
      <c r="E575" s="19" t="s">
        <v>22</v>
      </c>
      <c r="F575" s="29">
        <v>24</v>
      </c>
      <c r="G575" s="19" t="s">
        <v>32</v>
      </c>
      <c r="H575" s="19" t="s">
        <v>32</v>
      </c>
      <c r="I575" s="29">
        <v>242</v>
      </c>
      <c r="J575" s="19" t="s">
        <v>33</v>
      </c>
      <c r="K575" s="19" t="s">
        <v>33</v>
      </c>
      <c r="L575" s="30">
        <v>2422</v>
      </c>
      <c r="M575" s="19" t="s">
        <v>182</v>
      </c>
      <c r="N575" s="19" t="s">
        <v>182</v>
      </c>
      <c r="O575" s="30">
        <v>231</v>
      </c>
      <c r="P575" s="19" t="s">
        <v>1630</v>
      </c>
      <c r="Q575" s="19" t="s">
        <v>1631</v>
      </c>
      <c r="R575" t="s">
        <v>25</v>
      </c>
    </row>
    <row r="576" spans="1:18" hidden="1" x14ac:dyDescent="0.25">
      <c r="A576" s="28" t="s">
        <v>2008</v>
      </c>
      <c r="B576" s="28" t="s">
        <v>1989</v>
      </c>
      <c r="C576" s="29">
        <v>2</v>
      </c>
      <c r="D576" s="19" t="s">
        <v>1387</v>
      </c>
      <c r="E576" s="19" t="s">
        <v>22</v>
      </c>
      <c r="F576" s="29">
        <v>24</v>
      </c>
      <c r="G576" s="19" t="s">
        <v>32</v>
      </c>
      <c r="H576" s="19" t="s">
        <v>32</v>
      </c>
      <c r="I576" s="29">
        <v>243</v>
      </c>
      <c r="J576" s="19" t="s">
        <v>84</v>
      </c>
      <c r="K576" s="19" t="s">
        <v>84</v>
      </c>
      <c r="L576" s="30">
        <v>2432</v>
      </c>
      <c r="M576" s="19" t="s">
        <v>178</v>
      </c>
      <c r="N576" s="19" t="s">
        <v>178</v>
      </c>
      <c r="O576" s="30">
        <v>1004</v>
      </c>
      <c r="P576" s="19" t="s">
        <v>1791</v>
      </c>
      <c r="Q576" s="19" t="s">
        <v>1791</v>
      </c>
      <c r="R576" t="s">
        <v>18</v>
      </c>
    </row>
    <row r="577" spans="1:18" hidden="1" x14ac:dyDescent="0.25">
      <c r="A577" s="28" t="s">
        <v>2008</v>
      </c>
      <c r="B577" s="28" t="s">
        <v>1989</v>
      </c>
      <c r="C577" s="29">
        <v>2</v>
      </c>
      <c r="D577" s="19" t="s">
        <v>1387</v>
      </c>
      <c r="E577" s="19" t="s">
        <v>22</v>
      </c>
      <c r="F577" s="29">
        <v>24</v>
      </c>
      <c r="G577" s="19" t="s">
        <v>32</v>
      </c>
      <c r="H577" s="19" t="s">
        <v>32</v>
      </c>
      <c r="I577" s="29">
        <v>243</v>
      </c>
      <c r="J577" s="19" t="s">
        <v>84</v>
      </c>
      <c r="K577" s="19" t="s">
        <v>84</v>
      </c>
      <c r="L577" s="30">
        <v>2432</v>
      </c>
      <c r="M577" s="19" t="s">
        <v>178</v>
      </c>
      <c r="N577" s="19" t="s">
        <v>178</v>
      </c>
      <c r="O577" s="30">
        <v>275</v>
      </c>
      <c r="P577" s="19" t="s">
        <v>1397</v>
      </c>
      <c r="Q577" s="19" t="s">
        <v>1398</v>
      </c>
      <c r="R577" t="s">
        <v>18</v>
      </c>
    </row>
    <row r="578" spans="1:18" hidden="1" x14ac:dyDescent="0.25">
      <c r="A578" s="28" t="s">
        <v>2008</v>
      </c>
      <c r="B578" s="28" t="s">
        <v>1989</v>
      </c>
      <c r="C578" s="29">
        <v>2</v>
      </c>
      <c r="D578" s="19" t="s">
        <v>1387</v>
      </c>
      <c r="E578" s="19" t="s">
        <v>22</v>
      </c>
      <c r="F578" s="29">
        <v>24</v>
      </c>
      <c r="G578" s="19" t="s">
        <v>32</v>
      </c>
      <c r="H578" s="19" t="s">
        <v>32</v>
      </c>
      <c r="I578" s="29">
        <v>243</v>
      </c>
      <c r="J578" s="19" t="s">
        <v>84</v>
      </c>
      <c r="K578" s="19" t="s">
        <v>84</v>
      </c>
      <c r="L578" s="30">
        <v>2432</v>
      </c>
      <c r="M578" s="19" t="s">
        <v>178</v>
      </c>
      <c r="N578" s="19" t="s">
        <v>178</v>
      </c>
      <c r="O578" s="30">
        <v>143</v>
      </c>
      <c r="P578" s="19" t="s">
        <v>1402</v>
      </c>
      <c r="Q578" s="19" t="s">
        <v>1403</v>
      </c>
      <c r="R578" t="s">
        <v>18</v>
      </c>
    </row>
    <row r="579" spans="1:18" hidden="1" x14ac:dyDescent="0.25">
      <c r="A579" s="28" t="s">
        <v>2008</v>
      </c>
      <c r="B579" s="28" t="s">
        <v>1989</v>
      </c>
      <c r="C579" s="29">
        <v>2</v>
      </c>
      <c r="D579" s="19" t="s">
        <v>1387</v>
      </c>
      <c r="E579" s="19" t="s">
        <v>22</v>
      </c>
      <c r="F579" s="29">
        <v>24</v>
      </c>
      <c r="G579" s="19" t="s">
        <v>32</v>
      </c>
      <c r="H579" s="19" t="s">
        <v>32</v>
      </c>
      <c r="I579" s="29">
        <v>243</v>
      </c>
      <c r="J579" s="19" t="s">
        <v>84</v>
      </c>
      <c r="K579" s="19" t="s">
        <v>84</v>
      </c>
      <c r="L579" s="30">
        <v>2432</v>
      </c>
      <c r="M579" s="19" t="s">
        <v>178</v>
      </c>
      <c r="N579" s="19" t="s">
        <v>178</v>
      </c>
      <c r="O579" s="30">
        <v>144</v>
      </c>
      <c r="P579" s="19" t="s">
        <v>1404</v>
      </c>
      <c r="Q579" s="19" t="s">
        <v>1405</v>
      </c>
      <c r="R579" t="s">
        <v>18</v>
      </c>
    </row>
    <row r="580" spans="1:18" hidden="1" x14ac:dyDescent="0.25">
      <c r="A580" s="28" t="s">
        <v>2008</v>
      </c>
      <c r="B580" s="28" t="s">
        <v>1989</v>
      </c>
      <c r="C580" s="29">
        <v>2</v>
      </c>
      <c r="D580" s="19" t="s">
        <v>1387</v>
      </c>
      <c r="E580" s="19" t="s">
        <v>22</v>
      </c>
      <c r="F580" s="29">
        <v>24</v>
      </c>
      <c r="G580" s="19" t="s">
        <v>32</v>
      </c>
      <c r="H580" s="19" t="s">
        <v>32</v>
      </c>
      <c r="I580" s="29">
        <v>243</v>
      </c>
      <c r="J580" s="19" t="s">
        <v>84</v>
      </c>
      <c r="K580" s="19" t="s">
        <v>84</v>
      </c>
      <c r="L580" s="30">
        <v>2432</v>
      </c>
      <c r="M580" s="19" t="s">
        <v>178</v>
      </c>
      <c r="N580" s="19" t="s">
        <v>178</v>
      </c>
      <c r="O580" s="30">
        <v>181</v>
      </c>
      <c r="P580" s="19" t="s">
        <v>1400</v>
      </c>
      <c r="Q580" s="19" t="s">
        <v>1401</v>
      </c>
      <c r="R580" t="s">
        <v>18</v>
      </c>
    </row>
    <row r="581" spans="1:18" hidden="1" x14ac:dyDescent="0.25">
      <c r="A581" s="28" t="s">
        <v>2008</v>
      </c>
      <c r="B581" s="28" t="s">
        <v>1989</v>
      </c>
      <c r="C581" s="29">
        <v>2</v>
      </c>
      <c r="D581" s="19" t="s">
        <v>1387</v>
      </c>
      <c r="E581" s="19" t="s">
        <v>22</v>
      </c>
      <c r="F581" s="29">
        <v>24</v>
      </c>
      <c r="G581" s="19" t="s">
        <v>32</v>
      </c>
      <c r="H581" s="19" t="s">
        <v>32</v>
      </c>
      <c r="I581" s="29">
        <v>243</v>
      </c>
      <c r="J581" s="19" t="s">
        <v>84</v>
      </c>
      <c r="K581" s="19" t="s">
        <v>84</v>
      </c>
      <c r="L581" s="30">
        <v>2432</v>
      </c>
      <c r="M581" s="19" t="s">
        <v>178</v>
      </c>
      <c r="N581" s="19" t="s">
        <v>178</v>
      </c>
      <c r="O581" s="30">
        <v>148</v>
      </c>
      <c r="P581" s="19" t="s">
        <v>1419</v>
      </c>
      <c r="Q581" s="19" t="s">
        <v>1420</v>
      </c>
      <c r="R581" t="s">
        <v>25</v>
      </c>
    </row>
    <row r="582" spans="1:18" hidden="1" x14ac:dyDescent="0.25">
      <c r="A582" s="28" t="s">
        <v>2008</v>
      </c>
      <c r="B582" s="28" t="s">
        <v>1989</v>
      </c>
      <c r="C582" s="29">
        <v>2</v>
      </c>
      <c r="D582" s="19" t="s">
        <v>1387</v>
      </c>
      <c r="E582" s="19" t="s">
        <v>22</v>
      </c>
      <c r="F582" s="29">
        <v>24</v>
      </c>
      <c r="G582" s="19" t="s">
        <v>32</v>
      </c>
      <c r="H582" s="19" t="s">
        <v>32</v>
      </c>
      <c r="I582" s="29">
        <v>243</v>
      </c>
      <c r="J582" s="19" t="s">
        <v>84</v>
      </c>
      <c r="K582" s="19" t="s">
        <v>84</v>
      </c>
      <c r="L582" s="30">
        <v>2432</v>
      </c>
      <c r="M582" s="19" t="s">
        <v>178</v>
      </c>
      <c r="N582" s="19" t="s">
        <v>178</v>
      </c>
      <c r="O582" s="30">
        <v>135</v>
      </c>
      <c r="P582" s="19" t="s">
        <v>1393</v>
      </c>
      <c r="Q582" s="19" t="s">
        <v>1394</v>
      </c>
      <c r="R582" t="s">
        <v>18</v>
      </c>
    </row>
    <row r="583" spans="1:18" hidden="1" x14ac:dyDescent="0.25">
      <c r="A583" s="28" t="s">
        <v>2008</v>
      </c>
      <c r="B583" s="28" t="s">
        <v>1989</v>
      </c>
      <c r="C583" s="29">
        <v>2</v>
      </c>
      <c r="D583" s="19" t="s">
        <v>1387</v>
      </c>
      <c r="E583" s="19" t="s">
        <v>22</v>
      </c>
      <c r="F583" s="29">
        <v>24</v>
      </c>
      <c r="G583" s="19" t="s">
        <v>32</v>
      </c>
      <c r="H583" s="19" t="s">
        <v>32</v>
      </c>
      <c r="I583" s="29">
        <v>243</v>
      </c>
      <c r="J583" s="19" t="s">
        <v>84</v>
      </c>
      <c r="K583" s="19" t="s">
        <v>84</v>
      </c>
      <c r="L583" s="30">
        <v>2432</v>
      </c>
      <c r="M583" s="19" t="s">
        <v>178</v>
      </c>
      <c r="N583" s="19" t="s">
        <v>178</v>
      </c>
      <c r="O583" s="30">
        <v>136</v>
      </c>
      <c r="P583" s="19" t="s">
        <v>1395</v>
      </c>
      <c r="Q583" s="19" t="s">
        <v>1396</v>
      </c>
      <c r="R583" t="s">
        <v>18</v>
      </c>
    </row>
    <row r="584" spans="1:18" hidden="1" x14ac:dyDescent="0.25">
      <c r="A584" s="28" t="s">
        <v>2008</v>
      </c>
      <c r="B584" s="28" t="s">
        <v>1989</v>
      </c>
      <c r="C584" s="29">
        <v>2</v>
      </c>
      <c r="D584" s="19" t="s">
        <v>1387</v>
      </c>
      <c r="E584" s="19" t="s">
        <v>22</v>
      </c>
      <c r="F584" s="29">
        <v>24</v>
      </c>
      <c r="G584" s="19" t="s">
        <v>32</v>
      </c>
      <c r="H584" s="19" t="s">
        <v>32</v>
      </c>
      <c r="I584" s="29">
        <v>243</v>
      </c>
      <c r="J584" s="19" t="s">
        <v>84</v>
      </c>
      <c r="K584" s="19" t="s">
        <v>84</v>
      </c>
      <c r="L584" s="30">
        <v>2432</v>
      </c>
      <c r="M584" s="19" t="s">
        <v>178</v>
      </c>
      <c r="N584" s="19" t="s">
        <v>178</v>
      </c>
      <c r="O584" s="30">
        <v>154</v>
      </c>
      <c r="P584" s="19" t="s">
        <v>1391</v>
      </c>
      <c r="Q584" s="19" t="s">
        <v>1392</v>
      </c>
      <c r="R584" t="s">
        <v>18</v>
      </c>
    </row>
    <row r="585" spans="1:18" hidden="1" x14ac:dyDescent="0.25">
      <c r="A585" s="28" t="s">
        <v>2008</v>
      </c>
      <c r="B585" s="28" t="s">
        <v>1989</v>
      </c>
      <c r="C585" s="29">
        <v>2</v>
      </c>
      <c r="D585" s="19" t="s">
        <v>1387</v>
      </c>
      <c r="E585" s="19" t="s">
        <v>22</v>
      </c>
      <c r="F585" s="29">
        <v>24</v>
      </c>
      <c r="G585" s="19" t="s">
        <v>32</v>
      </c>
      <c r="H585" s="19" t="s">
        <v>32</v>
      </c>
      <c r="I585" s="29">
        <v>243</v>
      </c>
      <c r="J585" s="19" t="s">
        <v>84</v>
      </c>
      <c r="K585" s="19" t="s">
        <v>84</v>
      </c>
      <c r="L585" s="30">
        <v>2432</v>
      </c>
      <c r="M585" s="19" t="s">
        <v>178</v>
      </c>
      <c r="N585" s="19" t="s">
        <v>178</v>
      </c>
      <c r="O585" s="30">
        <v>157</v>
      </c>
      <c r="P585" s="19" t="s">
        <v>1414</v>
      </c>
      <c r="Q585" s="19" t="s">
        <v>1415</v>
      </c>
      <c r="R585" t="s">
        <v>18</v>
      </c>
    </row>
    <row r="586" spans="1:18" hidden="1" x14ac:dyDescent="0.25">
      <c r="A586" s="28" t="s">
        <v>2008</v>
      </c>
      <c r="B586" s="28" t="s">
        <v>1989</v>
      </c>
      <c r="C586" s="29">
        <v>2</v>
      </c>
      <c r="D586" s="19" t="s">
        <v>1387</v>
      </c>
      <c r="E586" s="19" t="s">
        <v>22</v>
      </c>
      <c r="F586" s="29">
        <v>24</v>
      </c>
      <c r="G586" s="19" t="s">
        <v>32</v>
      </c>
      <c r="H586" s="19" t="s">
        <v>32</v>
      </c>
      <c r="I586" s="29">
        <v>243</v>
      </c>
      <c r="J586" s="19" t="s">
        <v>84</v>
      </c>
      <c r="K586" s="19" t="s">
        <v>84</v>
      </c>
      <c r="L586" s="30">
        <v>2432</v>
      </c>
      <c r="M586" s="19" t="s">
        <v>178</v>
      </c>
      <c r="N586" s="19" t="s">
        <v>178</v>
      </c>
      <c r="O586" s="30">
        <v>271</v>
      </c>
      <c r="P586" s="19" t="s">
        <v>1389</v>
      </c>
      <c r="Q586" s="19" t="s">
        <v>1390</v>
      </c>
      <c r="R586" t="s">
        <v>18</v>
      </c>
    </row>
    <row r="587" spans="1:18" hidden="1" x14ac:dyDescent="0.25">
      <c r="A587" s="28" t="s">
        <v>2009</v>
      </c>
      <c r="B587" s="28" t="s">
        <v>2010</v>
      </c>
      <c r="C587" s="29">
        <v>2</v>
      </c>
      <c r="D587" s="19" t="s">
        <v>1387</v>
      </c>
      <c r="E587" s="19" t="s">
        <v>22</v>
      </c>
      <c r="F587" s="29">
        <v>24</v>
      </c>
      <c r="G587" s="19" t="s">
        <v>32</v>
      </c>
      <c r="H587" s="19" t="s">
        <v>32</v>
      </c>
      <c r="I587" s="29">
        <v>244</v>
      </c>
      <c r="J587" s="19" t="s">
        <v>1651</v>
      </c>
      <c r="K587" s="19" t="s">
        <v>180</v>
      </c>
      <c r="L587" s="30">
        <v>2441</v>
      </c>
      <c r="M587" s="19" t="s">
        <v>1652</v>
      </c>
      <c r="N587" s="19" t="s">
        <v>34</v>
      </c>
      <c r="O587" s="30">
        <v>421</v>
      </c>
      <c r="P587" s="19" t="s">
        <v>1410</v>
      </c>
      <c r="Q587" s="19" t="s">
        <v>1411</v>
      </c>
      <c r="R587" t="s">
        <v>25</v>
      </c>
    </row>
    <row r="588" spans="1:18" hidden="1" x14ac:dyDescent="0.25">
      <c r="A588" s="28" t="s">
        <v>2009</v>
      </c>
      <c r="B588" s="28" t="s">
        <v>2010</v>
      </c>
      <c r="C588" s="29">
        <v>2</v>
      </c>
      <c r="D588" s="19" t="s">
        <v>1387</v>
      </c>
      <c r="E588" s="19" t="s">
        <v>22</v>
      </c>
      <c r="F588" s="29">
        <v>24</v>
      </c>
      <c r="G588" s="19" t="s">
        <v>32</v>
      </c>
      <c r="H588" s="19" t="s">
        <v>32</v>
      </c>
      <c r="I588" s="29">
        <v>244</v>
      </c>
      <c r="J588" s="19" t="s">
        <v>1651</v>
      </c>
      <c r="K588" s="19" t="s">
        <v>180</v>
      </c>
      <c r="L588" s="30">
        <v>2441</v>
      </c>
      <c r="M588" s="19" t="s">
        <v>1652</v>
      </c>
      <c r="N588" s="19" t="s">
        <v>34</v>
      </c>
      <c r="O588" s="30">
        <v>275</v>
      </c>
      <c r="P588" s="19" t="s">
        <v>1397</v>
      </c>
      <c r="Q588" s="19" t="s">
        <v>1398</v>
      </c>
      <c r="R588" t="s">
        <v>18</v>
      </c>
    </row>
    <row r="589" spans="1:18" hidden="1" x14ac:dyDescent="0.25">
      <c r="A589" s="28" t="s">
        <v>2009</v>
      </c>
      <c r="B589" s="28" t="s">
        <v>2010</v>
      </c>
      <c r="C589" s="29">
        <v>2</v>
      </c>
      <c r="D589" s="19" t="s">
        <v>1387</v>
      </c>
      <c r="E589" s="19" t="s">
        <v>22</v>
      </c>
      <c r="F589" s="29">
        <v>24</v>
      </c>
      <c r="G589" s="19" t="s">
        <v>32</v>
      </c>
      <c r="H589" s="19" t="s">
        <v>32</v>
      </c>
      <c r="I589" s="29">
        <v>244</v>
      </c>
      <c r="J589" s="19" t="s">
        <v>1651</v>
      </c>
      <c r="K589" s="19" t="s">
        <v>180</v>
      </c>
      <c r="L589" s="30">
        <v>2441</v>
      </c>
      <c r="M589" s="19" t="s">
        <v>1652</v>
      </c>
      <c r="N589" s="19" t="s">
        <v>34</v>
      </c>
      <c r="O589" s="30">
        <v>143</v>
      </c>
      <c r="P589" s="19" t="s">
        <v>1402</v>
      </c>
      <c r="Q589" s="19" t="s">
        <v>1403</v>
      </c>
      <c r="R589" t="s">
        <v>18</v>
      </c>
    </row>
    <row r="590" spans="1:18" hidden="1" x14ac:dyDescent="0.25">
      <c r="A590" s="28" t="s">
        <v>2009</v>
      </c>
      <c r="B590" s="28" t="s">
        <v>2010</v>
      </c>
      <c r="C590" s="29">
        <v>2</v>
      </c>
      <c r="D590" s="19" t="s">
        <v>1387</v>
      </c>
      <c r="E590" s="19" t="s">
        <v>22</v>
      </c>
      <c r="F590" s="29">
        <v>24</v>
      </c>
      <c r="G590" s="19" t="s">
        <v>32</v>
      </c>
      <c r="H590" s="19" t="s">
        <v>32</v>
      </c>
      <c r="I590" s="29">
        <v>244</v>
      </c>
      <c r="J590" s="19" t="s">
        <v>1651</v>
      </c>
      <c r="K590" s="19" t="s">
        <v>180</v>
      </c>
      <c r="L590" s="30">
        <v>2441</v>
      </c>
      <c r="M590" s="19" t="s">
        <v>1652</v>
      </c>
      <c r="N590" s="19" t="s">
        <v>34</v>
      </c>
      <c r="O590" s="30">
        <v>144</v>
      </c>
      <c r="P590" s="19" t="s">
        <v>1404</v>
      </c>
      <c r="Q590" s="19" t="s">
        <v>1405</v>
      </c>
      <c r="R590" t="s">
        <v>18</v>
      </c>
    </row>
    <row r="591" spans="1:18" hidden="1" x14ac:dyDescent="0.25">
      <c r="A591" s="28" t="s">
        <v>2009</v>
      </c>
      <c r="B591" s="28" t="s">
        <v>2010</v>
      </c>
      <c r="C591" s="29">
        <v>2</v>
      </c>
      <c r="D591" s="19" t="s">
        <v>1387</v>
      </c>
      <c r="E591" s="19" t="s">
        <v>22</v>
      </c>
      <c r="F591" s="29">
        <v>24</v>
      </c>
      <c r="G591" s="19" t="s">
        <v>32</v>
      </c>
      <c r="H591" s="19" t="s">
        <v>32</v>
      </c>
      <c r="I591" s="29">
        <v>244</v>
      </c>
      <c r="J591" s="19" t="s">
        <v>1651</v>
      </c>
      <c r="K591" s="19" t="s">
        <v>180</v>
      </c>
      <c r="L591" s="30">
        <v>2441</v>
      </c>
      <c r="M591" s="19" t="s">
        <v>1652</v>
      </c>
      <c r="N591" s="19" t="s">
        <v>34</v>
      </c>
      <c r="O591" s="30">
        <v>181</v>
      </c>
      <c r="P591" s="19" t="s">
        <v>1400</v>
      </c>
      <c r="Q591" s="19" t="s">
        <v>1401</v>
      </c>
      <c r="R591" t="s">
        <v>18</v>
      </c>
    </row>
    <row r="592" spans="1:18" hidden="1" x14ac:dyDescent="0.25">
      <c r="A592" s="28" t="s">
        <v>2009</v>
      </c>
      <c r="B592" s="28" t="s">
        <v>2010</v>
      </c>
      <c r="C592" s="29">
        <v>2</v>
      </c>
      <c r="D592" s="19" t="s">
        <v>1387</v>
      </c>
      <c r="E592" s="19" t="s">
        <v>22</v>
      </c>
      <c r="F592" s="29">
        <v>24</v>
      </c>
      <c r="G592" s="19" t="s">
        <v>32</v>
      </c>
      <c r="H592" s="19" t="s">
        <v>32</v>
      </c>
      <c r="I592" s="29">
        <v>244</v>
      </c>
      <c r="J592" s="19" t="s">
        <v>1651</v>
      </c>
      <c r="K592" s="19" t="s">
        <v>180</v>
      </c>
      <c r="L592" s="30">
        <v>2441</v>
      </c>
      <c r="M592" s="19" t="s">
        <v>1652</v>
      </c>
      <c r="N592" s="19" t="s">
        <v>34</v>
      </c>
      <c r="O592" s="30">
        <v>135</v>
      </c>
      <c r="P592" s="19" t="s">
        <v>1393</v>
      </c>
      <c r="Q592" s="19" t="s">
        <v>1394</v>
      </c>
      <c r="R592" t="s">
        <v>18</v>
      </c>
    </row>
    <row r="593" spans="1:18" hidden="1" x14ac:dyDescent="0.25">
      <c r="A593" s="28" t="s">
        <v>2009</v>
      </c>
      <c r="B593" s="28" t="s">
        <v>2010</v>
      </c>
      <c r="C593" s="29">
        <v>2</v>
      </c>
      <c r="D593" s="19" t="s">
        <v>1387</v>
      </c>
      <c r="E593" s="19" t="s">
        <v>22</v>
      </c>
      <c r="F593" s="29">
        <v>24</v>
      </c>
      <c r="G593" s="19" t="s">
        <v>32</v>
      </c>
      <c r="H593" s="19" t="s">
        <v>32</v>
      </c>
      <c r="I593" s="29">
        <v>244</v>
      </c>
      <c r="J593" s="19" t="s">
        <v>1651</v>
      </c>
      <c r="K593" s="19" t="s">
        <v>180</v>
      </c>
      <c r="L593" s="30">
        <v>2441</v>
      </c>
      <c r="M593" s="19" t="s">
        <v>1652</v>
      </c>
      <c r="N593" s="19" t="s">
        <v>34</v>
      </c>
      <c r="O593" s="30">
        <v>136</v>
      </c>
      <c r="P593" s="19" t="s">
        <v>1395</v>
      </c>
      <c r="Q593" s="19" t="s">
        <v>1396</v>
      </c>
      <c r="R593" t="s">
        <v>18</v>
      </c>
    </row>
    <row r="594" spans="1:18" hidden="1" x14ac:dyDescent="0.25">
      <c r="A594" s="28" t="s">
        <v>2009</v>
      </c>
      <c r="B594" s="28" t="s">
        <v>2010</v>
      </c>
      <c r="C594" s="29">
        <v>2</v>
      </c>
      <c r="D594" s="19" t="s">
        <v>1387</v>
      </c>
      <c r="E594" s="19" t="s">
        <v>22</v>
      </c>
      <c r="F594" s="29">
        <v>24</v>
      </c>
      <c r="G594" s="19" t="s">
        <v>32</v>
      </c>
      <c r="H594" s="19" t="s">
        <v>32</v>
      </c>
      <c r="I594" s="29">
        <v>244</v>
      </c>
      <c r="J594" s="19" t="s">
        <v>1651</v>
      </c>
      <c r="K594" s="19" t="s">
        <v>180</v>
      </c>
      <c r="L594" s="30">
        <v>2441</v>
      </c>
      <c r="M594" s="19" t="s">
        <v>1652</v>
      </c>
      <c r="N594" s="19" t="s">
        <v>34</v>
      </c>
      <c r="O594" s="30">
        <v>154</v>
      </c>
      <c r="P594" s="19" t="s">
        <v>1391</v>
      </c>
      <c r="Q594" s="19" t="s">
        <v>1392</v>
      </c>
      <c r="R594" t="s">
        <v>18</v>
      </c>
    </row>
    <row r="595" spans="1:18" hidden="1" x14ac:dyDescent="0.25">
      <c r="A595" s="28" t="s">
        <v>2009</v>
      </c>
      <c r="B595" s="28" t="s">
        <v>2010</v>
      </c>
      <c r="C595" s="29">
        <v>2</v>
      </c>
      <c r="D595" s="19" t="s">
        <v>1387</v>
      </c>
      <c r="E595" s="19" t="s">
        <v>22</v>
      </c>
      <c r="F595" s="29">
        <v>24</v>
      </c>
      <c r="G595" s="19" t="s">
        <v>32</v>
      </c>
      <c r="H595" s="19" t="s">
        <v>32</v>
      </c>
      <c r="I595" s="29">
        <v>244</v>
      </c>
      <c r="J595" s="19" t="s">
        <v>1651</v>
      </c>
      <c r="K595" s="19" t="s">
        <v>180</v>
      </c>
      <c r="L595" s="30">
        <v>2441</v>
      </c>
      <c r="M595" s="19" t="s">
        <v>1652</v>
      </c>
      <c r="N595" s="19" t="s">
        <v>34</v>
      </c>
      <c r="O595" s="30">
        <v>237</v>
      </c>
      <c r="P595" s="19" t="s">
        <v>1653</v>
      </c>
      <c r="Q595" s="19" t="s">
        <v>1654</v>
      </c>
      <c r="R595" t="s">
        <v>18</v>
      </c>
    </row>
    <row r="596" spans="1:18" hidden="1" x14ac:dyDescent="0.25">
      <c r="A596" s="28" t="s">
        <v>2009</v>
      </c>
      <c r="B596" s="28" t="s">
        <v>2010</v>
      </c>
      <c r="C596" s="29">
        <v>2</v>
      </c>
      <c r="D596" s="19" t="s">
        <v>1387</v>
      </c>
      <c r="E596" s="19" t="s">
        <v>22</v>
      </c>
      <c r="F596" s="29">
        <v>24</v>
      </c>
      <c r="G596" s="19" t="s">
        <v>32</v>
      </c>
      <c r="H596" s="19" t="s">
        <v>32</v>
      </c>
      <c r="I596" s="29">
        <v>244</v>
      </c>
      <c r="J596" s="19" t="s">
        <v>1651</v>
      </c>
      <c r="K596" s="19" t="s">
        <v>180</v>
      </c>
      <c r="L596" s="30">
        <v>2441</v>
      </c>
      <c r="M596" s="19" t="s">
        <v>1652</v>
      </c>
      <c r="N596" s="19" t="s">
        <v>34</v>
      </c>
      <c r="O596" s="30">
        <v>201</v>
      </c>
      <c r="P596" s="19" t="s">
        <v>1406</v>
      </c>
      <c r="Q596" s="19" t="s">
        <v>1407</v>
      </c>
      <c r="R596" t="s">
        <v>18</v>
      </c>
    </row>
    <row r="597" spans="1:18" hidden="1" x14ac:dyDescent="0.25">
      <c r="A597" s="28" t="s">
        <v>2009</v>
      </c>
      <c r="B597" s="28" t="s">
        <v>2010</v>
      </c>
      <c r="C597" s="29">
        <v>2</v>
      </c>
      <c r="D597" s="19" t="s">
        <v>1387</v>
      </c>
      <c r="E597" s="19" t="s">
        <v>22</v>
      </c>
      <c r="F597" s="29">
        <v>24</v>
      </c>
      <c r="G597" s="19" t="s">
        <v>32</v>
      </c>
      <c r="H597" s="19" t="s">
        <v>32</v>
      </c>
      <c r="I597" s="29">
        <v>244</v>
      </c>
      <c r="J597" s="19" t="s">
        <v>1651</v>
      </c>
      <c r="K597" s="19" t="s">
        <v>180</v>
      </c>
      <c r="L597" s="30">
        <v>2441</v>
      </c>
      <c r="M597" s="19" t="s">
        <v>1652</v>
      </c>
      <c r="N597" s="19" t="s">
        <v>34</v>
      </c>
      <c r="O597" s="30">
        <v>203</v>
      </c>
      <c r="P597" s="19" t="s">
        <v>1408</v>
      </c>
      <c r="Q597" s="19" t="s">
        <v>1409</v>
      </c>
      <c r="R597" t="s">
        <v>18</v>
      </c>
    </row>
    <row r="598" spans="1:18" hidden="1" x14ac:dyDescent="0.25">
      <c r="A598" s="28" t="s">
        <v>2009</v>
      </c>
      <c r="B598" s="28" t="s">
        <v>2010</v>
      </c>
      <c r="C598" s="29">
        <v>2</v>
      </c>
      <c r="D598" s="19" t="s">
        <v>1387</v>
      </c>
      <c r="E598" s="19" t="s">
        <v>22</v>
      </c>
      <c r="F598" s="29">
        <v>24</v>
      </c>
      <c r="G598" s="19" t="s">
        <v>32</v>
      </c>
      <c r="H598" s="19" t="s">
        <v>32</v>
      </c>
      <c r="I598" s="29">
        <v>244</v>
      </c>
      <c r="J598" s="19" t="s">
        <v>1651</v>
      </c>
      <c r="K598" s="19" t="s">
        <v>180</v>
      </c>
      <c r="L598" s="30">
        <v>2441</v>
      </c>
      <c r="M598" s="19" t="s">
        <v>1652</v>
      </c>
      <c r="N598" s="19" t="s">
        <v>34</v>
      </c>
      <c r="O598" s="30">
        <v>271</v>
      </c>
      <c r="P598" s="19" t="s">
        <v>1389</v>
      </c>
      <c r="Q598" s="19" t="s">
        <v>1390</v>
      </c>
      <c r="R598" t="s">
        <v>18</v>
      </c>
    </row>
    <row r="599" spans="1:18" hidden="1" x14ac:dyDescent="0.25">
      <c r="A599" s="28" t="s">
        <v>2007</v>
      </c>
      <c r="B599" s="28" t="s">
        <v>1931</v>
      </c>
      <c r="C599" s="29">
        <v>2</v>
      </c>
      <c r="D599" s="19" t="s">
        <v>1387</v>
      </c>
      <c r="E599" s="19" t="s">
        <v>22</v>
      </c>
      <c r="F599" s="29">
        <v>24</v>
      </c>
      <c r="G599" s="19" t="s">
        <v>32</v>
      </c>
      <c r="H599" s="19" t="s">
        <v>32</v>
      </c>
      <c r="I599" s="29">
        <v>242</v>
      </c>
      <c r="J599" s="19" t="s">
        <v>33</v>
      </c>
      <c r="K599" s="19" t="s">
        <v>33</v>
      </c>
      <c r="L599" s="30">
        <v>2422</v>
      </c>
      <c r="M599" s="19" t="s">
        <v>182</v>
      </c>
      <c r="N599" s="19" t="s">
        <v>182</v>
      </c>
      <c r="O599" s="30">
        <v>1007</v>
      </c>
      <c r="P599" s="19" t="s">
        <v>1772</v>
      </c>
      <c r="Q599" s="19" t="s">
        <v>1773</v>
      </c>
      <c r="R599" t="s">
        <v>18</v>
      </c>
    </row>
    <row r="600" spans="1:18" hidden="1" x14ac:dyDescent="0.25">
      <c r="A600" s="28" t="s">
        <v>2007</v>
      </c>
      <c r="B600" s="28" t="s">
        <v>1931</v>
      </c>
      <c r="C600" s="29">
        <v>2</v>
      </c>
      <c r="D600" s="19" t="s">
        <v>1387</v>
      </c>
      <c r="E600" s="19" t="s">
        <v>22</v>
      </c>
      <c r="F600" s="29">
        <v>24</v>
      </c>
      <c r="G600" s="19" t="s">
        <v>32</v>
      </c>
      <c r="H600" s="19" t="s">
        <v>32</v>
      </c>
      <c r="I600" s="29">
        <v>242</v>
      </c>
      <c r="J600" s="19" t="s">
        <v>33</v>
      </c>
      <c r="K600" s="19" t="s">
        <v>33</v>
      </c>
      <c r="L600" s="30">
        <v>2422</v>
      </c>
      <c r="M600" s="19" t="s">
        <v>182</v>
      </c>
      <c r="N600" s="19" t="s">
        <v>182</v>
      </c>
      <c r="O600" s="30">
        <v>236</v>
      </c>
      <c r="P600" s="19" t="s">
        <v>1632</v>
      </c>
      <c r="Q600" s="19" t="s">
        <v>1632</v>
      </c>
      <c r="R600" t="s">
        <v>18</v>
      </c>
    </row>
    <row r="601" spans="1:18" hidden="1" x14ac:dyDescent="0.25">
      <c r="A601" s="28" t="s">
        <v>2007</v>
      </c>
      <c r="B601" s="28" t="s">
        <v>1931</v>
      </c>
      <c r="C601" s="29">
        <v>2</v>
      </c>
      <c r="D601" s="19" t="s">
        <v>1387</v>
      </c>
      <c r="E601" s="19" t="s">
        <v>22</v>
      </c>
      <c r="F601" s="29">
        <v>24</v>
      </c>
      <c r="G601" s="19" t="s">
        <v>32</v>
      </c>
      <c r="H601" s="19" t="s">
        <v>32</v>
      </c>
      <c r="I601" s="29">
        <v>242</v>
      </c>
      <c r="J601" s="19" t="s">
        <v>33</v>
      </c>
      <c r="K601" s="19" t="s">
        <v>33</v>
      </c>
      <c r="L601" s="30">
        <v>2422</v>
      </c>
      <c r="M601" s="19" t="s">
        <v>182</v>
      </c>
      <c r="N601" s="19" t="s">
        <v>182</v>
      </c>
      <c r="O601" s="30">
        <v>234</v>
      </c>
      <c r="P601" s="19" t="s">
        <v>1633</v>
      </c>
      <c r="Q601" s="19" t="s">
        <v>1634</v>
      </c>
      <c r="R601" t="s">
        <v>18</v>
      </c>
    </row>
    <row r="602" spans="1:18" hidden="1" x14ac:dyDescent="0.25">
      <c r="A602" s="28" t="s">
        <v>2007</v>
      </c>
      <c r="B602" s="28" t="s">
        <v>1931</v>
      </c>
      <c r="C602" s="29">
        <v>2</v>
      </c>
      <c r="D602" s="19" t="s">
        <v>1387</v>
      </c>
      <c r="E602" s="19" t="s">
        <v>22</v>
      </c>
      <c r="F602" s="29">
        <v>24</v>
      </c>
      <c r="G602" s="19" t="s">
        <v>32</v>
      </c>
      <c r="H602" s="19" t="s">
        <v>32</v>
      </c>
      <c r="I602" s="29">
        <v>242</v>
      </c>
      <c r="J602" s="19" t="s">
        <v>33</v>
      </c>
      <c r="K602" s="19" t="s">
        <v>33</v>
      </c>
      <c r="L602" s="30">
        <v>2422</v>
      </c>
      <c r="M602" s="19" t="s">
        <v>182</v>
      </c>
      <c r="N602" s="19" t="s">
        <v>182</v>
      </c>
      <c r="O602" s="30">
        <v>233</v>
      </c>
      <c r="P602" s="19" t="s">
        <v>1635</v>
      </c>
      <c r="Q602" s="19" t="s">
        <v>1635</v>
      </c>
      <c r="R602" t="s">
        <v>18</v>
      </c>
    </row>
    <row r="603" spans="1:18" hidden="1" x14ac:dyDescent="0.25">
      <c r="A603" s="28" t="s">
        <v>2007</v>
      </c>
      <c r="B603" s="28" t="s">
        <v>1931</v>
      </c>
      <c r="C603" s="29">
        <v>2</v>
      </c>
      <c r="D603" s="19" t="s">
        <v>1387</v>
      </c>
      <c r="E603" s="19" t="s">
        <v>22</v>
      </c>
      <c r="F603" s="29">
        <v>24</v>
      </c>
      <c r="G603" s="19" t="s">
        <v>32</v>
      </c>
      <c r="H603" s="19" t="s">
        <v>32</v>
      </c>
      <c r="I603" s="29">
        <v>242</v>
      </c>
      <c r="J603" s="19" t="s">
        <v>33</v>
      </c>
      <c r="K603" s="19" t="s">
        <v>33</v>
      </c>
      <c r="L603" s="30">
        <v>2422</v>
      </c>
      <c r="M603" s="19" t="s">
        <v>182</v>
      </c>
      <c r="N603" s="19" t="s">
        <v>182</v>
      </c>
      <c r="O603" s="30">
        <v>235</v>
      </c>
      <c r="P603" s="19" t="s">
        <v>1636</v>
      </c>
      <c r="Q603" s="19" t="s">
        <v>1637</v>
      </c>
      <c r="R603" t="s">
        <v>18</v>
      </c>
    </row>
    <row r="604" spans="1:18" hidden="1" x14ac:dyDescent="0.25">
      <c r="A604" s="28" t="s">
        <v>1929</v>
      </c>
      <c r="B604" s="28" t="s">
        <v>1930</v>
      </c>
      <c r="C604" s="29">
        <v>2</v>
      </c>
      <c r="D604" s="19" t="s">
        <v>1387</v>
      </c>
      <c r="E604" s="19" t="s">
        <v>22</v>
      </c>
      <c r="F604" s="29">
        <v>24</v>
      </c>
      <c r="G604" s="19" t="s">
        <v>32</v>
      </c>
      <c r="H604" s="19" t="s">
        <v>32</v>
      </c>
      <c r="I604" s="29">
        <v>241</v>
      </c>
      <c r="J604" s="19" t="s">
        <v>37</v>
      </c>
      <c r="K604" s="19" t="s">
        <v>37</v>
      </c>
      <c r="L604" s="30">
        <v>2412</v>
      </c>
      <c r="M604" s="19" t="s">
        <v>38</v>
      </c>
      <c r="N604" s="19" t="s">
        <v>38</v>
      </c>
      <c r="O604" s="30">
        <v>1008</v>
      </c>
      <c r="P604" s="19" t="s">
        <v>1797</v>
      </c>
      <c r="Q604" s="19" t="s">
        <v>1798</v>
      </c>
      <c r="R604" t="s">
        <v>18</v>
      </c>
    </row>
    <row r="605" spans="1:18" hidden="1" x14ac:dyDescent="0.25">
      <c r="A605" s="28" t="s">
        <v>2011</v>
      </c>
      <c r="B605" s="28" t="s">
        <v>2012</v>
      </c>
      <c r="C605" s="29">
        <v>3</v>
      </c>
      <c r="D605" s="19" t="s">
        <v>1370</v>
      </c>
      <c r="E605" s="19" t="s">
        <v>72</v>
      </c>
      <c r="F605" s="29">
        <v>36</v>
      </c>
      <c r="G605" s="19" t="s">
        <v>196</v>
      </c>
      <c r="H605" s="19" t="s">
        <v>196</v>
      </c>
      <c r="I605" s="29">
        <v>320</v>
      </c>
      <c r="J605" s="19" t="s">
        <v>16</v>
      </c>
      <c r="K605" s="19" t="s">
        <v>16</v>
      </c>
      <c r="L605" s="30">
        <v>3602</v>
      </c>
      <c r="M605" s="19" t="s">
        <v>197</v>
      </c>
      <c r="N605" s="19" t="s">
        <v>197</v>
      </c>
      <c r="O605" s="30">
        <v>241</v>
      </c>
      <c r="P605" s="19" t="s">
        <v>1564</v>
      </c>
      <c r="Q605" s="19" t="s">
        <v>1565</v>
      </c>
      <c r="R605" t="s">
        <v>25</v>
      </c>
    </row>
    <row r="606" spans="1:18" hidden="1" x14ac:dyDescent="0.25">
      <c r="A606" s="28" t="s">
        <v>2011</v>
      </c>
      <c r="B606" s="28" t="s">
        <v>2012</v>
      </c>
      <c r="C606" s="29">
        <v>3</v>
      </c>
      <c r="D606" s="19" t="s">
        <v>1370</v>
      </c>
      <c r="E606" s="19" t="s">
        <v>72</v>
      </c>
      <c r="F606" s="29">
        <v>36</v>
      </c>
      <c r="G606" s="19" t="s">
        <v>196</v>
      </c>
      <c r="H606" s="19" t="s">
        <v>196</v>
      </c>
      <c r="I606" s="29">
        <v>320</v>
      </c>
      <c r="J606" s="19" t="s">
        <v>16</v>
      </c>
      <c r="K606" s="19" t="s">
        <v>16</v>
      </c>
      <c r="L606" s="30">
        <v>3602</v>
      </c>
      <c r="M606" s="19" t="s">
        <v>197</v>
      </c>
      <c r="N606" s="19" t="s">
        <v>197</v>
      </c>
      <c r="O606" s="30">
        <v>242</v>
      </c>
      <c r="P606" s="19" t="s">
        <v>1558</v>
      </c>
      <c r="Q606" s="19" t="s">
        <v>1559</v>
      </c>
      <c r="R606" t="s">
        <v>18</v>
      </c>
    </row>
    <row r="607" spans="1:18" hidden="1" x14ac:dyDescent="0.25">
      <c r="A607" s="28" t="s">
        <v>2011</v>
      </c>
      <c r="B607" s="28" t="s">
        <v>2012</v>
      </c>
      <c r="C607" s="29">
        <v>3</v>
      </c>
      <c r="D607" s="19" t="s">
        <v>1370</v>
      </c>
      <c r="E607" s="19" t="s">
        <v>72</v>
      </c>
      <c r="F607" s="29">
        <v>36</v>
      </c>
      <c r="G607" s="19" t="s">
        <v>196</v>
      </c>
      <c r="H607" s="19" t="s">
        <v>196</v>
      </c>
      <c r="I607" s="29">
        <v>320</v>
      </c>
      <c r="J607" s="19" t="s">
        <v>16</v>
      </c>
      <c r="K607" s="19" t="s">
        <v>16</v>
      </c>
      <c r="L607" s="30">
        <v>3602</v>
      </c>
      <c r="M607" s="19" t="s">
        <v>197</v>
      </c>
      <c r="N607" s="19" t="s">
        <v>197</v>
      </c>
      <c r="O607" s="30">
        <v>244</v>
      </c>
      <c r="P607" s="19" t="s">
        <v>1560</v>
      </c>
      <c r="Q607" s="19" t="s">
        <v>1561</v>
      </c>
      <c r="R607" t="s">
        <v>18</v>
      </c>
    </row>
    <row r="608" spans="1:18" hidden="1" x14ac:dyDescent="0.25">
      <c r="A608" s="28" t="s">
        <v>2011</v>
      </c>
      <c r="B608" s="28" t="s">
        <v>2012</v>
      </c>
      <c r="C608" s="29">
        <v>3</v>
      </c>
      <c r="D608" s="19" t="s">
        <v>1370</v>
      </c>
      <c r="E608" s="19" t="s">
        <v>72</v>
      </c>
      <c r="F608" s="29">
        <v>36</v>
      </c>
      <c r="G608" s="19" t="s">
        <v>196</v>
      </c>
      <c r="H608" s="19" t="s">
        <v>196</v>
      </c>
      <c r="I608" s="29">
        <v>320</v>
      </c>
      <c r="J608" s="19" t="s">
        <v>16</v>
      </c>
      <c r="K608" s="19" t="s">
        <v>16</v>
      </c>
      <c r="L608" s="30">
        <v>3602</v>
      </c>
      <c r="M608" s="19" t="s">
        <v>197</v>
      </c>
      <c r="N608" s="19" t="s">
        <v>197</v>
      </c>
      <c r="O608" s="30">
        <v>243</v>
      </c>
      <c r="P608" s="19" t="s">
        <v>1562</v>
      </c>
      <c r="Q608" s="19" t="s">
        <v>1563</v>
      </c>
      <c r="R608" t="s">
        <v>18</v>
      </c>
    </row>
    <row r="609" spans="1:18" hidden="1" x14ac:dyDescent="0.25">
      <c r="A609" s="28" t="s">
        <v>2011</v>
      </c>
      <c r="B609" s="28" t="s">
        <v>2012</v>
      </c>
      <c r="C609" s="29">
        <v>3</v>
      </c>
      <c r="D609" s="19" t="s">
        <v>1370</v>
      </c>
      <c r="E609" s="19" t="s">
        <v>72</v>
      </c>
      <c r="F609" s="29">
        <v>36</v>
      </c>
      <c r="G609" s="19" t="s">
        <v>196</v>
      </c>
      <c r="H609" s="19" t="s">
        <v>196</v>
      </c>
      <c r="I609" s="29">
        <v>320</v>
      </c>
      <c r="J609" s="19" t="s">
        <v>16</v>
      </c>
      <c r="K609" s="19" t="s">
        <v>16</v>
      </c>
      <c r="L609" s="30">
        <v>3602</v>
      </c>
      <c r="M609" s="19" t="s">
        <v>197</v>
      </c>
      <c r="N609" s="19" t="s">
        <v>197</v>
      </c>
      <c r="O609" s="30">
        <v>186</v>
      </c>
      <c r="P609" s="19" t="s">
        <v>1423</v>
      </c>
      <c r="Q609" s="19" t="s">
        <v>1423</v>
      </c>
      <c r="R609" t="s">
        <v>18</v>
      </c>
    </row>
    <row r="610" spans="1:18" hidden="1" x14ac:dyDescent="0.25">
      <c r="A610" s="28" t="s">
        <v>2013</v>
      </c>
      <c r="B610" s="28" t="s">
        <v>2014</v>
      </c>
      <c r="C610" s="29">
        <v>1</v>
      </c>
      <c r="D610" s="19" t="s">
        <v>1373</v>
      </c>
      <c r="E610" s="19" t="s">
        <v>98</v>
      </c>
      <c r="F610" s="29">
        <v>17</v>
      </c>
      <c r="G610" s="19" t="s">
        <v>193</v>
      </c>
      <c r="H610" s="19" t="s">
        <v>193</v>
      </c>
      <c r="I610" s="29">
        <v>171</v>
      </c>
      <c r="J610" s="19" t="s">
        <v>194</v>
      </c>
      <c r="K610" s="19" t="s">
        <v>194</v>
      </c>
      <c r="L610" s="30">
        <v>1714</v>
      </c>
      <c r="M610" s="19" t="s">
        <v>45</v>
      </c>
      <c r="N610" s="19" t="s">
        <v>45</v>
      </c>
      <c r="O610" s="30">
        <v>1004</v>
      </c>
      <c r="P610" s="19" t="s">
        <v>1791</v>
      </c>
      <c r="Q610" s="19" t="s">
        <v>1791</v>
      </c>
      <c r="R610" t="s">
        <v>18</v>
      </c>
    </row>
    <row r="611" spans="1:18" hidden="1" x14ac:dyDescent="0.25">
      <c r="A611" s="28" t="s">
        <v>2013</v>
      </c>
      <c r="B611" s="28" t="s">
        <v>2014</v>
      </c>
      <c r="C611" s="29">
        <v>1</v>
      </c>
      <c r="D611" s="19" t="s">
        <v>1373</v>
      </c>
      <c r="E611" s="19" t="s">
        <v>98</v>
      </c>
      <c r="F611" s="29">
        <v>17</v>
      </c>
      <c r="G611" s="19" t="s">
        <v>193</v>
      </c>
      <c r="H611" s="19" t="s">
        <v>193</v>
      </c>
      <c r="I611" s="29">
        <v>171</v>
      </c>
      <c r="J611" s="19" t="s">
        <v>194</v>
      </c>
      <c r="K611" s="19" t="s">
        <v>194</v>
      </c>
      <c r="L611" s="30">
        <v>1714</v>
      </c>
      <c r="M611" s="19" t="s">
        <v>45</v>
      </c>
      <c r="N611" s="19" t="s">
        <v>45</v>
      </c>
      <c r="O611" s="30">
        <v>148</v>
      </c>
      <c r="P611" s="19" t="s">
        <v>1419</v>
      </c>
      <c r="Q611" s="19" t="s">
        <v>1420</v>
      </c>
      <c r="R611" t="s">
        <v>25</v>
      </c>
    </row>
    <row r="612" spans="1:18" hidden="1" x14ac:dyDescent="0.25">
      <c r="A612" s="28" t="s">
        <v>2013</v>
      </c>
      <c r="B612" s="28" t="s">
        <v>2014</v>
      </c>
      <c r="C612" s="29">
        <v>1</v>
      </c>
      <c r="D612" s="19" t="s">
        <v>1373</v>
      </c>
      <c r="E612" s="19" t="s">
        <v>98</v>
      </c>
      <c r="F612" s="29">
        <v>17</v>
      </c>
      <c r="G612" s="19" t="s">
        <v>193</v>
      </c>
      <c r="H612" s="19" t="s">
        <v>193</v>
      </c>
      <c r="I612" s="29">
        <v>171</v>
      </c>
      <c r="J612" s="19" t="s">
        <v>194</v>
      </c>
      <c r="K612" s="19" t="s">
        <v>194</v>
      </c>
      <c r="L612" s="30">
        <v>1714</v>
      </c>
      <c r="M612" s="19" t="s">
        <v>45</v>
      </c>
      <c r="N612" s="19" t="s">
        <v>45</v>
      </c>
      <c r="O612" s="30">
        <v>147</v>
      </c>
      <c r="P612" s="19" t="s">
        <v>1421</v>
      </c>
      <c r="Q612" s="19" t="s">
        <v>1421</v>
      </c>
      <c r="R612" t="s">
        <v>18</v>
      </c>
    </row>
    <row r="613" spans="1:18" hidden="1" x14ac:dyDescent="0.25">
      <c r="A613" s="28" t="s">
        <v>2013</v>
      </c>
      <c r="B613" s="28" t="s">
        <v>2014</v>
      </c>
      <c r="C613" s="29">
        <v>1</v>
      </c>
      <c r="D613" s="19" t="s">
        <v>1373</v>
      </c>
      <c r="E613" s="19" t="s">
        <v>98</v>
      </c>
      <c r="F613" s="29">
        <v>17</v>
      </c>
      <c r="G613" s="19" t="s">
        <v>193</v>
      </c>
      <c r="H613" s="19" t="s">
        <v>193</v>
      </c>
      <c r="I613" s="29">
        <v>171</v>
      </c>
      <c r="J613" s="19" t="s">
        <v>194</v>
      </c>
      <c r="K613" s="19" t="s">
        <v>194</v>
      </c>
      <c r="L613" s="30">
        <v>1714</v>
      </c>
      <c r="M613" s="19" t="s">
        <v>45</v>
      </c>
      <c r="N613" s="19" t="s">
        <v>45</v>
      </c>
      <c r="O613" s="30">
        <v>135</v>
      </c>
      <c r="P613" s="19" t="s">
        <v>1393</v>
      </c>
      <c r="Q613" s="19" t="s">
        <v>1394</v>
      </c>
      <c r="R613" t="s">
        <v>18</v>
      </c>
    </row>
    <row r="614" spans="1:18" hidden="1" x14ac:dyDescent="0.25">
      <c r="A614" s="28" t="s">
        <v>2013</v>
      </c>
      <c r="B614" s="28" t="s">
        <v>2014</v>
      </c>
      <c r="C614" s="29">
        <v>1</v>
      </c>
      <c r="D614" s="19" t="s">
        <v>1373</v>
      </c>
      <c r="E614" s="19" t="s">
        <v>98</v>
      </c>
      <c r="F614" s="29">
        <v>17</v>
      </c>
      <c r="G614" s="19" t="s">
        <v>193</v>
      </c>
      <c r="H614" s="19" t="s">
        <v>193</v>
      </c>
      <c r="I614" s="29">
        <v>171</v>
      </c>
      <c r="J614" s="19" t="s">
        <v>194</v>
      </c>
      <c r="K614" s="19" t="s">
        <v>194</v>
      </c>
      <c r="L614" s="30">
        <v>1714</v>
      </c>
      <c r="M614" s="19" t="s">
        <v>45</v>
      </c>
      <c r="N614" s="19" t="s">
        <v>45</v>
      </c>
      <c r="O614" s="30">
        <v>136</v>
      </c>
      <c r="P614" s="19" t="s">
        <v>1395</v>
      </c>
      <c r="Q614" s="19" t="s">
        <v>1396</v>
      </c>
      <c r="R614" t="s">
        <v>18</v>
      </c>
    </row>
    <row r="615" spans="1:18" hidden="1" x14ac:dyDescent="0.25">
      <c r="A615" s="28" t="s">
        <v>2013</v>
      </c>
      <c r="B615" s="28" t="s">
        <v>2014</v>
      </c>
      <c r="C615" s="29">
        <v>1</v>
      </c>
      <c r="D615" s="19" t="s">
        <v>1373</v>
      </c>
      <c r="E615" s="19" t="s">
        <v>98</v>
      </c>
      <c r="F615" s="29">
        <v>17</v>
      </c>
      <c r="G615" s="19" t="s">
        <v>193</v>
      </c>
      <c r="H615" s="19" t="s">
        <v>193</v>
      </c>
      <c r="I615" s="29">
        <v>171</v>
      </c>
      <c r="J615" s="19" t="s">
        <v>194</v>
      </c>
      <c r="K615" s="19" t="s">
        <v>194</v>
      </c>
      <c r="L615" s="30">
        <v>1714</v>
      </c>
      <c r="M615" s="19" t="s">
        <v>45</v>
      </c>
      <c r="N615" s="19" t="s">
        <v>45</v>
      </c>
      <c r="O615" s="30">
        <v>154</v>
      </c>
      <c r="P615" s="19" t="s">
        <v>1391</v>
      </c>
      <c r="Q615" s="19" t="s">
        <v>1392</v>
      </c>
      <c r="R615" t="s">
        <v>18</v>
      </c>
    </row>
    <row r="616" spans="1:18" hidden="1" x14ac:dyDescent="0.25">
      <c r="A616" s="28" t="s">
        <v>2013</v>
      </c>
      <c r="B616" s="28" t="s">
        <v>2014</v>
      </c>
      <c r="C616" s="29">
        <v>1</v>
      </c>
      <c r="D616" s="19" t="s">
        <v>1373</v>
      </c>
      <c r="E616" s="19" t="s">
        <v>98</v>
      </c>
      <c r="F616" s="29">
        <v>17</v>
      </c>
      <c r="G616" s="19" t="s">
        <v>193</v>
      </c>
      <c r="H616" s="19" t="s">
        <v>193</v>
      </c>
      <c r="I616" s="29">
        <v>171</v>
      </c>
      <c r="J616" s="19" t="s">
        <v>194</v>
      </c>
      <c r="K616" s="19" t="s">
        <v>194</v>
      </c>
      <c r="L616" s="30">
        <v>1714</v>
      </c>
      <c r="M616" s="19" t="s">
        <v>45</v>
      </c>
      <c r="N616" s="19" t="s">
        <v>45</v>
      </c>
      <c r="O616" s="30">
        <v>157</v>
      </c>
      <c r="P616" s="19" t="s">
        <v>1414</v>
      </c>
      <c r="Q616" s="19" t="s">
        <v>1415</v>
      </c>
      <c r="R616" t="s">
        <v>18</v>
      </c>
    </row>
    <row r="617" spans="1:18" hidden="1" x14ac:dyDescent="0.25">
      <c r="A617" s="28" t="s">
        <v>2013</v>
      </c>
      <c r="B617" s="28" t="s">
        <v>2014</v>
      </c>
      <c r="C617" s="29">
        <v>1</v>
      </c>
      <c r="D617" s="19" t="s">
        <v>1373</v>
      </c>
      <c r="E617" s="19" t="s">
        <v>98</v>
      </c>
      <c r="F617" s="29">
        <v>17</v>
      </c>
      <c r="G617" s="19" t="s">
        <v>193</v>
      </c>
      <c r="H617" s="19" t="s">
        <v>193</v>
      </c>
      <c r="I617" s="29">
        <v>171</v>
      </c>
      <c r="J617" s="19" t="s">
        <v>194</v>
      </c>
      <c r="K617" s="19" t="s">
        <v>194</v>
      </c>
      <c r="L617" s="30">
        <v>1714</v>
      </c>
      <c r="M617" s="19" t="s">
        <v>45</v>
      </c>
      <c r="N617" s="19" t="s">
        <v>45</v>
      </c>
      <c r="O617" s="30">
        <v>411</v>
      </c>
      <c r="P617" s="19" t="s">
        <v>1422</v>
      </c>
      <c r="Q617" s="19" t="s">
        <v>1781</v>
      </c>
      <c r="R617" t="s">
        <v>18</v>
      </c>
    </row>
    <row r="618" spans="1:18" hidden="1" x14ac:dyDescent="0.25">
      <c r="A618" s="28" t="s">
        <v>2013</v>
      </c>
      <c r="B618" s="28" t="s">
        <v>2014</v>
      </c>
      <c r="C618" s="29">
        <v>1</v>
      </c>
      <c r="D618" s="19" t="s">
        <v>1373</v>
      </c>
      <c r="E618" s="19" t="s">
        <v>98</v>
      </c>
      <c r="F618" s="29">
        <v>17</v>
      </c>
      <c r="G618" s="19" t="s">
        <v>193</v>
      </c>
      <c r="H618" s="19" t="s">
        <v>193</v>
      </c>
      <c r="I618" s="29">
        <v>171</v>
      </c>
      <c r="J618" s="19" t="s">
        <v>194</v>
      </c>
      <c r="K618" s="19" t="s">
        <v>194</v>
      </c>
      <c r="L618" s="30">
        <v>1714</v>
      </c>
      <c r="M618" s="19" t="s">
        <v>45</v>
      </c>
      <c r="N618" s="19" t="s">
        <v>45</v>
      </c>
      <c r="O618" s="30">
        <v>271</v>
      </c>
      <c r="P618" s="19" t="s">
        <v>1389</v>
      </c>
      <c r="Q618" s="19" t="s">
        <v>1390</v>
      </c>
      <c r="R618" t="s">
        <v>18</v>
      </c>
    </row>
    <row r="619" spans="1:18" hidden="1" x14ac:dyDescent="0.25">
      <c r="A619" s="28" t="s">
        <v>2015</v>
      </c>
      <c r="B619" s="28" t="s">
        <v>2014</v>
      </c>
      <c r="C619" s="29">
        <v>1</v>
      </c>
      <c r="D619" s="19" t="s">
        <v>1373</v>
      </c>
      <c r="E619" s="19" t="s">
        <v>98</v>
      </c>
      <c r="F619" s="29">
        <v>17</v>
      </c>
      <c r="G619" s="19" t="s">
        <v>193</v>
      </c>
      <c r="H619" s="19" t="s">
        <v>193</v>
      </c>
      <c r="I619" s="29">
        <v>171</v>
      </c>
      <c r="J619" s="19" t="s">
        <v>194</v>
      </c>
      <c r="K619" s="19" t="s">
        <v>194</v>
      </c>
      <c r="L619" s="30">
        <v>1715</v>
      </c>
      <c r="M619" s="19" t="s">
        <v>46</v>
      </c>
      <c r="N619" s="19" t="s">
        <v>46</v>
      </c>
      <c r="O619" s="30">
        <v>1004</v>
      </c>
      <c r="P619" s="19" t="s">
        <v>1791</v>
      </c>
      <c r="Q619" s="19" t="s">
        <v>1791</v>
      </c>
      <c r="R619" t="s">
        <v>18</v>
      </c>
    </row>
    <row r="620" spans="1:18" hidden="1" x14ac:dyDescent="0.25">
      <c r="A620" s="28" t="s">
        <v>2015</v>
      </c>
      <c r="B620" s="28" t="s">
        <v>2014</v>
      </c>
      <c r="C620" s="29">
        <v>1</v>
      </c>
      <c r="D620" s="19" t="s">
        <v>1373</v>
      </c>
      <c r="E620" s="19" t="s">
        <v>98</v>
      </c>
      <c r="F620" s="29">
        <v>17</v>
      </c>
      <c r="G620" s="19" t="s">
        <v>193</v>
      </c>
      <c r="H620" s="19" t="s">
        <v>193</v>
      </c>
      <c r="I620" s="29">
        <v>171</v>
      </c>
      <c r="J620" s="19" t="s">
        <v>194</v>
      </c>
      <c r="K620" s="19" t="s">
        <v>194</v>
      </c>
      <c r="L620" s="30">
        <v>1715</v>
      </c>
      <c r="M620" s="19" t="s">
        <v>46</v>
      </c>
      <c r="N620" s="19" t="s">
        <v>46</v>
      </c>
      <c r="O620" s="30">
        <v>135</v>
      </c>
      <c r="P620" s="19" t="s">
        <v>1393</v>
      </c>
      <c r="Q620" s="19" t="s">
        <v>1394</v>
      </c>
      <c r="R620" t="s">
        <v>18</v>
      </c>
    </row>
    <row r="621" spans="1:18" hidden="1" x14ac:dyDescent="0.25">
      <c r="A621" s="28" t="s">
        <v>2015</v>
      </c>
      <c r="B621" s="28" t="s">
        <v>2014</v>
      </c>
      <c r="C621" s="29">
        <v>1</v>
      </c>
      <c r="D621" s="19" t="s">
        <v>1373</v>
      </c>
      <c r="E621" s="19" t="s">
        <v>98</v>
      </c>
      <c r="F621" s="29">
        <v>17</v>
      </c>
      <c r="G621" s="19" t="s">
        <v>193</v>
      </c>
      <c r="H621" s="19" t="s">
        <v>193</v>
      </c>
      <c r="I621" s="29">
        <v>171</v>
      </c>
      <c r="J621" s="19" t="s">
        <v>194</v>
      </c>
      <c r="K621" s="19" t="s">
        <v>194</v>
      </c>
      <c r="L621" s="30">
        <v>1715</v>
      </c>
      <c r="M621" s="19" t="s">
        <v>46</v>
      </c>
      <c r="N621" s="19" t="s">
        <v>46</v>
      </c>
      <c r="O621" s="30">
        <v>136</v>
      </c>
      <c r="P621" s="19" t="s">
        <v>1395</v>
      </c>
      <c r="Q621" s="19" t="s">
        <v>1396</v>
      </c>
      <c r="R621" t="s">
        <v>18</v>
      </c>
    </row>
    <row r="622" spans="1:18" hidden="1" x14ac:dyDescent="0.25">
      <c r="A622" s="28" t="s">
        <v>2015</v>
      </c>
      <c r="B622" s="28" t="s">
        <v>2014</v>
      </c>
      <c r="C622" s="29">
        <v>1</v>
      </c>
      <c r="D622" s="19" t="s">
        <v>1373</v>
      </c>
      <c r="E622" s="19" t="s">
        <v>98</v>
      </c>
      <c r="F622" s="29">
        <v>17</v>
      </c>
      <c r="G622" s="19" t="s">
        <v>193</v>
      </c>
      <c r="H622" s="19" t="s">
        <v>193</v>
      </c>
      <c r="I622" s="29">
        <v>171</v>
      </c>
      <c r="J622" s="19" t="s">
        <v>194</v>
      </c>
      <c r="K622" s="19" t="s">
        <v>194</v>
      </c>
      <c r="L622" s="30">
        <v>1715</v>
      </c>
      <c r="M622" s="19" t="s">
        <v>46</v>
      </c>
      <c r="N622" s="19" t="s">
        <v>46</v>
      </c>
      <c r="O622" s="30">
        <v>154</v>
      </c>
      <c r="P622" s="19" t="s">
        <v>1391</v>
      </c>
      <c r="Q622" s="19" t="s">
        <v>1392</v>
      </c>
      <c r="R622" t="s">
        <v>18</v>
      </c>
    </row>
    <row r="623" spans="1:18" hidden="1" x14ac:dyDescent="0.25">
      <c r="A623" s="28" t="s">
        <v>2015</v>
      </c>
      <c r="B623" s="28" t="s">
        <v>2014</v>
      </c>
      <c r="C623" s="29">
        <v>1</v>
      </c>
      <c r="D623" s="19" t="s">
        <v>1373</v>
      </c>
      <c r="E623" s="19" t="s">
        <v>98</v>
      </c>
      <c r="F623" s="29">
        <v>17</v>
      </c>
      <c r="G623" s="19" t="s">
        <v>193</v>
      </c>
      <c r="H623" s="19" t="s">
        <v>193</v>
      </c>
      <c r="I623" s="29">
        <v>171</v>
      </c>
      <c r="J623" s="19" t="s">
        <v>194</v>
      </c>
      <c r="K623" s="19" t="s">
        <v>194</v>
      </c>
      <c r="L623" s="30">
        <v>1715</v>
      </c>
      <c r="M623" s="19" t="s">
        <v>46</v>
      </c>
      <c r="N623" s="19" t="s">
        <v>46</v>
      </c>
      <c r="O623" s="30">
        <v>157</v>
      </c>
      <c r="P623" s="19" t="s">
        <v>1414</v>
      </c>
      <c r="Q623" s="19" t="s">
        <v>1415</v>
      </c>
      <c r="R623" t="s">
        <v>18</v>
      </c>
    </row>
    <row r="624" spans="1:18" hidden="1" x14ac:dyDescent="0.25">
      <c r="A624" s="28" t="s">
        <v>2015</v>
      </c>
      <c r="B624" s="28" t="s">
        <v>2014</v>
      </c>
      <c r="C624" s="29">
        <v>1</v>
      </c>
      <c r="D624" s="19" t="s">
        <v>1373</v>
      </c>
      <c r="E624" s="19" t="s">
        <v>98</v>
      </c>
      <c r="F624" s="29">
        <v>17</v>
      </c>
      <c r="G624" s="19" t="s">
        <v>193</v>
      </c>
      <c r="H624" s="19" t="s">
        <v>193</v>
      </c>
      <c r="I624" s="29">
        <v>171</v>
      </c>
      <c r="J624" s="19" t="s">
        <v>194</v>
      </c>
      <c r="K624" s="19" t="s">
        <v>194</v>
      </c>
      <c r="L624" s="30">
        <v>1715</v>
      </c>
      <c r="M624" s="19" t="s">
        <v>46</v>
      </c>
      <c r="N624" s="19" t="s">
        <v>46</v>
      </c>
      <c r="O624" s="30">
        <v>411</v>
      </c>
      <c r="P624" s="19" t="s">
        <v>1422</v>
      </c>
      <c r="Q624" s="19" t="s">
        <v>1781</v>
      </c>
      <c r="R624" t="s">
        <v>18</v>
      </c>
    </row>
    <row r="625" spans="1:18" hidden="1" x14ac:dyDescent="0.25">
      <c r="A625" s="28" t="s">
        <v>2015</v>
      </c>
      <c r="B625" s="28" t="s">
        <v>2014</v>
      </c>
      <c r="C625" s="29">
        <v>1</v>
      </c>
      <c r="D625" s="19" t="s">
        <v>1373</v>
      </c>
      <c r="E625" s="19" t="s">
        <v>98</v>
      </c>
      <c r="F625" s="29">
        <v>17</v>
      </c>
      <c r="G625" s="19" t="s">
        <v>193</v>
      </c>
      <c r="H625" s="19" t="s">
        <v>193</v>
      </c>
      <c r="I625" s="29">
        <v>171</v>
      </c>
      <c r="J625" s="19" t="s">
        <v>194</v>
      </c>
      <c r="K625" s="19" t="s">
        <v>194</v>
      </c>
      <c r="L625" s="30">
        <v>1715</v>
      </c>
      <c r="M625" s="19" t="s">
        <v>46</v>
      </c>
      <c r="N625" s="19" t="s">
        <v>46</v>
      </c>
      <c r="O625" s="30">
        <v>158</v>
      </c>
      <c r="P625" s="19" t="s">
        <v>1416</v>
      </c>
      <c r="Q625" s="19" t="s">
        <v>1417</v>
      </c>
      <c r="R625" t="s">
        <v>25</v>
      </c>
    </row>
    <row r="626" spans="1:18" hidden="1" x14ac:dyDescent="0.25">
      <c r="A626" s="28" t="s">
        <v>2015</v>
      </c>
      <c r="B626" s="28" t="s">
        <v>2014</v>
      </c>
      <c r="C626" s="29">
        <v>1</v>
      </c>
      <c r="D626" s="19" t="s">
        <v>1373</v>
      </c>
      <c r="E626" s="19" t="s">
        <v>98</v>
      </c>
      <c r="F626" s="29">
        <v>17</v>
      </c>
      <c r="G626" s="19" t="s">
        <v>193</v>
      </c>
      <c r="H626" s="19" t="s">
        <v>193</v>
      </c>
      <c r="I626" s="29">
        <v>171</v>
      </c>
      <c r="J626" s="19" t="s">
        <v>194</v>
      </c>
      <c r="K626" s="19" t="s">
        <v>194</v>
      </c>
      <c r="L626" s="30">
        <v>1715</v>
      </c>
      <c r="M626" s="19" t="s">
        <v>46</v>
      </c>
      <c r="N626" s="19" t="s">
        <v>46</v>
      </c>
      <c r="O626" s="30">
        <v>271</v>
      </c>
      <c r="P626" s="19" t="s">
        <v>1389</v>
      </c>
      <c r="Q626" s="19" t="s">
        <v>1390</v>
      </c>
      <c r="R626" t="s">
        <v>18</v>
      </c>
    </row>
    <row r="627" spans="1:18" hidden="1" x14ac:dyDescent="0.25">
      <c r="A627" s="28" t="s">
        <v>2016</v>
      </c>
      <c r="B627" s="28" t="s">
        <v>2012</v>
      </c>
      <c r="C627" s="29">
        <v>3</v>
      </c>
      <c r="D627" s="19" t="s">
        <v>1370</v>
      </c>
      <c r="E627" s="19" t="s">
        <v>72</v>
      </c>
      <c r="F627" s="29">
        <v>36</v>
      </c>
      <c r="G627" s="19" t="s">
        <v>196</v>
      </c>
      <c r="H627" s="19" t="s">
        <v>196</v>
      </c>
      <c r="I627" s="29">
        <v>320</v>
      </c>
      <c r="J627" s="19" t="s">
        <v>16</v>
      </c>
      <c r="K627" s="19" t="s">
        <v>16</v>
      </c>
      <c r="L627" s="30">
        <v>3601</v>
      </c>
      <c r="M627" s="19" t="s">
        <v>1553</v>
      </c>
      <c r="N627" s="19" t="s">
        <v>202</v>
      </c>
      <c r="O627" s="30">
        <v>159</v>
      </c>
      <c r="P627" s="19" t="s">
        <v>1418</v>
      </c>
      <c r="Q627" s="19" t="s">
        <v>1418</v>
      </c>
      <c r="R627" t="s">
        <v>25</v>
      </c>
    </row>
    <row r="628" spans="1:18" hidden="1" x14ac:dyDescent="0.25">
      <c r="A628" s="28" t="s">
        <v>2016</v>
      </c>
      <c r="B628" s="28" t="s">
        <v>2012</v>
      </c>
      <c r="C628" s="29">
        <v>3</v>
      </c>
      <c r="D628" s="19" t="s">
        <v>1370</v>
      </c>
      <c r="E628" s="19" t="s">
        <v>72</v>
      </c>
      <c r="F628" s="29">
        <v>36</v>
      </c>
      <c r="G628" s="19" t="s">
        <v>196</v>
      </c>
      <c r="H628" s="19" t="s">
        <v>196</v>
      </c>
      <c r="I628" s="29">
        <v>320</v>
      </c>
      <c r="J628" s="19" t="s">
        <v>16</v>
      </c>
      <c r="K628" s="19" t="s">
        <v>16</v>
      </c>
      <c r="L628" s="30">
        <v>3601</v>
      </c>
      <c r="M628" s="19" t="s">
        <v>1553</v>
      </c>
      <c r="N628" s="19" t="s">
        <v>202</v>
      </c>
      <c r="O628" s="30">
        <v>148</v>
      </c>
      <c r="P628" s="19" t="s">
        <v>1419</v>
      </c>
      <c r="Q628" s="19" t="s">
        <v>1420</v>
      </c>
      <c r="R628" t="s">
        <v>18</v>
      </c>
    </row>
    <row r="629" spans="1:18" hidden="1" x14ac:dyDescent="0.25">
      <c r="A629" s="28" t="s">
        <v>2016</v>
      </c>
      <c r="B629" s="28" t="s">
        <v>2012</v>
      </c>
      <c r="C629" s="29">
        <v>3</v>
      </c>
      <c r="D629" s="19" t="s">
        <v>1370</v>
      </c>
      <c r="E629" s="19" t="s">
        <v>72</v>
      </c>
      <c r="F629" s="29">
        <v>36</v>
      </c>
      <c r="G629" s="19" t="s">
        <v>196</v>
      </c>
      <c r="H629" s="19" t="s">
        <v>196</v>
      </c>
      <c r="I629" s="29">
        <v>320</v>
      </c>
      <c r="J629" s="19" t="s">
        <v>16</v>
      </c>
      <c r="K629" s="19" t="s">
        <v>16</v>
      </c>
      <c r="L629" s="30">
        <v>3601</v>
      </c>
      <c r="M629" s="19" t="s">
        <v>1553</v>
      </c>
      <c r="N629" s="19" t="s">
        <v>202</v>
      </c>
      <c r="O629" s="30">
        <v>239</v>
      </c>
      <c r="P629" s="19" t="s">
        <v>1554</v>
      </c>
      <c r="Q629" s="19" t="s">
        <v>1555</v>
      </c>
      <c r="R629" t="s">
        <v>18</v>
      </c>
    </row>
    <row r="630" spans="1:18" hidden="1" x14ac:dyDescent="0.25">
      <c r="A630" s="28" t="s">
        <v>2016</v>
      </c>
      <c r="B630" s="28" t="s">
        <v>2012</v>
      </c>
      <c r="C630" s="29">
        <v>3</v>
      </c>
      <c r="D630" s="19" t="s">
        <v>1370</v>
      </c>
      <c r="E630" s="19" t="s">
        <v>72</v>
      </c>
      <c r="F630" s="29">
        <v>36</v>
      </c>
      <c r="G630" s="19" t="s">
        <v>196</v>
      </c>
      <c r="H630" s="19" t="s">
        <v>196</v>
      </c>
      <c r="I630" s="29">
        <v>320</v>
      </c>
      <c r="J630" s="19" t="s">
        <v>16</v>
      </c>
      <c r="K630" s="19" t="s">
        <v>16</v>
      </c>
      <c r="L630" s="30">
        <v>3601</v>
      </c>
      <c r="M630" s="19" t="s">
        <v>1553</v>
      </c>
      <c r="N630" s="19" t="s">
        <v>202</v>
      </c>
      <c r="O630" s="30">
        <v>240</v>
      </c>
      <c r="P630" s="19" t="s">
        <v>1556</v>
      </c>
      <c r="Q630" s="19" t="s">
        <v>1557</v>
      </c>
      <c r="R630" t="s">
        <v>18</v>
      </c>
    </row>
    <row r="631" spans="1:18" hidden="1" x14ac:dyDescent="0.25">
      <c r="A631" s="28" t="s">
        <v>2017</v>
      </c>
      <c r="B631" s="28" t="s">
        <v>2012</v>
      </c>
      <c r="C631" s="29">
        <v>3</v>
      </c>
      <c r="D631" s="19" t="s">
        <v>1370</v>
      </c>
      <c r="E631" s="19" t="s">
        <v>72</v>
      </c>
      <c r="F631" s="29">
        <v>36</v>
      </c>
      <c r="G631" s="19" t="s">
        <v>196</v>
      </c>
      <c r="H631" s="19" t="s">
        <v>196</v>
      </c>
      <c r="I631" s="29">
        <v>320</v>
      </c>
      <c r="J631" s="19" t="s">
        <v>16</v>
      </c>
      <c r="K631" s="19" t="s">
        <v>16</v>
      </c>
      <c r="L631" s="30">
        <v>3603</v>
      </c>
      <c r="M631" s="19" t="s">
        <v>203</v>
      </c>
      <c r="N631" s="19" t="s">
        <v>203</v>
      </c>
      <c r="O631" s="30">
        <v>155</v>
      </c>
      <c r="P631" s="19" t="s">
        <v>1414</v>
      </c>
      <c r="Q631" s="19" t="s">
        <v>203</v>
      </c>
      <c r="R631" t="s">
        <v>18</v>
      </c>
    </row>
    <row r="632" spans="1:18" hidden="1" x14ac:dyDescent="0.25">
      <c r="A632" s="28" t="s">
        <v>2017</v>
      </c>
      <c r="B632" s="28" t="s">
        <v>2012</v>
      </c>
      <c r="C632" s="29">
        <v>3</v>
      </c>
      <c r="D632" s="19" t="s">
        <v>1370</v>
      </c>
      <c r="E632" s="19" t="s">
        <v>72</v>
      </c>
      <c r="F632" s="29">
        <v>36</v>
      </c>
      <c r="G632" s="19" t="s">
        <v>196</v>
      </c>
      <c r="H632" s="19" t="s">
        <v>196</v>
      </c>
      <c r="I632" s="29">
        <v>320</v>
      </c>
      <c r="J632" s="19" t="s">
        <v>16</v>
      </c>
      <c r="K632" s="19" t="s">
        <v>16</v>
      </c>
      <c r="L632" s="30">
        <v>3603</v>
      </c>
      <c r="M632" s="19" t="s">
        <v>203</v>
      </c>
      <c r="N632" s="19" t="s">
        <v>203</v>
      </c>
      <c r="O632" s="30">
        <v>321</v>
      </c>
      <c r="P632" s="19" t="s">
        <v>1524</v>
      </c>
      <c r="Q632" s="19" t="s">
        <v>1792</v>
      </c>
      <c r="R632" t="s">
        <v>18</v>
      </c>
    </row>
    <row r="633" spans="1:18" hidden="1" x14ac:dyDescent="0.25">
      <c r="A633" s="28" t="s">
        <v>2017</v>
      </c>
      <c r="B633" s="28" t="s">
        <v>2012</v>
      </c>
      <c r="C633" s="29">
        <v>3</v>
      </c>
      <c r="D633" s="19" t="s">
        <v>1370</v>
      </c>
      <c r="E633" s="19" t="s">
        <v>72</v>
      </c>
      <c r="F633" s="29">
        <v>36</v>
      </c>
      <c r="G633" s="19" t="s">
        <v>196</v>
      </c>
      <c r="H633" s="19" t="s">
        <v>196</v>
      </c>
      <c r="I633" s="29">
        <v>320</v>
      </c>
      <c r="J633" s="19" t="s">
        <v>16</v>
      </c>
      <c r="K633" s="19" t="s">
        <v>16</v>
      </c>
      <c r="L633" s="30">
        <v>3603</v>
      </c>
      <c r="M633" s="19" t="s">
        <v>203</v>
      </c>
      <c r="N633" s="19" t="s">
        <v>203</v>
      </c>
      <c r="O633" s="30">
        <v>322</v>
      </c>
      <c r="P633" s="19" t="s">
        <v>1527</v>
      </c>
      <c r="Q633" s="19" t="s">
        <v>1528</v>
      </c>
      <c r="R633" t="s">
        <v>18</v>
      </c>
    </row>
    <row r="634" spans="1:18" hidden="1" x14ac:dyDescent="0.25">
      <c r="A634" s="28" t="s">
        <v>2017</v>
      </c>
      <c r="B634" s="28" t="s">
        <v>2012</v>
      </c>
      <c r="C634" s="29">
        <v>3</v>
      </c>
      <c r="D634" s="19" t="s">
        <v>1370</v>
      </c>
      <c r="E634" s="19" t="s">
        <v>72</v>
      </c>
      <c r="F634" s="29">
        <v>36</v>
      </c>
      <c r="G634" s="19" t="s">
        <v>196</v>
      </c>
      <c r="H634" s="19" t="s">
        <v>196</v>
      </c>
      <c r="I634" s="29">
        <v>320</v>
      </c>
      <c r="J634" s="19" t="s">
        <v>16</v>
      </c>
      <c r="K634" s="19" t="s">
        <v>16</v>
      </c>
      <c r="L634" s="30">
        <v>3603</v>
      </c>
      <c r="M634" s="19" t="s">
        <v>203</v>
      </c>
      <c r="N634" s="19" t="s">
        <v>203</v>
      </c>
      <c r="O634" s="30">
        <v>323</v>
      </c>
      <c r="P634" s="19" t="s">
        <v>1525</v>
      </c>
      <c r="Q634" s="19" t="s">
        <v>1526</v>
      </c>
      <c r="R634" t="s">
        <v>18</v>
      </c>
    </row>
    <row r="635" spans="1:18" hidden="1" x14ac:dyDescent="0.25">
      <c r="A635" s="28" t="s">
        <v>2017</v>
      </c>
      <c r="B635" s="28" t="s">
        <v>2012</v>
      </c>
      <c r="C635" s="29">
        <v>3</v>
      </c>
      <c r="D635" s="19" t="s">
        <v>1370</v>
      </c>
      <c r="E635" s="19" t="s">
        <v>72</v>
      </c>
      <c r="F635" s="29">
        <v>36</v>
      </c>
      <c r="G635" s="19" t="s">
        <v>196</v>
      </c>
      <c r="H635" s="19" t="s">
        <v>196</v>
      </c>
      <c r="I635" s="29">
        <v>320</v>
      </c>
      <c r="J635" s="19" t="s">
        <v>16</v>
      </c>
      <c r="K635" s="19" t="s">
        <v>16</v>
      </c>
      <c r="L635" s="30">
        <v>3603</v>
      </c>
      <c r="M635" s="19" t="s">
        <v>203</v>
      </c>
      <c r="N635" s="19" t="s">
        <v>203</v>
      </c>
      <c r="O635" s="30">
        <v>320</v>
      </c>
      <c r="P635" s="19" t="s">
        <v>1522</v>
      </c>
      <c r="Q635" s="19" t="s">
        <v>1523</v>
      </c>
      <c r="R635" t="s">
        <v>18</v>
      </c>
    </row>
    <row r="636" spans="1:18" hidden="1" x14ac:dyDescent="0.25">
      <c r="A636" s="28" t="s">
        <v>2017</v>
      </c>
      <c r="B636" s="28" t="s">
        <v>2012</v>
      </c>
      <c r="C636" s="29">
        <v>3</v>
      </c>
      <c r="D636" s="19" t="s">
        <v>1370</v>
      </c>
      <c r="E636" s="19" t="s">
        <v>72</v>
      </c>
      <c r="F636" s="29">
        <v>36</v>
      </c>
      <c r="G636" s="19" t="s">
        <v>196</v>
      </c>
      <c r="H636" s="19" t="s">
        <v>196</v>
      </c>
      <c r="I636" s="29">
        <v>320</v>
      </c>
      <c r="J636" s="19" t="s">
        <v>16</v>
      </c>
      <c r="K636" s="19" t="s">
        <v>16</v>
      </c>
      <c r="L636" s="30">
        <v>3603</v>
      </c>
      <c r="M636" s="19" t="s">
        <v>203</v>
      </c>
      <c r="N636" s="19" t="s">
        <v>203</v>
      </c>
      <c r="O636" s="30">
        <v>336</v>
      </c>
      <c r="P636" s="19" t="s">
        <v>1566</v>
      </c>
      <c r="Q636" s="19" t="s">
        <v>1567</v>
      </c>
      <c r="R636" t="s">
        <v>25</v>
      </c>
    </row>
    <row r="637" spans="1:18" hidden="1" x14ac:dyDescent="0.25">
      <c r="A637" s="28" t="s">
        <v>2017</v>
      </c>
      <c r="B637" s="28" t="s">
        <v>2012</v>
      </c>
      <c r="C637" s="29">
        <v>3</v>
      </c>
      <c r="D637" s="19" t="s">
        <v>1370</v>
      </c>
      <c r="E637" s="19" t="s">
        <v>72</v>
      </c>
      <c r="F637" s="29">
        <v>36</v>
      </c>
      <c r="G637" s="19" t="s">
        <v>196</v>
      </c>
      <c r="H637" s="19" t="s">
        <v>196</v>
      </c>
      <c r="I637" s="29">
        <v>320</v>
      </c>
      <c r="J637" s="19" t="s">
        <v>16</v>
      </c>
      <c r="K637" s="19" t="s">
        <v>16</v>
      </c>
      <c r="L637" s="30">
        <v>3603</v>
      </c>
      <c r="M637" s="19" t="s">
        <v>203</v>
      </c>
      <c r="N637" s="19" t="s">
        <v>203</v>
      </c>
      <c r="O637" s="30">
        <v>325</v>
      </c>
      <c r="P637" s="19" t="s">
        <v>1531</v>
      </c>
      <c r="Q637" s="19" t="s">
        <v>1793</v>
      </c>
      <c r="R637" t="s">
        <v>18</v>
      </c>
    </row>
    <row r="638" spans="1:18" hidden="1" x14ac:dyDescent="0.25">
      <c r="A638" s="28" t="s">
        <v>2017</v>
      </c>
      <c r="B638" s="28" t="s">
        <v>2012</v>
      </c>
      <c r="C638" s="29">
        <v>3</v>
      </c>
      <c r="D638" s="19" t="s">
        <v>1370</v>
      </c>
      <c r="E638" s="19" t="s">
        <v>72</v>
      </c>
      <c r="F638" s="29">
        <v>36</v>
      </c>
      <c r="G638" s="19" t="s">
        <v>196</v>
      </c>
      <c r="H638" s="19" t="s">
        <v>196</v>
      </c>
      <c r="I638" s="29">
        <v>320</v>
      </c>
      <c r="J638" s="19" t="s">
        <v>16</v>
      </c>
      <c r="K638" s="19" t="s">
        <v>16</v>
      </c>
      <c r="L638" s="30">
        <v>3603</v>
      </c>
      <c r="M638" s="19" t="s">
        <v>203</v>
      </c>
      <c r="N638" s="19" t="s">
        <v>203</v>
      </c>
      <c r="O638" s="30">
        <v>326</v>
      </c>
      <c r="P638" s="19" t="s">
        <v>1534</v>
      </c>
      <c r="Q638" s="19" t="s">
        <v>1535</v>
      </c>
      <c r="R638" t="s">
        <v>18</v>
      </c>
    </row>
    <row r="639" spans="1:18" hidden="1" x14ac:dyDescent="0.25">
      <c r="A639" s="28" t="s">
        <v>2017</v>
      </c>
      <c r="B639" s="28" t="s">
        <v>2012</v>
      </c>
      <c r="C639" s="29">
        <v>3</v>
      </c>
      <c r="D639" s="19" t="s">
        <v>1370</v>
      </c>
      <c r="E639" s="19" t="s">
        <v>72</v>
      </c>
      <c r="F639" s="29">
        <v>36</v>
      </c>
      <c r="G639" s="19" t="s">
        <v>196</v>
      </c>
      <c r="H639" s="19" t="s">
        <v>196</v>
      </c>
      <c r="I639" s="29">
        <v>320</v>
      </c>
      <c r="J639" s="19" t="s">
        <v>16</v>
      </c>
      <c r="K639" s="19" t="s">
        <v>16</v>
      </c>
      <c r="L639" s="30">
        <v>3603</v>
      </c>
      <c r="M639" s="19" t="s">
        <v>203</v>
      </c>
      <c r="N639" s="19" t="s">
        <v>203</v>
      </c>
      <c r="O639" s="30">
        <v>327</v>
      </c>
      <c r="P639" s="19" t="s">
        <v>1532</v>
      </c>
      <c r="Q639" s="19" t="s">
        <v>1533</v>
      </c>
      <c r="R639" t="s">
        <v>18</v>
      </c>
    </row>
    <row r="640" spans="1:18" hidden="1" x14ac:dyDescent="0.25">
      <c r="A640" s="28" t="s">
        <v>2017</v>
      </c>
      <c r="B640" s="28" t="s">
        <v>2012</v>
      </c>
      <c r="C640" s="29">
        <v>3</v>
      </c>
      <c r="D640" s="19" t="s">
        <v>1370</v>
      </c>
      <c r="E640" s="19" t="s">
        <v>72</v>
      </c>
      <c r="F640" s="29">
        <v>36</v>
      </c>
      <c r="G640" s="19" t="s">
        <v>196</v>
      </c>
      <c r="H640" s="19" t="s">
        <v>196</v>
      </c>
      <c r="I640" s="29">
        <v>320</v>
      </c>
      <c r="J640" s="19" t="s">
        <v>16</v>
      </c>
      <c r="K640" s="19" t="s">
        <v>16</v>
      </c>
      <c r="L640" s="30">
        <v>3603</v>
      </c>
      <c r="M640" s="19" t="s">
        <v>203</v>
      </c>
      <c r="N640" s="19" t="s">
        <v>203</v>
      </c>
      <c r="O640" s="30">
        <v>324</v>
      </c>
      <c r="P640" s="19" t="s">
        <v>1529</v>
      </c>
      <c r="Q640" s="19" t="s">
        <v>1530</v>
      </c>
      <c r="R640" t="s">
        <v>18</v>
      </c>
    </row>
    <row r="641" spans="1:18" hidden="1" x14ac:dyDescent="0.25">
      <c r="A641" s="28" t="s">
        <v>2017</v>
      </c>
      <c r="B641" s="28" t="s">
        <v>2012</v>
      </c>
      <c r="C641" s="29">
        <v>3</v>
      </c>
      <c r="D641" s="19" t="s">
        <v>1370</v>
      </c>
      <c r="E641" s="19" t="s">
        <v>72</v>
      </c>
      <c r="F641" s="29">
        <v>36</v>
      </c>
      <c r="G641" s="19" t="s">
        <v>196</v>
      </c>
      <c r="H641" s="19" t="s">
        <v>196</v>
      </c>
      <c r="I641" s="29">
        <v>320</v>
      </c>
      <c r="J641" s="19" t="s">
        <v>16</v>
      </c>
      <c r="K641" s="19" t="s">
        <v>16</v>
      </c>
      <c r="L641" s="30">
        <v>3603</v>
      </c>
      <c r="M641" s="19" t="s">
        <v>203</v>
      </c>
      <c r="N641" s="19" t="s">
        <v>203</v>
      </c>
      <c r="O641" s="30">
        <v>135</v>
      </c>
      <c r="P641" s="19" t="s">
        <v>1537</v>
      </c>
      <c r="Q641" s="19" t="s">
        <v>1394</v>
      </c>
      <c r="R641" t="s">
        <v>18</v>
      </c>
    </row>
    <row r="642" spans="1:18" hidden="1" x14ac:dyDescent="0.25">
      <c r="A642" s="28" t="s">
        <v>2017</v>
      </c>
      <c r="B642" s="28" t="s">
        <v>2012</v>
      </c>
      <c r="C642" s="29">
        <v>3</v>
      </c>
      <c r="D642" s="19" t="s">
        <v>1370</v>
      </c>
      <c r="E642" s="19" t="s">
        <v>72</v>
      </c>
      <c r="F642" s="29">
        <v>36</v>
      </c>
      <c r="G642" s="19" t="s">
        <v>196</v>
      </c>
      <c r="H642" s="19" t="s">
        <v>196</v>
      </c>
      <c r="I642" s="29">
        <v>320</v>
      </c>
      <c r="J642" s="19" t="s">
        <v>16</v>
      </c>
      <c r="K642" s="19" t="s">
        <v>16</v>
      </c>
      <c r="L642" s="30">
        <v>3603</v>
      </c>
      <c r="M642" s="19" t="s">
        <v>203</v>
      </c>
      <c r="N642" s="19" t="s">
        <v>203</v>
      </c>
      <c r="O642" s="30">
        <v>136</v>
      </c>
      <c r="P642" s="19" t="s">
        <v>1539</v>
      </c>
      <c r="Q642" s="19" t="s">
        <v>1396</v>
      </c>
      <c r="R642" t="s">
        <v>18</v>
      </c>
    </row>
    <row r="643" spans="1:18" hidden="1" x14ac:dyDescent="0.25">
      <c r="A643" s="28" t="s">
        <v>2017</v>
      </c>
      <c r="B643" s="28" t="s">
        <v>2012</v>
      </c>
      <c r="C643" s="29">
        <v>3</v>
      </c>
      <c r="D643" s="19" t="s">
        <v>1370</v>
      </c>
      <c r="E643" s="19" t="s">
        <v>72</v>
      </c>
      <c r="F643" s="29">
        <v>36</v>
      </c>
      <c r="G643" s="19" t="s">
        <v>196</v>
      </c>
      <c r="H643" s="19" t="s">
        <v>196</v>
      </c>
      <c r="I643" s="29">
        <v>320</v>
      </c>
      <c r="J643" s="19" t="s">
        <v>16</v>
      </c>
      <c r="K643" s="19" t="s">
        <v>16</v>
      </c>
      <c r="L643" s="30">
        <v>3603</v>
      </c>
      <c r="M643" s="19" t="s">
        <v>203</v>
      </c>
      <c r="N643" s="19" t="s">
        <v>203</v>
      </c>
      <c r="O643" s="30">
        <v>154</v>
      </c>
      <c r="P643" s="19" t="s">
        <v>1536</v>
      </c>
      <c r="Q643" s="19" t="s">
        <v>1392</v>
      </c>
      <c r="R643" t="s">
        <v>18</v>
      </c>
    </row>
    <row r="644" spans="1:18" hidden="1" x14ac:dyDescent="0.25">
      <c r="A644" s="28" t="s">
        <v>2017</v>
      </c>
      <c r="B644" s="28" t="s">
        <v>2012</v>
      </c>
      <c r="C644" s="29">
        <v>3</v>
      </c>
      <c r="D644" s="19" t="s">
        <v>1370</v>
      </c>
      <c r="E644" s="19" t="s">
        <v>72</v>
      </c>
      <c r="F644" s="29">
        <v>36</v>
      </c>
      <c r="G644" s="19" t="s">
        <v>196</v>
      </c>
      <c r="H644" s="19" t="s">
        <v>196</v>
      </c>
      <c r="I644" s="29">
        <v>320</v>
      </c>
      <c r="J644" s="19" t="s">
        <v>16</v>
      </c>
      <c r="K644" s="19" t="s">
        <v>16</v>
      </c>
      <c r="L644" s="30">
        <v>3603</v>
      </c>
      <c r="M644" s="19" t="s">
        <v>203</v>
      </c>
      <c r="N644" s="19" t="s">
        <v>203</v>
      </c>
      <c r="O644" s="30">
        <v>271</v>
      </c>
      <c r="P644" s="19" t="s">
        <v>1538</v>
      </c>
      <c r="Q644" s="19" t="s">
        <v>1390</v>
      </c>
      <c r="R644" t="s">
        <v>18</v>
      </c>
    </row>
    <row r="645" spans="1:18" hidden="1" x14ac:dyDescent="0.25">
      <c r="A645" s="28" t="s">
        <v>2018</v>
      </c>
      <c r="B645" s="28" t="s">
        <v>2012</v>
      </c>
      <c r="C645" s="29">
        <v>3</v>
      </c>
      <c r="D645" s="19" t="s">
        <v>1370</v>
      </c>
      <c r="E645" s="19" t="s">
        <v>72</v>
      </c>
      <c r="F645" s="29">
        <v>36</v>
      </c>
      <c r="G645" s="19" t="s">
        <v>196</v>
      </c>
      <c r="H645" s="19" t="s">
        <v>196</v>
      </c>
      <c r="I645" s="29">
        <v>320</v>
      </c>
      <c r="J645" s="19" t="s">
        <v>16</v>
      </c>
      <c r="K645" s="19" t="s">
        <v>16</v>
      </c>
      <c r="L645" s="30">
        <v>3604</v>
      </c>
      <c r="M645" s="19" t="s">
        <v>45</v>
      </c>
      <c r="N645" s="19" t="s">
        <v>45</v>
      </c>
      <c r="O645" s="30">
        <v>271</v>
      </c>
      <c r="P645" s="19" t="s">
        <v>1389</v>
      </c>
      <c r="Q645" s="19" t="s">
        <v>1390</v>
      </c>
      <c r="R645" t="s">
        <v>18</v>
      </c>
    </row>
    <row r="646" spans="1:18" hidden="1" x14ac:dyDescent="0.25">
      <c r="A646" s="28" t="s">
        <v>2018</v>
      </c>
      <c r="B646" s="28" t="s">
        <v>2012</v>
      </c>
      <c r="C646" s="29">
        <v>3</v>
      </c>
      <c r="D646" s="19" t="s">
        <v>1370</v>
      </c>
      <c r="E646" s="19" t="s">
        <v>72</v>
      </c>
      <c r="F646" s="29">
        <v>36</v>
      </c>
      <c r="G646" s="19" t="s">
        <v>196</v>
      </c>
      <c r="H646" s="19" t="s">
        <v>196</v>
      </c>
      <c r="I646" s="29">
        <v>320</v>
      </c>
      <c r="J646" s="19" t="s">
        <v>16</v>
      </c>
      <c r="K646" s="19" t="s">
        <v>16</v>
      </c>
      <c r="L646" s="30">
        <v>3604</v>
      </c>
      <c r="M646" s="19" t="s">
        <v>45</v>
      </c>
      <c r="N646" s="19" t="s">
        <v>45</v>
      </c>
      <c r="O646" s="30">
        <v>148</v>
      </c>
      <c r="P646" s="19" t="s">
        <v>1419</v>
      </c>
      <c r="Q646" s="19" t="s">
        <v>1420</v>
      </c>
      <c r="R646" t="s">
        <v>25</v>
      </c>
    </row>
    <row r="647" spans="1:18" hidden="1" x14ac:dyDescent="0.25">
      <c r="A647" s="28" t="s">
        <v>2018</v>
      </c>
      <c r="B647" s="28" t="s">
        <v>2012</v>
      </c>
      <c r="C647" s="29">
        <v>3</v>
      </c>
      <c r="D647" s="19" t="s">
        <v>1370</v>
      </c>
      <c r="E647" s="19" t="s">
        <v>72</v>
      </c>
      <c r="F647" s="29">
        <v>36</v>
      </c>
      <c r="G647" s="19" t="s">
        <v>196</v>
      </c>
      <c r="H647" s="19" t="s">
        <v>196</v>
      </c>
      <c r="I647" s="29">
        <v>320</v>
      </c>
      <c r="J647" s="19" t="s">
        <v>16</v>
      </c>
      <c r="K647" s="19" t="s">
        <v>16</v>
      </c>
      <c r="L647" s="30">
        <v>3604</v>
      </c>
      <c r="M647" s="19" t="s">
        <v>45</v>
      </c>
      <c r="N647" s="19" t="s">
        <v>45</v>
      </c>
      <c r="O647" s="30">
        <v>147</v>
      </c>
      <c r="P647" s="19" t="s">
        <v>1421</v>
      </c>
      <c r="Q647" s="19" t="s">
        <v>1421</v>
      </c>
      <c r="R647" t="s">
        <v>18</v>
      </c>
    </row>
    <row r="648" spans="1:18" hidden="1" x14ac:dyDescent="0.25">
      <c r="A648" s="28" t="s">
        <v>2018</v>
      </c>
      <c r="B648" s="28" t="s">
        <v>2012</v>
      </c>
      <c r="C648" s="29">
        <v>3</v>
      </c>
      <c r="D648" s="19" t="s">
        <v>1370</v>
      </c>
      <c r="E648" s="19" t="s">
        <v>72</v>
      </c>
      <c r="F648" s="29">
        <v>36</v>
      </c>
      <c r="G648" s="19" t="s">
        <v>196</v>
      </c>
      <c r="H648" s="19" t="s">
        <v>196</v>
      </c>
      <c r="I648" s="29">
        <v>320</v>
      </c>
      <c r="J648" s="19" t="s">
        <v>16</v>
      </c>
      <c r="K648" s="19" t="s">
        <v>16</v>
      </c>
      <c r="L648" s="30">
        <v>3604</v>
      </c>
      <c r="M648" s="19" t="s">
        <v>45</v>
      </c>
      <c r="N648" s="19" t="s">
        <v>45</v>
      </c>
      <c r="O648" s="30">
        <v>135</v>
      </c>
      <c r="P648" s="19" t="s">
        <v>1393</v>
      </c>
      <c r="Q648" s="19" t="s">
        <v>1394</v>
      </c>
      <c r="R648" t="s">
        <v>18</v>
      </c>
    </row>
    <row r="649" spans="1:18" hidden="1" x14ac:dyDescent="0.25">
      <c r="A649" s="28" t="s">
        <v>2018</v>
      </c>
      <c r="B649" s="28" t="s">
        <v>2012</v>
      </c>
      <c r="C649" s="29">
        <v>3</v>
      </c>
      <c r="D649" s="19" t="s">
        <v>1370</v>
      </c>
      <c r="E649" s="19" t="s">
        <v>72</v>
      </c>
      <c r="F649" s="29">
        <v>36</v>
      </c>
      <c r="G649" s="19" t="s">
        <v>196</v>
      </c>
      <c r="H649" s="19" t="s">
        <v>196</v>
      </c>
      <c r="I649" s="29">
        <v>320</v>
      </c>
      <c r="J649" s="19" t="s">
        <v>16</v>
      </c>
      <c r="K649" s="19" t="s">
        <v>16</v>
      </c>
      <c r="L649" s="30">
        <v>3604</v>
      </c>
      <c r="M649" s="19" t="s">
        <v>45</v>
      </c>
      <c r="N649" s="19" t="s">
        <v>45</v>
      </c>
      <c r="O649" s="30">
        <v>136</v>
      </c>
      <c r="P649" s="19" t="s">
        <v>1395</v>
      </c>
      <c r="Q649" s="19" t="s">
        <v>1396</v>
      </c>
      <c r="R649" t="s">
        <v>18</v>
      </c>
    </row>
    <row r="650" spans="1:18" hidden="1" x14ac:dyDescent="0.25">
      <c r="A650" s="28" t="s">
        <v>2018</v>
      </c>
      <c r="B650" s="28" t="s">
        <v>2012</v>
      </c>
      <c r="C650" s="29">
        <v>3</v>
      </c>
      <c r="D650" s="19" t="s">
        <v>1370</v>
      </c>
      <c r="E650" s="19" t="s">
        <v>72</v>
      </c>
      <c r="F650" s="29">
        <v>36</v>
      </c>
      <c r="G650" s="19" t="s">
        <v>196</v>
      </c>
      <c r="H650" s="19" t="s">
        <v>196</v>
      </c>
      <c r="I650" s="29">
        <v>320</v>
      </c>
      <c r="J650" s="19" t="s">
        <v>16</v>
      </c>
      <c r="K650" s="19" t="s">
        <v>16</v>
      </c>
      <c r="L650" s="30">
        <v>3604</v>
      </c>
      <c r="M650" s="19" t="s">
        <v>45</v>
      </c>
      <c r="N650" s="19" t="s">
        <v>45</v>
      </c>
      <c r="O650" s="30">
        <v>154</v>
      </c>
      <c r="P650" s="19" t="s">
        <v>1391</v>
      </c>
      <c r="Q650" s="19" t="s">
        <v>1392</v>
      </c>
      <c r="R650" t="s">
        <v>18</v>
      </c>
    </row>
    <row r="651" spans="1:18" hidden="1" x14ac:dyDescent="0.25">
      <c r="A651" s="28" t="s">
        <v>2018</v>
      </c>
      <c r="B651" s="28" t="s">
        <v>2012</v>
      </c>
      <c r="C651" s="29">
        <v>3</v>
      </c>
      <c r="D651" s="19" t="s">
        <v>1370</v>
      </c>
      <c r="E651" s="19" t="s">
        <v>72</v>
      </c>
      <c r="F651" s="29">
        <v>36</v>
      </c>
      <c r="G651" s="19" t="s">
        <v>196</v>
      </c>
      <c r="H651" s="19" t="s">
        <v>196</v>
      </c>
      <c r="I651" s="29">
        <v>320</v>
      </c>
      <c r="J651" s="19" t="s">
        <v>16</v>
      </c>
      <c r="K651" s="19" t="s">
        <v>16</v>
      </c>
      <c r="L651" s="30">
        <v>3604</v>
      </c>
      <c r="M651" s="19" t="s">
        <v>45</v>
      </c>
      <c r="N651" s="19" t="s">
        <v>45</v>
      </c>
      <c r="O651" s="30">
        <v>157</v>
      </c>
      <c r="P651" s="19" t="s">
        <v>1414</v>
      </c>
      <c r="Q651" s="19" t="s">
        <v>1415</v>
      </c>
      <c r="R651" t="s">
        <v>18</v>
      </c>
    </row>
    <row r="652" spans="1:18" hidden="1" x14ac:dyDescent="0.25">
      <c r="A652" s="28" t="s">
        <v>2018</v>
      </c>
      <c r="B652" s="28" t="s">
        <v>2012</v>
      </c>
      <c r="C652" s="29">
        <v>3</v>
      </c>
      <c r="D652" s="19" t="s">
        <v>1370</v>
      </c>
      <c r="E652" s="19" t="s">
        <v>72</v>
      </c>
      <c r="F652" s="29">
        <v>36</v>
      </c>
      <c r="G652" s="19" t="s">
        <v>196</v>
      </c>
      <c r="H652" s="19" t="s">
        <v>196</v>
      </c>
      <c r="I652" s="29">
        <v>320</v>
      </c>
      <c r="J652" s="19" t="s">
        <v>16</v>
      </c>
      <c r="K652" s="19" t="s">
        <v>16</v>
      </c>
      <c r="L652" s="30">
        <v>3604</v>
      </c>
      <c r="M652" s="19" t="s">
        <v>45</v>
      </c>
      <c r="N652" s="19" t="s">
        <v>45</v>
      </c>
      <c r="O652" s="30">
        <v>411</v>
      </c>
      <c r="P652" s="19" t="s">
        <v>1422</v>
      </c>
      <c r="Q652" s="19" t="s">
        <v>1781</v>
      </c>
      <c r="R652" t="s">
        <v>18</v>
      </c>
    </row>
    <row r="653" spans="1:18" hidden="1" x14ac:dyDescent="0.25">
      <c r="A653" s="28" t="s">
        <v>2019</v>
      </c>
      <c r="B653" s="28" t="s">
        <v>1920</v>
      </c>
      <c r="C653" s="29">
        <v>4</v>
      </c>
      <c r="D653" s="19" t="s">
        <v>1372</v>
      </c>
      <c r="E653" s="19" t="s">
        <v>14</v>
      </c>
      <c r="F653" s="29">
        <v>42</v>
      </c>
      <c r="G653" s="19" t="s">
        <v>15</v>
      </c>
      <c r="H653" s="19" t="s">
        <v>15</v>
      </c>
      <c r="I653" s="29">
        <v>320</v>
      </c>
      <c r="J653" s="19" t="s">
        <v>16</v>
      </c>
      <c r="K653" s="19" t="s">
        <v>16</v>
      </c>
      <c r="L653" s="30">
        <v>4201</v>
      </c>
      <c r="M653" s="19" t="s">
        <v>152</v>
      </c>
      <c r="N653" s="19" t="s">
        <v>152</v>
      </c>
      <c r="O653" s="30">
        <v>271</v>
      </c>
      <c r="P653" s="19" t="s">
        <v>1389</v>
      </c>
      <c r="Q653" s="19" t="s">
        <v>1390</v>
      </c>
      <c r="R653" t="s">
        <v>18</v>
      </c>
    </row>
    <row r="654" spans="1:18" hidden="1" x14ac:dyDescent="0.25">
      <c r="A654" s="28" t="s">
        <v>2019</v>
      </c>
      <c r="B654" s="28" t="s">
        <v>1920</v>
      </c>
      <c r="C654" s="29">
        <v>4</v>
      </c>
      <c r="D654" s="19" t="s">
        <v>1372</v>
      </c>
      <c r="E654" s="19" t="s">
        <v>14</v>
      </c>
      <c r="F654" s="29">
        <v>42</v>
      </c>
      <c r="G654" s="19" t="s">
        <v>15</v>
      </c>
      <c r="H654" s="19" t="s">
        <v>15</v>
      </c>
      <c r="I654" s="29">
        <v>320</v>
      </c>
      <c r="J654" s="19" t="s">
        <v>16</v>
      </c>
      <c r="K654" s="19" t="s">
        <v>16</v>
      </c>
      <c r="L654" s="30">
        <v>4201</v>
      </c>
      <c r="M654" s="19" t="s">
        <v>152</v>
      </c>
      <c r="N654" s="19" t="s">
        <v>152</v>
      </c>
      <c r="O654" s="30">
        <v>186</v>
      </c>
      <c r="P654" s="19" t="s">
        <v>1423</v>
      </c>
      <c r="Q654" s="19" t="s">
        <v>1423</v>
      </c>
      <c r="R654" t="s">
        <v>18</v>
      </c>
    </row>
    <row r="655" spans="1:18" hidden="1" x14ac:dyDescent="0.25">
      <c r="A655" s="28" t="s">
        <v>2019</v>
      </c>
      <c r="B655" s="28" t="s">
        <v>1920</v>
      </c>
      <c r="C655" s="29">
        <v>4</v>
      </c>
      <c r="D655" s="19" t="s">
        <v>1372</v>
      </c>
      <c r="E655" s="19" t="s">
        <v>14</v>
      </c>
      <c r="F655" s="29">
        <v>42</v>
      </c>
      <c r="G655" s="19" t="s">
        <v>15</v>
      </c>
      <c r="H655" s="19" t="s">
        <v>15</v>
      </c>
      <c r="I655" s="29">
        <v>320</v>
      </c>
      <c r="J655" s="19" t="s">
        <v>16</v>
      </c>
      <c r="K655" s="19" t="s">
        <v>16</v>
      </c>
      <c r="L655" s="30">
        <v>4201</v>
      </c>
      <c r="M655" s="19" t="s">
        <v>152</v>
      </c>
      <c r="N655" s="19" t="s">
        <v>152</v>
      </c>
      <c r="O655" s="30">
        <v>148</v>
      </c>
      <c r="P655" s="19" t="s">
        <v>1419</v>
      </c>
      <c r="Q655" s="19" t="s">
        <v>1420</v>
      </c>
      <c r="R655" t="s">
        <v>25</v>
      </c>
    </row>
    <row r="656" spans="1:18" hidden="1" x14ac:dyDescent="0.25">
      <c r="A656" s="28" t="s">
        <v>2019</v>
      </c>
      <c r="B656" s="28" t="s">
        <v>1920</v>
      </c>
      <c r="C656" s="29">
        <v>4</v>
      </c>
      <c r="D656" s="19" t="s">
        <v>1372</v>
      </c>
      <c r="E656" s="19" t="s">
        <v>14</v>
      </c>
      <c r="F656" s="29">
        <v>42</v>
      </c>
      <c r="G656" s="19" t="s">
        <v>15</v>
      </c>
      <c r="H656" s="19" t="s">
        <v>15</v>
      </c>
      <c r="I656" s="29">
        <v>320</v>
      </c>
      <c r="J656" s="19" t="s">
        <v>16</v>
      </c>
      <c r="K656" s="19" t="s">
        <v>16</v>
      </c>
      <c r="L656" s="30">
        <v>4201</v>
      </c>
      <c r="M656" s="19" t="s">
        <v>152</v>
      </c>
      <c r="N656" s="19" t="s">
        <v>152</v>
      </c>
      <c r="O656" s="30">
        <v>135</v>
      </c>
      <c r="P656" s="19" t="s">
        <v>1393</v>
      </c>
      <c r="Q656" s="19" t="s">
        <v>1394</v>
      </c>
      <c r="R656" t="s">
        <v>18</v>
      </c>
    </row>
    <row r="657" spans="1:18" hidden="1" x14ac:dyDescent="0.25">
      <c r="A657" s="28" t="s">
        <v>2019</v>
      </c>
      <c r="B657" s="28" t="s">
        <v>1920</v>
      </c>
      <c r="C657" s="29">
        <v>4</v>
      </c>
      <c r="D657" s="19" t="s">
        <v>1372</v>
      </c>
      <c r="E657" s="19" t="s">
        <v>14</v>
      </c>
      <c r="F657" s="29">
        <v>42</v>
      </c>
      <c r="G657" s="19" t="s">
        <v>15</v>
      </c>
      <c r="H657" s="19" t="s">
        <v>15</v>
      </c>
      <c r="I657" s="29">
        <v>320</v>
      </c>
      <c r="J657" s="19" t="s">
        <v>16</v>
      </c>
      <c r="K657" s="19" t="s">
        <v>16</v>
      </c>
      <c r="L657" s="30">
        <v>4201</v>
      </c>
      <c r="M657" s="19" t="s">
        <v>152</v>
      </c>
      <c r="N657" s="19" t="s">
        <v>152</v>
      </c>
      <c r="O657" s="30">
        <v>136</v>
      </c>
      <c r="P657" s="19" t="s">
        <v>1395</v>
      </c>
      <c r="Q657" s="19" t="s">
        <v>1396</v>
      </c>
      <c r="R657" t="s">
        <v>18</v>
      </c>
    </row>
    <row r="658" spans="1:18" hidden="1" x14ac:dyDescent="0.25">
      <c r="A658" s="28" t="s">
        <v>2019</v>
      </c>
      <c r="B658" s="28" t="s">
        <v>1920</v>
      </c>
      <c r="C658" s="29">
        <v>4</v>
      </c>
      <c r="D658" s="19" t="s">
        <v>1372</v>
      </c>
      <c r="E658" s="19" t="s">
        <v>14</v>
      </c>
      <c r="F658" s="29">
        <v>42</v>
      </c>
      <c r="G658" s="19" t="s">
        <v>15</v>
      </c>
      <c r="H658" s="19" t="s">
        <v>15</v>
      </c>
      <c r="I658" s="29">
        <v>320</v>
      </c>
      <c r="J658" s="19" t="s">
        <v>16</v>
      </c>
      <c r="K658" s="19" t="s">
        <v>16</v>
      </c>
      <c r="L658" s="30">
        <v>4201</v>
      </c>
      <c r="M658" s="19" t="s">
        <v>152</v>
      </c>
      <c r="N658" s="19" t="s">
        <v>152</v>
      </c>
      <c r="O658" s="30">
        <v>154</v>
      </c>
      <c r="P658" s="19" t="s">
        <v>1391</v>
      </c>
      <c r="Q658" s="19" t="s">
        <v>1392</v>
      </c>
      <c r="R658" t="s">
        <v>18</v>
      </c>
    </row>
    <row r="659" spans="1:18" hidden="1" x14ac:dyDescent="0.25">
      <c r="A659" s="28" t="s">
        <v>2019</v>
      </c>
      <c r="B659" s="28" t="s">
        <v>1920</v>
      </c>
      <c r="C659" s="29">
        <v>4</v>
      </c>
      <c r="D659" s="19" t="s">
        <v>1372</v>
      </c>
      <c r="E659" s="19" t="s">
        <v>14</v>
      </c>
      <c r="F659" s="29">
        <v>42</v>
      </c>
      <c r="G659" s="19" t="s">
        <v>15</v>
      </c>
      <c r="H659" s="19" t="s">
        <v>15</v>
      </c>
      <c r="I659" s="29">
        <v>320</v>
      </c>
      <c r="J659" s="19" t="s">
        <v>16</v>
      </c>
      <c r="K659" s="19" t="s">
        <v>16</v>
      </c>
      <c r="L659" s="30">
        <v>4201</v>
      </c>
      <c r="M659" s="19" t="s">
        <v>152</v>
      </c>
      <c r="N659" s="19" t="s">
        <v>152</v>
      </c>
      <c r="O659" s="30">
        <v>157</v>
      </c>
      <c r="P659" s="19" t="s">
        <v>1414</v>
      </c>
      <c r="Q659" s="19" t="s">
        <v>1415</v>
      </c>
      <c r="R659" t="s">
        <v>18</v>
      </c>
    </row>
    <row r="660" spans="1:18" hidden="1" x14ac:dyDescent="0.25">
      <c r="A660" s="28" t="s">
        <v>2019</v>
      </c>
      <c r="B660" s="28" t="s">
        <v>1920</v>
      </c>
      <c r="C660" s="29">
        <v>4</v>
      </c>
      <c r="D660" s="19" t="s">
        <v>1372</v>
      </c>
      <c r="E660" s="19" t="s">
        <v>14</v>
      </c>
      <c r="F660" s="29">
        <v>42</v>
      </c>
      <c r="G660" s="19" t="s">
        <v>15</v>
      </c>
      <c r="H660" s="19" t="s">
        <v>15</v>
      </c>
      <c r="I660" s="29">
        <v>320</v>
      </c>
      <c r="J660" s="19" t="s">
        <v>16</v>
      </c>
      <c r="K660" s="19" t="s">
        <v>16</v>
      </c>
      <c r="L660" s="30">
        <v>4201</v>
      </c>
      <c r="M660" s="19" t="s">
        <v>152</v>
      </c>
      <c r="N660" s="19" t="s">
        <v>152</v>
      </c>
      <c r="O660" s="30">
        <v>411</v>
      </c>
      <c r="P660" s="19" t="s">
        <v>1422</v>
      </c>
      <c r="Q660" s="19" t="s">
        <v>1781</v>
      </c>
      <c r="R660" t="s">
        <v>18</v>
      </c>
    </row>
    <row r="661" spans="1:18" hidden="1" x14ac:dyDescent="0.25">
      <c r="A661" s="28" t="s">
        <v>2020</v>
      </c>
      <c r="B661" s="28" t="s">
        <v>2021</v>
      </c>
      <c r="C661" s="29">
        <v>3</v>
      </c>
      <c r="D661" s="19" t="s">
        <v>1370</v>
      </c>
      <c r="E661" s="19" t="s">
        <v>72</v>
      </c>
      <c r="F661" s="29">
        <v>31</v>
      </c>
      <c r="G661" s="19" t="s">
        <v>102</v>
      </c>
      <c r="H661" s="19" t="s">
        <v>102</v>
      </c>
      <c r="I661" s="29">
        <v>311</v>
      </c>
      <c r="J661" s="19" t="s">
        <v>191</v>
      </c>
      <c r="K661" s="19" t="s">
        <v>191</v>
      </c>
      <c r="L661" s="30">
        <v>3111</v>
      </c>
      <c r="M661" s="19" t="s">
        <v>74</v>
      </c>
      <c r="N661" s="19" t="s">
        <v>74</v>
      </c>
      <c r="O661" s="30">
        <v>158</v>
      </c>
      <c r="P661" s="19" t="s">
        <v>1416</v>
      </c>
      <c r="Q661" s="19" t="s">
        <v>1417</v>
      </c>
      <c r="R661" t="s">
        <v>25</v>
      </c>
    </row>
    <row r="662" spans="1:18" hidden="1" x14ac:dyDescent="0.25">
      <c r="A662" s="28" t="s">
        <v>2020</v>
      </c>
      <c r="B662" s="28" t="s">
        <v>2021</v>
      </c>
      <c r="C662" s="29">
        <v>3</v>
      </c>
      <c r="D662" s="19" t="s">
        <v>1370</v>
      </c>
      <c r="E662" s="19" t="s">
        <v>72</v>
      </c>
      <c r="F662" s="29">
        <v>31</v>
      </c>
      <c r="G662" s="19" t="s">
        <v>102</v>
      </c>
      <c r="H662" s="19" t="s">
        <v>102</v>
      </c>
      <c r="I662" s="29">
        <v>311</v>
      </c>
      <c r="J662" s="19" t="s">
        <v>191</v>
      </c>
      <c r="K662" s="19" t="s">
        <v>191</v>
      </c>
      <c r="L662" s="30">
        <v>3111</v>
      </c>
      <c r="M662" s="19" t="s">
        <v>74</v>
      </c>
      <c r="N662" s="19" t="s">
        <v>74</v>
      </c>
      <c r="O662" s="30">
        <v>157</v>
      </c>
      <c r="P662" s="19" t="s">
        <v>1414</v>
      </c>
      <c r="Q662" s="19" t="s">
        <v>1415</v>
      </c>
      <c r="R662" t="s">
        <v>18</v>
      </c>
    </row>
    <row r="663" spans="1:18" hidden="1" x14ac:dyDescent="0.25">
      <c r="A663" s="28" t="s">
        <v>2022</v>
      </c>
      <c r="B663" s="28" t="s">
        <v>2021</v>
      </c>
      <c r="C663" s="29">
        <v>3</v>
      </c>
      <c r="D663" s="19" t="s">
        <v>1370</v>
      </c>
      <c r="E663" s="19" t="s">
        <v>72</v>
      </c>
      <c r="F663" s="29">
        <v>31</v>
      </c>
      <c r="G663" s="19" t="s">
        <v>102</v>
      </c>
      <c r="H663" s="19" t="s">
        <v>102</v>
      </c>
      <c r="I663" s="29">
        <v>311</v>
      </c>
      <c r="J663" s="19" t="s">
        <v>191</v>
      </c>
      <c r="K663" s="19" t="s">
        <v>191</v>
      </c>
      <c r="L663" s="30">
        <v>3118</v>
      </c>
      <c r="M663" s="19" t="s">
        <v>45</v>
      </c>
      <c r="N663" s="19" t="s">
        <v>45</v>
      </c>
      <c r="O663" s="30">
        <v>271</v>
      </c>
      <c r="P663" s="19" t="s">
        <v>1389</v>
      </c>
      <c r="Q663" s="19" t="s">
        <v>1390</v>
      </c>
      <c r="R663" t="s">
        <v>18</v>
      </c>
    </row>
    <row r="664" spans="1:18" hidden="1" x14ac:dyDescent="0.25">
      <c r="A664" s="28" t="s">
        <v>2022</v>
      </c>
      <c r="B664" s="28" t="s">
        <v>2021</v>
      </c>
      <c r="C664" s="29">
        <v>3</v>
      </c>
      <c r="D664" s="19" t="s">
        <v>1370</v>
      </c>
      <c r="E664" s="19" t="s">
        <v>72</v>
      </c>
      <c r="F664" s="29">
        <v>31</v>
      </c>
      <c r="G664" s="19" t="s">
        <v>102</v>
      </c>
      <c r="H664" s="19" t="s">
        <v>102</v>
      </c>
      <c r="I664" s="29">
        <v>311</v>
      </c>
      <c r="J664" s="19" t="s">
        <v>191</v>
      </c>
      <c r="K664" s="19" t="s">
        <v>191</v>
      </c>
      <c r="L664" s="30">
        <v>3118</v>
      </c>
      <c r="M664" s="19" t="s">
        <v>45</v>
      </c>
      <c r="N664" s="19" t="s">
        <v>45</v>
      </c>
      <c r="O664" s="30">
        <v>148</v>
      </c>
      <c r="P664" s="19" t="s">
        <v>1419</v>
      </c>
      <c r="Q664" s="19" t="s">
        <v>1420</v>
      </c>
      <c r="R664" t="s">
        <v>25</v>
      </c>
    </row>
    <row r="665" spans="1:18" hidden="1" x14ac:dyDescent="0.25">
      <c r="A665" s="28" t="s">
        <v>2022</v>
      </c>
      <c r="B665" s="28" t="s">
        <v>2021</v>
      </c>
      <c r="C665" s="29">
        <v>3</v>
      </c>
      <c r="D665" s="19" t="s">
        <v>1370</v>
      </c>
      <c r="E665" s="19" t="s">
        <v>72</v>
      </c>
      <c r="F665" s="29">
        <v>31</v>
      </c>
      <c r="G665" s="19" t="s">
        <v>102</v>
      </c>
      <c r="H665" s="19" t="s">
        <v>102</v>
      </c>
      <c r="I665" s="29">
        <v>311</v>
      </c>
      <c r="J665" s="19" t="s">
        <v>191</v>
      </c>
      <c r="K665" s="19" t="s">
        <v>191</v>
      </c>
      <c r="L665" s="30">
        <v>3118</v>
      </c>
      <c r="M665" s="19" t="s">
        <v>45</v>
      </c>
      <c r="N665" s="19" t="s">
        <v>45</v>
      </c>
      <c r="O665" s="30">
        <v>147</v>
      </c>
      <c r="P665" s="19" t="s">
        <v>1421</v>
      </c>
      <c r="Q665" s="19" t="s">
        <v>1421</v>
      </c>
      <c r="R665" t="s">
        <v>18</v>
      </c>
    </row>
    <row r="666" spans="1:18" hidden="1" x14ac:dyDescent="0.25">
      <c r="A666" s="28" t="s">
        <v>2022</v>
      </c>
      <c r="B666" s="28" t="s">
        <v>2021</v>
      </c>
      <c r="C666" s="29">
        <v>3</v>
      </c>
      <c r="D666" s="19" t="s">
        <v>1370</v>
      </c>
      <c r="E666" s="19" t="s">
        <v>72</v>
      </c>
      <c r="F666" s="29">
        <v>31</v>
      </c>
      <c r="G666" s="19" t="s">
        <v>102</v>
      </c>
      <c r="H666" s="19" t="s">
        <v>102</v>
      </c>
      <c r="I666" s="29">
        <v>311</v>
      </c>
      <c r="J666" s="19" t="s">
        <v>191</v>
      </c>
      <c r="K666" s="19" t="s">
        <v>191</v>
      </c>
      <c r="L666" s="30">
        <v>3118</v>
      </c>
      <c r="M666" s="19" t="s">
        <v>45</v>
      </c>
      <c r="N666" s="19" t="s">
        <v>45</v>
      </c>
      <c r="O666" s="30">
        <v>135</v>
      </c>
      <c r="P666" s="19" t="s">
        <v>1393</v>
      </c>
      <c r="Q666" s="19" t="s">
        <v>1394</v>
      </c>
      <c r="R666" t="s">
        <v>18</v>
      </c>
    </row>
    <row r="667" spans="1:18" hidden="1" x14ac:dyDescent="0.25">
      <c r="A667" s="28" t="s">
        <v>2022</v>
      </c>
      <c r="B667" s="28" t="s">
        <v>2021</v>
      </c>
      <c r="C667" s="29">
        <v>3</v>
      </c>
      <c r="D667" s="19" t="s">
        <v>1370</v>
      </c>
      <c r="E667" s="19" t="s">
        <v>72</v>
      </c>
      <c r="F667" s="29">
        <v>31</v>
      </c>
      <c r="G667" s="19" t="s">
        <v>102</v>
      </c>
      <c r="H667" s="19" t="s">
        <v>102</v>
      </c>
      <c r="I667" s="29">
        <v>311</v>
      </c>
      <c r="J667" s="19" t="s">
        <v>191</v>
      </c>
      <c r="K667" s="19" t="s">
        <v>191</v>
      </c>
      <c r="L667" s="30">
        <v>3118</v>
      </c>
      <c r="M667" s="19" t="s">
        <v>45</v>
      </c>
      <c r="N667" s="19" t="s">
        <v>45</v>
      </c>
      <c r="O667" s="30">
        <v>136</v>
      </c>
      <c r="P667" s="19" t="s">
        <v>1395</v>
      </c>
      <c r="Q667" s="19" t="s">
        <v>1396</v>
      </c>
      <c r="R667" t="s">
        <v>18</v>
      </c>
    </row>
    <row r="668" spans="1:18" hidden="1" x14ac:dyDescent="0.25">
      <c r="A668" s="28" t="s">
        <v>2022</v>
      </c>
      <c r="B668" s="28" t="s">
        <v>2021</v>
      </c>
      <c r="C668" s="29">
        <v>3</v>
      </c>
      <c r="D668" s="19" t="s">
        <v>1370</v>
      </c>
      <c r="E668" s="19" t="s">
        <v>72</v>
      </c>
      <c r="F668" s="29">
        <v>31</v>
      </c>
      <c r="G668" s="19" t="s">
        <v>102</v>
      </c>
      <c r="H668" s="19" t="s">
        <v>102</v>
      </c>
      <c r="I668" s="29">
        <v>311</v>
      </c>
      <c r="J668" s="19" t="s">
        <v>191</v>
      </c>
      <c r="K668" s="19" t="s">
        <v>191</v>
      </c>
      <c r="L668" s="30">
        <v>3118</v>
      </c>
      <c r="M668" s="19" t="s">
        <v>45</v>
      </c>
      <c r="N668" s="19" t="s">
        <v>45</v>
      </c>
      <c r="O668" s="30">
        <v>154</v>
      </c>
      <c r="P668" s="19" t="s">
        <v>1391</v>
      </c>
      <c r="Q668" s="19" t="s">
        <v>1392</v>
      </c>
      <c r="R668" t="s">
        <v>18</v>
      </c>
    </row>
    <row r="669" spans="1:18" hidden="1" x14ac:dyDescent="0.25">
      <c r="A669" s="28" t="s">
        <v>2022</v>
      </c>
      <c r="B669" s="28" t="s">
        <v>2021</v>
      </c>
      <c r="C669" s="29">
        <v>3</v>
      </c>
      <c r="D669" s="19" t="s">
        <v>1370</v>
      </c>
      <c r="E669" s="19" t="s">
        <v>72</v>
      </c>
      <c r="F669" s="29">
        <v>31</v>
      </c>
      <c r="G669" s="19" t="s">
        <v>102</v>
      </c>
      <c r="H669" s="19" t="s">
        <v>102</v>
      </c>
      <c r="I669" s="29">
        <v>311</v>
      </c>
      <c r="J669" s="19" t="s">
        <v>191</v>
      </c>
      <c r="K669" s="19" t="s">
        <v>191</v>
      </c>
      <c r="L669" s="30">
        <v>3118</v>
      </c>
      <c r="M669" s="19" t="s">
        <v>45</v>
      </c>
      <c r="N669" s="19" t="s">
        <v>45</v>
      </c>
      <c r="O669" s="30">
        <v>157</v>
      </c>
      <c r="P669" s="19" t="s">
        <v>1414</v>
      </c>
      <c r="Q669" s="19" t="s">
        <v>1415</v>
      </c>
      <c r="R669" t="s">
        <v>18</v>
      </c>
    </row>
    <row r="670" spans="1:18" hidden="1" x14ac:dyDescent="0.25">
      <c r="A670" s="28" t="s">
        <v>2022</v>
      </c>
      <c r="B670" s="28" t="s">
        <v>2021</v>
      </c>
      <c r="C670" s="29">
        <v>3</v>
      </c>
      <c r="D670" s="19" t="s">
        <v>1370</v>
      </c>
      <c r="E670" s="19" t="s">
        <v>72</v>
      </c>
      <c r="F670" s="29">
        <v>31</v>
      </c>
      <c r="G670" s="19" t="s">
        <v>102</v>
      </c>
      <c r="H670" s="19" t="s">
        <v>102</v>
      </c>
      <c r="I670" s="29">
        <v>311</v>
      </c>
      <c r="J670" s="19" t="s">
        <v>191</v>
      </c>
      <c r="K670" s="19" t="s">
        <v>191</v>
      </c>
      <c r="L670" s="30">
        <v>3118</v>
      </c>
      <c r="M670" s="19" t="s">
        <v>45</v>
      </c>
      <c r="N670" s="19" t="s">
        <v>45</v>
      </c>
      <c r="O670" s="30">
        <v>411</v>
      </c>
      <c r="P670" s="19" t="s">
        <v>1422</v>
      </c>
      <c r="Q670" s="19" t="s">
        <v>1781</v>
      </c>
      <c r="R670" t="s">
        <v>18</v>
      </c>
    </row>
    <row r="671" spans="1:18" hidden="1" x14ac:dyDescent="0.25">
      <c r="A671" s="28" t="s">
        <v>2023</v>
      </c>
      <c r="B671" s="28" t="s">
        <v>1967</v>
      </c>
      <c r="C671" s="29">
        <v>3</v>
      </c>
      <c r="D671" s="19" t="s">
        <v>1370</v>
      </c>
      <c r="E671" s="19" t="s">
        <v>72</v>
      </c>
      <c r="F671" s="29">
        <v>31</v>
      </c>
      <c r="G671" s="19" t="s">
        <v>102</v>
      </c>
      <c r="H671" s="19" t="s">
        <v>102</v>
      </c>
      <c r="I671" s="29">
        <v>313</v>
      </c>
      <c r="J671" s="19" t="s">
        <v>109</v>
      </c>
      <c r="K671" s="19" t="s">
        <v>109</v>
      </c>
      <c r="L671" s="30">
        <v>3133</v>
      </c>
      <c r="M671" s="19" t="s">
        <v>106</v>
      </c>
      <c r="N671" s="19" t="s">
        <v>106</v>
      </c>
      <c r="O671" s="30">
        <v>159</v>
      </c>
      <c r="P671" s="19" t="s">
        <v>1418</v>
      </c>
      <c r="Q671" s="19" t="s">
        <v>1418</v>
      </c>
      <c r="R671" t="s">
        <v>25</v>
      </c>
    </row>
    <row r="672" spans="1:18" hidden="1" x14ac:dyDescent="0.25">
      <c r="A672" s="28" t="s">
        <v>2023</v>
      </c>
      <c r="B672" s="28" t="s">
        <v>1967</v>
      </c>
      <c r="C672" s="29">
        <v>3</v>
      </c>
      <c r="D672" s="19" t="s">
        <v>1370</v>
      </c>
      <c r="E672" s="19" t="s">
        <v>72</v>
      </c>
      <c r="F672" s="29">
        <v>31</v>
      </c>
      <c r="G672" s="19" t="s">
        <v>102</v>
      </c>
      <c r="H672" s="19" t="s">
        <v>102</v>
      </c>
      <c r="I672" s="29">
        <v>313</v>
      </c>
      <c r="J672" s="19" t="s">
        <v>109</v>
      </c>
      <c r="K672" s="19" t="s">
        <v>109</v>
      </c>
      <c r="L672" s="30">
        <v>3133</v>
      </c>
      <c r="M672" s="19" t="s">
        <v>106</v>
      </c>
      <c r="N672" s="19" t="s">
        <v>106</v>
      </c>
      <c r="O672" s="30">
        <v>157</v>
      </c>
      <c r="P672" s="19" t="s">
        <v>1414</v>
      </c>
      <c r="Q672" s="19" t="s">
        <v>1415</v>
      </c>
      <c r="R672" t="s">
        <v>18</v>
      </c>
    </row>
    <row r="673" spans="1:18" hidden="1" x14ac:dyDescent="0.25">
      <c r="A673" s="28" t="s">
        <v>2024</v>
      </c>
      <c r="B673" s="28" t="s">
        <v>1967</v>
      </c>
      <c r="C673" s="29">
        <v>3</v>
      </c>
      <c r="D673" s="19" t="s">
        <v>1370</v>
      </c>
      <c r="E673" s="19" t="s">
        <v>72</v>
      </c>
      <c r="F673" s="29">
        <v>31</v>
      </c>
      <c r="G673" s="19" t="s">
        <v>102</v>
      </c>
      <c r="H673" s="19" t="s">
        <v>102</v>
      </c>
      <c r="I673" s="29">
        <v>313</v>
      </c>
      <c r="J673" s="19" t="s">
        <v>109</v>
      </c>
      <c r="K673" s="19" t="s">
        <v>109</v>
      </c>
      <c r="L673" s="30">
        <v>3138</v>
      </c>
      <c r="M673" s="19" t="s">
        <v>45</v>
      </c>
      <c r="N673" s="19" t="s">
        <v>45</v>
      </c>
      <c r="O673" s="30">
        <v>271</v>
      </c>
      <c r="P673" s="19" t="s">
        <v>1389</v>
      </c>
      <c r="Q673" s="19" t="s">
        <v>1390</v>
      </c>
      <c r="R673" t="s">
        <v>18</v>
      </c>
    </row>
    <row r="674" spans="1:18" hidden="1" x14ac:dyDescent="0.25">
      <c r="A674" s="28" t="s">
        <v>2024</v>
      </c>
      <c r="B674" s="28" t="s">
        <v>1967</v>
      </c>
      <c r="C674" s="29">
        <v>3</v>
      </c>
      <c r="D674" s="19" t="s">
        <v>1370</v>
      </c>
      <c r="E674" s="19" t="s">
        <v>72</v>
      </c>
      <c r="F674" s="29">
        <v>31</v>
      </c>
      <c r="G674" s="19" t="s">
        <v>102</v>
      </c>
      <c r="H674" s="19" t="s">
        <v>102</v>
      </c>
      <c r="I674" s="29">
        <v>313</v>
      </c>
      <c r="J674" s="19" t="s">
        <v>109</v>
      </c>
      <c r="K674" s="19" t="s">
        <v>109</v>
      </c>
      <c r="L674" s="30">
        <v>3138</v>
      </c>
      <c r="M674" s="19" t="s">
        <v>45</v>
      </c>
      <c r="N674" s="19" t="s">
        <v>45</v>
      </c>
      <c r="O674" s="30">
        <v>148</v>
      </c>
      <c r="P674" s="19" t="s">
        <v>1419</v>
      </c>
      <c r="Q674" s="19" t="s">
        <v>1420</v>
      </c>
      <c r="R674" t="s">
        <v>25</v>
      </c>
    </row>
    <row r="675" spans="1:18" hidden="1" x14ac:dyDescent="0.25">
      <c r="A675" s="28" t="s">
        <v>2024</v>
      </c>
      <c r="B675" s="28" t="s">
        <v>1967</v>
      </c>
      <c r="C675" s="29">
        <v>3</v>
      </c>
      <c r="D675" s="19" t="s">
        <v>1370</v>
      </c>
      <c r="E675" s="19" t="s">
        <v>72</v>
      </c>
      <c r="F675" s="29">
        <v>31</v>
      </c>
      <c r="G675" s="19" t="s">
        <v>102</v>
      </c>
      <c r="H675" s="19" t="s">
        <v>102</v>
      </c>
      <c r="I675" s="29">
        <v>313</v>
      </c>
      <c r="J675" s="19" t="s">
        <v>109</v>
      </c>
      <c r="K675" s="19" t="s">
        <v>109</v>
      </c>
      <c r="L675" s="30">
        <v>3138</v>
      </c>
      <c r="M675" s="19" t="s">
        <v>45</v>
      </c>
      <c r="N675" s="19" t="s">
        <v>45</v>
      </c>
      <c r="O675" s="30">
        <v>147</v>
      </c>
      <c r="P675" s="19" t="s">
        <v>1421</v>
      </c>
      <c r="Q675" s="19" t="s">
        <v>1421</v>
      </c>
      <c r="R675" t="s">
        <v>18</v>
      </c>
    </row>
    <row r="676" spans="1:18" hidden="1" x14ac:dyDescent="0.25">
      <c r="A676" s="33" t="s">
        <v>2024</v>
      </c>
      <c r="B676" s="28" t="s">
        <v>1967</v>
      </c>
      <c r="C676" s="29">
        <v>3</v>
      </c>
      <c r="D676" s="19" t="s">
        <v>1370</v>
      </c>
      <c r="E676" s="19" t="s">
        <v>72</v>
      </c>
      <c r="F676" s="29">
        <v>31</v>
      </c>
      <c r="G676" s="19" t="s">
        <v>102</v>
      </c>
      <c r="H676" s="19" t="s">
        <v>102</v>
      </c>
      <c r="I676" s="29">
        <v>313</v>
      </c>
      <c r="J676" s="19" t="s">
        <v>109</v>
      </c>
      <c r="K676" s="19" t="s">
        <v>109</v>
      </c>
      <c r="L676" s="30">
        <v>3138</v>
      </c>
      <c r="M676" s="19" t="s">
        <v>45</v>
      </c>
      <c r="N676" s="19" t="s">
        <v>45</v>
      </c>
      <c r="O676" s="30">
        <v>135</v>
      </c>
      <c r="P676" s="19" t="s">
        <v>1393</v>
      </c>
      <c r="Q676" s="19" t="s">
        <v>1394</v>
      </c>
      <c r="R676" t="s">
        <v>18</v>
      </c>
    </row>
    <row r="677" spans="1:18" hidden="1" x14ac:dyDescent="0.25">
      <c r="A677" s="28" t="s">
        <v>2024</v>
      </c>
      <c r="B677" s="28" t="s">
        <v>1967</v>
      </c>
      <c r="C677" s="29">
        <v>3</v>
      </c>
      <c r="D677" s="19" t="s">
        <v>1370</v>
      </c>
      <c r="E677" s="19" t="s">
        <v>72</v>
      </c>
      <c r="F677" s="29">
        <v>31</v>
      </c>
      <c r="G677" s="19" t="s">
        <v>102</v>
      </c>
      <c r="H677" s="19" t="s">
        <v>102</v>
      </c>
      <c r="I677" s="29">
        <v>313</v>
      </c>
      <c r="J677" s="19" t="s">
        <v>109</v>
      </c>
      <c r="K677" s="19" t="s">
        <v>109</v>
      </c>
      <c r="L677" s="30">
        <v>3138</v>
      </c>
      <c r="M677" s="19" t="s">
        <v>45</v>
      </c>
      <c r="N677" s="19" t="s">
        <v>45</v>
      </c>
      <c r="O677" s="30">
        <v>136</v>
      </c>
      <c r="P677" s="19" t="s">
        <v>1395</v>
      </c>
      <c r="Q677" s="19" t="s">
        <v>1396</v>
      </c>
      <c r="R677" t="s">
        <v>18</v>
      </c>
    </row>
    <row r="678" spans="1:18" hidden="1" x14ac:dyDescent="0.25">
      <c r="A678" s="28" t="s">
        <v>2024</v>
      </c>
      <c r="B678" s="28" t="s">
        <v>1967</v>
      </c>
      <c r="C678" s="29">
        <v>3</v>
      </c>
      <c r="D678" s="19" t="s">
        <v>1370</v>
      </c>
      <c r="E678" s="19" t="s">
        <v>72</v>
      </c>
      <c r="F678" s="29">
        <v>31</v>
      </c>
      <c r="G678" s="19" t="s">
        <v>102</v>
      </c>
      <c r="H678" s="19" t="s">
        <v>102</v>
      </c>
      <c r="I678" s="29">
        <v>313</v>
      </c>
      <c r="J678" s="19" t="s">
        <v>109</v>
      </c>
      <c r="K678" s="19" t="s">
        <v>109</v>
      </c>
      <c r="L678" s="30">
        <v>3138</v>
      </c>
      <c r="M678" s="19" t="s">
        <v>45</v>
      </c>
      <c r="N678" s="19" t="s">
        <v>45</v>
      </c>
      <c r="O678" s="30">
        <v>154</v>
      </c>
      <c r="P678" s="19" t="s">
        <v>1391</v>
      </c>
      <c r="Q678" s="19" t="s">
        <v>1392</v>
      </c>
      <c r="R678" t="s">
        <v>18</v>
      </c>
    </row>
    <row r="679" spans="1:18" hidden="1" x14ac:dyDescent="0.25">
      <c r="A679" s="28" t="s">
        <v>2024</v>
      </c>
      <c r="B679" s="28" t="s">
        <v>1967</v>
      </c>
      <c r="C679" s="29">
        <v>3</v>
      </c>
      <c r="D679" s="19" t="s">
        <v>1370</v>
      </c>
      <c r="E679" s="19" t="s">
        <v>72</v>
      </c>
      <c r="F679" s="29">
        <v>31</v>
      </c>
      <c r="G679" s="19" t="s">
        <v>102</v>
      </c>
      <c r="H679" s="19" t="s">
        <v>102</v>
      </c>
      <c r="I679" s="29">
        <v>313</v>
      </c>
      <c r="J679" s="19" t="s">
        <v>109</v>
      </c>
      <c r="K679" s="19" t="s">
        <v>109</v>
      </c>
      <c r="L679" s="30">
        <v>3138</v>
      </c>
      <c r="M679" s="19" t="s">
        <v>45</v>
      </c>
      <c r="N679" s="19" t="s">
        <v>45</v>
      </c>
      <c r="O679" s="30">
        <v>157</v>
      </c>
      <c r="P679" s="19" t="s">
        <v>1414</v>
      </c>
      <c r="Q679" s="19" t="s">
        <v>1415</v>
      </c>
      <c r="R679" t="s">
        <v>18</v>
      </c>
    </row>
    <row r="680" spans="1:18" hidden="1" x14ac:dyDescent="0.25">
      <c r="A680" s="28" t="s">
        <v>2024</v>
      </c>
      <c r="B680" s="28" t="s">
        <v>1967</v>
      </c>
      <c r="C680" s="29">
        <v>3</v>
      </c>
      <c r="D680" s="19" t="s">
        <v>1370</v>
      </c>
      <c r="E680" s="19" t="s">
        <v>72</v>
      </c>
      <c r="F680" s="29">
        <v>31</v>
      </c>
      <c r="G680" s="19" t="s">
        <v>102</v>
      </c>
      <c r="H680" s="19" t="s">
        <v>102</v>
      </c>
      <c r="I680" s="29">
        <v>313</v>
      </c>
      <c r="J680" s="19" t="s">
        <v>109</v>
      </c>
      <c r="K680" s="19" t="s">
        <v>109</v>
      </c>
      <c r="L680" s="30">
        <v>3138</v>
      </c>
      <c r="M680" s="19" t="s">
        <v>45</v>
      </c>
      <c r="N680" s="19" t="s">
        <v>45</v>
      </c>
      <c r="O680" s="30">
        <v>411</v>
      </c>
      <c r="P680" s="19" t="s">
        <v>1422</v>
      </c>
      <c r="Q680" s="19" t="s">
        <v>1781</v>
      </c>
      <c r="R680" t="s">
        <v>18</v>
      </c>
    </row>
    <row r="681" spans="1:18" hidden="1" x14ac:dyDescent="0.25">
      <c r="A681" s="28" t="s">
        <v>2025</v>
      </c>
      <c r="B681" s="28" t="s">
        <v>1972</v>
      </c>
      <c r="C681" s="29">
        <v>3</v>
      </c>
      <c r="D681" s="19" t="s">
        <v>1370</v>
      </c>
      <c r="E681" s="19" t="s">
        <v>72</v>
      </c>
      <c r="F681" s="29">
        <v>32</v>
      </c>
      <c r="G681" s="19" t="s">
        <v>105</v>
      </c>
      <c r="H681" s="19" t="s">
        <v>105</v>
      </c>
      <c r="I681" s="29">
        <v>320</v>
      </c>
      <c r="J681" s="19" t="s">
        <v>16</v>
      </c>
      <c r="K681" s="19" t="s">
        <v>16</v>
      </c>
      <c r="L681" s="30">
        <v>3204</v>
      </c>
      <c r="M681" s="19" t="s">
        <v>210</v>
      </c>
      <c r="N681" s="19" t="s">
        <v>210</v>
      </c>
      <c r="O681" s="30">
        <v>158</v>
      </c>
      <c r="P681" s="19" t="s">
        <v>1416</v>
      </c>
      <c r="Q681" s="19" t="s">
        <v>1417</v>
      </c>
      <c r="R681" t="s">
        <v>25</v>
      </c>
    </row>
    <row r="682" spans="1:18" hidden="1" x14ac:dyDescent="0.25">
      <c r="A682" s="28" t="s">
        <v>2025</v>
      </c>
      <c r="B682" s="28" t="s">
        <v>1972</v>
      </c>
      <c r="C682" s="29">
        <v>3</v>
      </c>
      <c r="D682" s="19" t="s">
        <v>1370</v>
      </c>
      <c r="E682" s="19" t="s">
        <v>72</v>
      </c>
      <c r="F682" s="29">
        <v>32</v>
      </c>
      <c r="G682" s="19" t="s">
        <v>105</v>
      </c>
      <c r="H682" s="19" t="s">
        <v>105</v>
      </c>
      <c r="I682" s="29">
        <v>320</v>
      </c>
      <c r="J682" s="19" t="s">
        <v>16</v>
      </c>
      <c r="K682" s="19" t="s">
        <v>16</v>
      </c>
      <c r="L682" s="30">
        <v>3204</v>
      </c>
      <c r="M682" s="19" t="s">
        <v>210</v>
      </c>
      <c r="N682" s="19" t="s">
        <v>210</v>
      </c>
      <c r="O682" s="30">
        <v>186</v>
      </c>
      <c r="P682" s="19" t="s">
        <v>1423</v>
      </c>
      <c r="Q682" s="19" t="s">
        <v>1423</v>
      </c>
      <c r="R682" t="s">
        <v>18</v>
      </c>
    </row>
    <row r="683" spans="1:18" hidden="1" x14ac:dyDescent="0.25">
      <c r="A683" s="28" t="s">
        <v>2025</v>
      </c>
      <c r="B683" s="28" t="s">
        <v>1972</v>
      </c>
      <c r="C683" s="29">
        <v>3</v>
      </c>
      <c r="D683" s="19" t="s">
        <v>1370</v>
      </c>
      <c r="E683" s="19" t="s">
        <v>72</v>
      </c>
      <c r="F683" s="29">
        <v>32</v>
      </c>
      <c r="G683" s="19" t="s">
        <v>105</v>
      </c>
      <c r="H683" s="19" t="s">
        <v>105</v>
      </c>
      <c r="I683" s="29">
        <v>320</v>
      </c>
      <c r="J683" s="19" t="s">
        <v>16</v>
      </c>
      <c r="K683" s="19" t="s">
        <v>16</v>
      </c>
      <c r="L683" s="30">
        <v>3204</v>
      </c>
      <c r="M683" s="19" t="s">
        <v>210</v>
      </c>
      <c r="N683" s="19" t="s">
        <v>210</v>
      </c>
      <c r="O683" s="30">
        <v>157</v>
      </c>
      <c r="P683" s="19" t="s">
        <v>1414</v>
      </c>
      <c r="Q683" s="19" t="s">
        <v>1415</v>
      </c>
      <c r="R683" t="s">
        <v>18</v>
      </c>
    </row>
    <row r="684" spans="1:18" hidden="1" x14ac:dyDescent="0.25">
      <c r="A684" s="28" t="s">
        <v>2026</v>
      </c>
      <c r="B684" s="28" t="s">
        <v>1975</v>
      </c>
      <c r="C684" s="29">
        <v>3</v>
      </c>
      <c r="D684" s="19" t="s">
        <v>1370</v>
      </c>
      <c r="E684" s="19" t="s">
        <v>72</v>
      </c>
      <c r="F684" s="29">
        <v>35</v>
      </c>
      <c r="G684" s="19" t="s">
        <v>107</v>
      </c>
      <c r="H684" s="19" t="s">
        <v>107</v>
      </c>
      <c r="I684" s="29">
        <v>320</v>
      </c>
      <c r="J684" s="19" t="s">
        <v>16</v>
      </c>
      <c r="K684" s="19" t="s">
        <v>16</v>
      </c>
      <c r="L684" s="30">
        <v>3504</v>
      </c>
      <c r="M684" s="19" t="s">
        <v>209</v>
      </c>
      <c r="N684" s="19" t="s">
        <v>209</v>
      </c>
      <c r="O684" s="30">
        <v>158</v>
      </c>
      <c r="P684" s="19" t="s">
        <v>1416</v>
      </c>
      <c r="Q684" s="19" t="s">
        <v>1417</v>
      </c>
      <c r="R684" t="s">
        <v>25</v>
      </c>
    </row>
    <row r="685" spans="1:18" hidden="1" x14ac:dyDescent="0.25">
      <c r="A685" s="28" t="s">
        <v>2026</v>
      </c>
      <c r="B685" s="28" t="s">
        <v>1975</v>
      </c>
      <c r="C685" s="29">
        <v>3</v>
      </c>
      <c r="D685" s="19" t="s">
        <v>1370</v>
      </c>
      <c r="E685" s="19" t="s">
        <v>72</v>
      </c>
      <c r="F685" s="29">
        <v>35</v>
      </c>
      <c r="G685" s="19" t="s">
        <v>107</v>
      </c>
      <c r="H685" s="19" t="s">
        <v>107</v>
      </c>
      <c r="I685" s="29">
        <v>320</v>
      </c>
      <c r="J685" s="19" t="s">
        <v>16</v>
      </c>
      <c r="K685" s="19" t="s">
        <v>16</v>
      </c>
      <c r="L685" s="30">
        <v>3504</v>
      </c>
      <c r="M685" s="19" t="s">
        <v>209</v>
      </c>
      <c r="N685" s="19" t="s">
        <v>209</v>
      </c>
      <c r="O685" s="30">
        <v>157</v>
      </c>
      <c r="P685" s="19" t="s">
        <v>1414</v>
      </c>
      <c r="Q685" s="19" t="s">
        <v>1415</v>
      </c>
      <c r="R685" t="s">
        <v>18</v>
      </c>
    </row>
    <row r="686" spans="1:18" hidden="1" x14ac:dyDescent="0.25">
      <c r="A686" s="28" t="s">
        <v>2027</v>
      </c>
      <c r="B686" s="28" t="s">
        <v>2028</v>
      </c>
      <c r="C686" s="29">
        <v>3</v>
      </c>
      <c r="D686" s="19" t="s">
        <v>1370</v>
      </c>
      <c r="E686" s="19" t="s">
        <v>72</v>
      </c>
      <c r="F686" s="29">
        <v>34</v>
      </c>
      <c r="G686" s="19" t="s">
        <v>205</v>
      </c>
      <c r="H686" s="19" t="s">
        <v>205</v>
      </c>
      <c r="I686" s="29">
        <v>320</v>
      </c>
      <c r="J686" s="19" t="s">
        <v>16</v>
      </c>
      <c r="K686" s="19" t="s">
        <v>16</v>
      </c>
      <c r="L686" s="30">
        <v>3401</v>
      </c>
      <c r="M686" s="19" t="s">
        <v>74</v>
      </c>
      <c r="N686" s="19" t="s">
        <v>74</v>
      </c>
      <c r="O686" s="30">
        <v>158</v>
      </c>
      <c r="P686" s="19" t="s">
        <v>1416</v>
      </c>
      <c r="Q686" s="19" t="s">
        <v>1417</v>
      </c>
      <c r="R686" t="s">
        <v>25</v>
      </c>
    </row>
    <row r="687" spans="1:18" hidden="1" x14ac:dyDescent="0.25">
      <c r="A687" s="28" t="s">
        <v>2027</v>
      </c>
      <c r="B687" s="28" t="s">
        <v>2028</v>
      </c>
      <c r="C687" s="29">
        <v>3</v>
      </c>
      <c r="D687" s="19" t="s">
        <v>1370</v>
      </c>
      <c r="E687" s="19" t="s">
        <v>72</v>
      </c>
      <c r="F687" s="29">
        <v>34</v>
      </c>
      <c r="G687" s="19" t="s">
        <v>205</v>
      </c>
      <c r="H687" s="19" t="s">
        <v>205</v>
      </c>
      <c r="I687" s="29">
        <v>320</v>
      </c>
      <c r="J687" s="19" t="s">
        <v>16</v>
      </c>
      <c r="K687" s="19" t="s">
        <v>16</v>
      </c>
      <c r="L687" s="30">
        <v>3401</v>
      </c>
      <c r="M687" s="19" t="s">
        <v>74</v>
      </c>
      <c r="N687" s="19" t="s">
        <v>74</v>
      </c>
      <c r="O687" s="30">
        <v>157</v>
      </c>
      <c r="P687" s="19" t="s">
        <v>1414</v>
      </c>
      <c r="Q687" s="19" t="s">
        <v>1415</v>
      </c>
      <c r="R687" t="s">
        <v>18</v>
      </c>
    </row>
    <row r="688" spans="1:18" hidden="1" x14ac:dyDescent="0.25">
      <c r="A688" s="28" t="s">
        <v>2029</v>
      </c>
      <c r="B688" s="28" t="s">
        <v>2028</v>
      </c>
      <c r="C688" s="29">
        <v>3</v>
      </c>
      <c r="D688" s="19" t="s">
        <v>1370</v>
      </c>
      <c r="E688" s="19" t="s">
        <v>72</v>
      </c>
      <c r="F688" s="29">
        <v>34</v>
      </c>
      <c r="G688" s="19" t="s">
        <v>205</v>
      </c>
      <c r="H688" s="19" t="s">
        <v>205</v>
      </c>
      <c r="I688" s="29">
        <v>320</v>
      </c>
      <c r="J688" s="19" t="s">
        <v>16</v>
      </c>
      <c r="K688" s="19" t="s">
        <v>16</v>
      </c>
      <c r="L688" s="30">
        <v>3403</v>
      </c>
      <c r="M688" s="19" t="s">
        <v>106</v>
      </c>
      <c r="N688" s="19" t="s">
        <v>106</v>
      </c>
      <c r="O688" s="30">
        <v>159</v>
      </c>
      <c r="P688" s="19" t="s">
        <v>1418</v>
      </c>
      <c r="Q688" s="19" t="s">
        <v>1418</v>
      </c>
      <c r="R688" t="s">
        <v>25</v>
      </c>
    </row>
    <row r="689" spans="1:18" hidden="1" x14ac:dyDescent="0.25">
      <c r="A689" s="28" t="s">
        <v>2029</v>
      </c>
      <c r="B689" s="28" t="s">
        <v>2028</v>
      </c>
      <c r="C689" s="29">
        <v>3</v>
      </c>
      <c r="D689" s="19" t="s">
        <v>1370</v>
      </c>
      <c r="E689" s="19" t="s">
        <v>72</v>
      </c>
      <c r="F689" s="29">
        <v>34</v>
      </c>
      <c r="G689" s="19" t="s">
        <v>205</v>
      </c>
      <c r="H689" s="19" t="s">
        <v>205</v>
      </c>
      <c r="I689" s="29">
        <v>320</v>
      </c>
      <c r="J689" s="19" t="s">
        <v>16</v>
      </c>
      <c r="K689" s="19" t="s">
        <v>16</v>
      </c>
      <c r="L689" s="30">
        <v>3403</v>
      </c>
      <c r="M689" s="19" t="s">
        <v>106</v>
      </c>
      <c r="N689" s="19" t="s">
        <v>106</v>
      </c>
      <c r="O689" s="30">
        <v>157</v>
      </c>
      <c r="P689" s="19" t="s">
        <v>1414</v>
      </c>
      <c r="Q689" s="19" t="s">
        <v>1415</v>
      </c>
      <c r="R689" t="s">
        <v>18</v>
      </c>
    </row>
    <row r="690" spans="1:18" hidden="1" x14ac:dyDescent="0.25">
      <c r="A690" s="28" t="s">
        <v>2030</v>
      </c>
      <c r="B690" s="28" t="s">
        <v>2028</v>
      </c>
      <c r="C690" s="29">
        <v>3</v>
      </c>
      <c r="D690" s="19" t="s">
        <v>1370</v>
      </c>
      <c r="E690" s="19" t="s">
        <v>72</v>
      </c>
      <c r="F690" s="29">
        <v>34</v>
      </c>
      <c r="G690" s="19" t="s">
        <v>205</v>
      </c>
      <c r="H690" s="19" t="s">
        <v>205</v>
      </c>
      <c r="I690" s="29">
        <v>320</v>
      </c>
      <c r="J690" s="19" t="s">
        <v>16</v>
      </c>
      <c r="K690" s="19" t="s">
        <v>16</v>
      </c>
      <c r="L690" s="30">
        <v>3409</v>
      </c>
      <c r="M690" s="19" t="s">
        <v>45</v>
      </c>
      <c r="N690" s="19" t="s">
        <v>45</v>
      </c>
      <c r="O690" s="30">
        <v>271</v>
      </c>
      <c r="P690" s="19" t="s">
        <v>1389</v>
      </c>
      <c r="Q690" s="19" t="s">
        <v>1390</v>
      </c>
      <c r="R690" t="s">
        <v>18</v>
      </c>
    </row>
    <row r="691" spans="1:18" hidden="1" x14ac:dyDescent="0.25">
      <c r="A691" s="28" t="s">
        <v>2030</v>
      </c>
      <c r="B691" s="28" t="s">
        <v>2028</v>
      </c>
      <c r="C691" s="29">
        <v>3</v>
      </c>
      <c r="D691" s="19" t="s">
        <v>1370</v>
      </c>
      <c r="E691" s="19" t="s">
        <v>72</v>
      </c>
      <c r="F691" s="29">
        <v>34</v>
      </c>
      <c r="G691" s="19" t="s">
        <v>205</v>
      </c>
      <c r="H691" s="19" t="s">
        <v>205</v>
      </c>
      <c r="I691" s="29">
        <v>320</v>
      </c>
      <c r="J691" s="19" t="s">
        <v>16</v>
      </c>
      <c r="K691" s="19" t="s">
        <v>16</v>
      </c>
      <c r="L691" s="30">
        <v>3409</v>
      </c>
      <c r="M691" s="19" t="s">
        <v>45</v>
      </c>
      <c r="N691" s="19" t="s">
        <v>45</v>
      </c>
      <c r="O691" s="30">
        <v>148</v>
      </c>
      <c r="P691" s="19" t="s">
        <v>1419</v>
      </c>
      <c r="Q691" s="19" t="s">
        <v>1420</v>
      </c>
      <c r="R691" t="s">
        <v>25</v>
      </c>
    </row>
    <row r="692" spans="1:18" hidden="1" x14ac:dyDescent="0.25">
      <c r="A692" s="28" t="s">
        <v>2030</v>
      </c>
      <c r="B692" s="28" t="s">
        <v>2028</v>
      </c>
      <c r="C692" s="29">
        <v>3</v>
      </c>
      <c r="D692" s="19" t="s">
        <v>1370</v>
      </c>
      <c r="E692" s="19" t="s">
        <v>72</v>
      </c>
      <c r="F692" s="29">
        <v>34</v>
      </c>
      <c r="G692" s="19" t="s">
        <v>205</v>
      </c>
      <c r="H692" s="19" t="s">
        <v>205</v>
      </c>
      <c r="I692" s="29">
        <v>320</v>
      </c>
      <c r="J692" s="19" t="s">
        <v>16</v>
      </c>
      <c r="K692" s="19" t="s">
        <v>16</v>
      </c>
      <c r="L692" s="30">
        <v>3409</v>
      </c>
      <c r="M692" s="19" t="s">
        <v>45</v>
      </c>
      <c r="N692" s="19" t="s">
        <v>45</v>
      </c>
      <c r="O692" s="30">
        <v>147</v>
      </c>
      <c r="P692" s="19" t="s">
        <v>1421</v>
      </c>
      <c r="Q692" s="19" t="s">
        <v>1421</v>
      </c>
      <c r="R692" t="s">
        <v>18</v>
      </c>
    </row>
    <row r="693" spans="1:18" hidden="1" x14ac:dyDescent="0.25">
      <c r="A693" s="28" t="s">
        <v>2030</v>
      </c>
      <c r="B693" s="28" t="s">
        <v>2028</v>
      </c>
      <c r="C693" s="29">
        <v>3</v>
      </c>
      <c r="D693" s="19" t="s">
        <v>1370</v>
      </c>
      <c r="E693" s="19" t="s">
        <v>72</v>
      </c>
      <c r="F693" s="29">
        <v>34</v>
      </c>
      <c r="G693" s="19" t="s">
        <v>205</v>
      </c>
      <c r="H693" s="19" t="s">
        <v>205</v>
      </c>
      <c r="I693" s="29">
        <v>320</v>
      </c>
      <c r="J693" s="19" t="s">
        <v>16</v>
      </c>
      <c r="K693" s="19" t="s">
        <v>16</v>
      </c>
      <c r="L693" s="30">
        <v>3409</v>
      </c>
      <c r="M693" s="19" t="s">
        <v>45</v>
      </c>
      <c r="N693" s="19" t="s">
        <v>45</v>
      </c>
      <c r="O693" s="30">
        <v>135</v>
      </c>
      <c r="P693" s="19" t="s">
        <v>1393</v>
      </c>
      <c r="Q693" s="19" t="s">
        <v>1394</v>
      </c>
      <c r="R693" t="s">
        <v>18</v>
      </c>
    </row>
    <row r="694" spans="1:18" hidden="1" x14ac:dyDescent="0.25">
      <c r="A694" s="28" t="s">
        <v>2030</v>
      </c>
      <c r="B694" s="28" t="s">
        <v>2028</v>
      </c>
      <c r="C694" s="29">
        <v>3</v>
      </c>
      <c r="D694" s="19" t="s">
        <v>1370</v>
      </c>
      <c r="E694" s="19" t="s">
        <v>72</v>
      </c>
      <c r="F694" s="29">
        <v>34</v>
      </c>
      <c r="G694" s="19" t="s">
        <v>205</v>
      </c>
      <c r="H694" s="19" t="s">
        <v>205</v>
      </c>
      <c r="I694" s="29">
        <v>320</v>
      </c>
      <c r="J694" s="19" t="s">
        <v>16</v>
      </c>
      <c r="K694" s="19" t="s">
        <v>16</v>
      </c>
      <c r="L694" s="30">
        <v>3409</v>
      </c>
      <c r="M694" s="19" t="s">
        <v>45</v>
      </c>
      <c r="N694" s="19" t="s">
        <v>45</v>
      </c>
      <c r="O694" s="30">
        <v>136</v>
      </c>
      <c r="P694" s="19" t="s">
        <v>1395</v>
      </c>
      <c r="Q694" s="19" t="s">
        <v>1396</v>
      </c>
      <c r="R694" t="s">
        <v>18</v>
      </c>
    </row>
    <row r="695" spans="1:18" hidden="1" x14ac:dyDescent="0.25">
      <c r="A695" s="28" t="s">
        <v>2030</v>
      </c>
      <c r="B695" s="28" t="s">
        <v>2028</v>
      </c>
      <c r="C695" s="29">
        <v>3</v>
      </c>
      <c r="D695" s="19" t="s">
        <v>1370</v>
      </c>
      <c r="E695" s="19" t="s">
        <v>72</v>
      </c>
      <c r="F695" s="29">
        <v>34</v>
      </c>
      <c r="G695" s="19" t="s">
        <v>205</v>
      </c>
      <c r="H695" s="19" t="s">
        <v>205</v>
      </c>
      <c r="I695" s="29">
        <v>320</v>
      </c>
      <c r="J695" s="19" t="s">
        <v>16</v>
      </c>
      <c r="K695" s="19" t="s">
        <v>16</v>
      </c>
      <c r="L695" s="30">
        <v>3409</v>
      </c>
      <c r="M695" s="19" t="s">
        <v>45</v>
      </c>
      <c r="N695" s="19" t="s">
        <v>45</v>
      </c>
      <c r="O695" s="30">
        <v>154</v>
      </c>
      <c r="P695" s="19" t="s">
        <v>1391</v>
      </c>
      <c r="Q695" s="19" t="s">
        <v>1392</v>
      </c>
      <c r="R695" t="s">
        <v>18</v>
      </c>
    </row>
    <row r="696" spans="1:18" hidden="1" x14ac:dyDescent="0.25">
      <c r="A696" s="28" t="s">
        <v>2030</v>
      </c>
      <c r="B696" s="28" t="s">
        <v>2028</v>
      </c>
      <c r="C696" s="29">
        <v>3</v>
      </c>
      <c r="D696" s="19" t="s">
        <v>1370</v>
      </c>
      <c r="E696" s="19" t="s">
        <v>72</v>
      </c>
      <c r="F696" s="29">
        <v>34</v>
      </c>
      <c r="G696" s="19" t="s">
        <v>205</v>
      </c>
      <c r="H696" s="19" t="s">
        <v>205</v>
      </c>
      <c r="I696" s="29">
        <v>320</v>
      </c>
      <c r="J696" s="19" t="s">
        <v>16</v>
      </c>
      <c r="K696" s="19" t="s">
        <v>16</v>
      </c>
      <c r="L696" s="30">
        <v>3409</v>
      </c>
      <c r="M696" s="19" t="s">
        <v>45</v>
      </c>
      <c r="N696" s="19" t="s">
        <v>45</v>
      </c>
      <c r="O696" s="30">
        <v>157</v>
      </c>
      <c r="P696" s="19" t="s">
        <v>1414</v>
      </c>
      <c r="Q696" s="19" t="s">
        <v>1415</v>
      </c>
      <c r="R696" t="s">
        <v>18</v>
      </c>
    </row>
    <row r="697" spans="1:18" hidden="1" x14ac:dyDescent="0.25">
      <c r="A697" s="28" t="s">
        <v>2030</v>
      </c>
      <c r="B697" s="28" t="s">
        <v>2028</v>
      </c>
      <c r="C697" s="29">
        <v>3</v>
      </c>
      <c r="D697" s="19" t="s">
        <v>1370</v>
      </c>
      <c r="E697" s="19" t="s">
        <v>72</v>
      </c>
      <c r="F697" s="29">
        <v>34</v>
      </c>
      <c r="G697" s="19" t="s">
        <v>205</v>
      </c>
      <c r="H697" s="19" t="s">
        <v>205</v>
      </c>
      <c r="I697" s="29">
        <v>320</v>
      </c>
      <c r="J697" s="19" t="s">
        <v>16</v>
      </c>
      <c r="K697" s="19" t="s">
        <v>16</v>
      </c>
      <c r="L697" s="30">
        <v>3409</v>
      </c>
      <c r="M697" s="19" t="s">
        <v>45</v>
      </c>
      <c r="N697" s="19" t="s">
        <v>45</v>
      </c>
      <c r="O697" s="30">
        <v>411</v>
      </c>
      <c r="P697" s="19" t="s">
        <v>1422</v>
      </c>
      <c r="Q697" s="19" t="s">
        <v>1781</v>
      </c>
      <c r="R697" t="s">
        <v>18</v>
      </c>
    </row>
    <row r="698" spans="1:18" hidden="1" x14ac:dyDescent="0.25">
      <c r="A698" s="28" t="s">
        <v>2031</v>
      </c>
      <c r="B698" s="28" t="s">
        <v>1947</v>
      </c>
      <c r="C698" s="29">
        <v>3</v>
      </c>
      <c r="D698" s="19" t="s">
        <v>1370</v>
      </c>
      <c r="E698" s="19" t="s">
        <v>72</v>
      </c>
      <c r="F698" s="29">
        <v>33</v>
      </c>
      <c r="G698" s="19" t="s">
        <v>73</v>
      </c>
      <c r="H698" s="19" t="s">
        <v>73</v>
      </c>
      <c r="I698" s="29">
        <v>320</v>
      </c>
      <c r="J698" s="19" t="s">
        <v>16</v>
      </c>
      <c r="K698" s="19" t="s">
        <v>16</v>
      </c>
      <c r="L698" s="30">
        <v>3303</v>
      </c>
      <c r="M698" s="19" t="s">
        <v>106</v>
      </c>
      <c r="N698" s="19" t="s">
        <v>106</v>
      </c>
      <c r="O698" s="30">
        <v>159</v>
      </c>
      <c r="P698" s="19" t="s">
        <v>1418</v>
      </c>
      <c r="Q698" s="19" t="s">
        <v>1418</v>
      </c>
      <c r="R698" t="s">
        <v>25</v>
      </c>
    </row>
    <row r="699" spans="1:18" hidden="1" x14ac:dyDescent="0.25">
      <c r="A699" s="28" t="s">
        <v>2031</v>
      </c>
      <c r="B699" s="28" t="s">
        <v>1947</v>
      </c>
      <c r="C699" s="29">
        <v>3</v>
      </c>
      <c r="D699" s="19" t="s">
        <v>1370</v>
      </c>
      <c r="E699" s="19" t="s">
        <v>72</v>
      </c>
      <c r="F699" s="29">
        <v>33</v>
      </c>
      <c r="G699" s="19" t="s">
        <v>73</v>
      </c>
      <c r="H699" s="19" t="s">
        <v>73</v>
      </c>
      <c r="I699" s="29">
        <v>320</v>
      </c>
      <c r="J699" s="19" t="s">
        <v>16</v>
      </c>
      <c r="K699" s="19" t="s">
        <v>16</v>
      </c>
      <c r="L699" s="30">
        <v>3303</v>
      </c>
      <c r="M699" s="19" t="s">
        <v>106</v>
      </c>
      <c r="N699" s="19" t="s">
        <v>106</v>
      </c>
      <c r="O699" s="30">
        <v>157</v>
      </c>
      <c r="P699" s="19" t="s">
        <v>1414</v>
      </c>
      <c r="Q699" s="19" t="s">
        <v>1415</v>
      </c>
      <c r="R699" t="s">
        <v>18</v>
      </c>
    </row>
    <row r="700" spans="1:18" hidden="1" x14ac:dyDescent="0.25">
      <c r="A700" s="28" t="s">
        <v>2032</v>
      </c>
      <c r="B700" s="28" t="s">
        <v>2033</v>
      </c>
      <c r="C700" s="29">
        <v>1</v>
      </c>
      <c r="D700" s="19" t="s">
        <v>1373</v>
      </c>
      <c r="E700" s="19" t="s">
        <v>98</v>
      </c>
      <c r="F700" s="29">
        <v>15</v>
      </c>
      <c r="G700" s="19" t="s">
        <v>116</v>
      </c>
      <c r="H700" s="19" t="s">
        <v>116</v>
      </c>
      <c r="I700" s="29">
        <v>153</v>
      </c>
      <c r="J700" s="19" t="s">
        <v>207</v>
      </c>
      <c r="K700" s="19" t="s">
        <v>207</v>
      </c>
      <c r="L700" s="30">
        <v>1533</v>
      </c>
      <c r="M700" s="19" t="s">
        <v>45</v>
      </c>
      <c r="N700" s="19" t="s">
        <v>45</v>
      </c>
      <c r="O700" s="30">
        <v>1009</v>
      </c>
      <c r="P700" s="19" t="s">
        <v>1799</v>
      </c>
      <c r="Q700" s="19" t="s">
        <v>1799</v>
      </c>
      <c r="R700" t="s">
        <v>18</v>
      </c>
    </row>
    <row r="701" spans="1:18" hidden="1" x14ac:dyDescent="0.25">
      <c r="A701" s="28" t="s">
        <v>2032</v>
      </c>
      <c r="B701" s="28" t="s">
        <v>2033</v>
      </c>
      <c r="C701" s="29">
        <v>1</v>
      </c>
      <c r="D701" s="19" t="s">
        <v>1373</v>
      </c>
      <c r="E701" s="19" t="s">
        <v>98</v>
      </c>
      <c r="F701" s="29">
        <v>15</v>
      </c>
      <c r="G701" s="19" t="s">
        <v>116</v>
      </c>
      <c r="H701" s="19" t="s">
        <v>116</v>
      </c>
      <c r="I701" s="29">
        <v>153</v>
      </c>
      <c r="J701" s="19" t="s">
        <v>207</v>
      </c>
      <c r="K701" s="19" t="s">
        <v>207</v>
      </c>
      <c r="L701" s="30">
        <v>1533</v>
      </c>
      <c r="M701" s="19" t="s">
        <v>45</v>
      </c>
      <c r="N701" s="19" t="s">
        <v>45</v>
      </c>
      <c r="O701" s="30">
        <v>156</v>
      </c>
      <c r="P701" s="19" t="s">
        <v>1435</v>
      </c>
      <c r="Q701" s="19" t="s">
        <v>1436</v>
      </c>
      <c r="R701" t="s">
        <v>18</v>
      </c>
    </row>
    <row r="702" spans="1:18" hidden="1" x14ac:dyDescent="0.25">
      <c r="A702" s="28" t="s">
        <v>2032</v>
      </c>
      <c r="B702" s="28" t="s">
        <v>2033</v>
      </c>
      <c r="C702" s="29">
        <v>1</v>
      </c>
      <c r="D702" s="19" t="s">
        <v>1373</v>
      </c>
      <c r="E702" s="19" t="s">
        <v>98</v>
      </c>
      <c r="F702" s="29">
        <v>15</v>
      </c>
      <c r="G702" s="19" t="s">
        <v>116</v>
      </c>
      <c r="H702" s="19" t="s">
        <v>116</v>
      </c>
      <c r="I702" s="29">
        <v>153</v>
      </c>
      <c r="J702" s="19" t="s">
        <v>207</v>
      </c>
      <c r="K702" s="19" t="s">
        <v>207</v>
      </c>
      <c r="L702" s="30">
        <v>1533</v>
      </c>
      <c r="M702" s="19" t="s">
        <v>45</v>
      </c>
      <c r="N702" s="19" t="s">
        <v>45</v>
      </c>
      <c r="O702" s="30">
        <v>148</v>
      </c>
      <c r="P702" s="19" t="s">
        <v>1419</v>
      </c>
      <c r="Q702" s="19" t="s">
        <v>1420</v>
      </c>
      <c r="R702" t="s">
        <v>25</v>
      </c>
    </row>
    <row r="703" spans="1:18" hidden="1" x14ac:dyDescent="0.25">
      <c r="A703" s="28" t="s">
        <v>2032</v>
      </c>
      <c r="B703" s="28" t="s">
        <v>2033</v>
      </c>
      <c r="C703" s="29">
        <v>1</v>
      </c>
      <c r="D703" s="19" t="s">
        <v>1373</v>
      </c>
      <c r="E703" s="19" t="s">
        <v>98</v>
      </c>
      <c r="F703" s="29">
        <v>15</v>
      </c>
      <c r="G703" s="19" t="s">
        <v>116</v>
      </c>
      <c r="H703" s="19" t="s">
        <v>116</v>
      </c>
      <c r="I703" s="29">
        <v>153</v>
      </c>
      <c r="J703" s="19" t="s">
        <v>207</v>
      </c>
      <c r="K703" s="19" t="s">
        <v>207</v>
      </c>
      <c r="L703" s="30">
        <v>1533</v>
      </c>
      <c r="M703" s="19" t="s">
        <v>45</v>
      </c>
      <c r="N703" s="19" t="s">
        <v>45</v>
      </c>
      <c r="O703" s="30">
        <v>147</v>
      </c>
      <c r="P703" s="19" t="s">
        <v>1421</v>
      </c>
      <c r="Q703" s="19" t="s">
        <v>1421</v>
      </c>
      <c r="R703" t="s">
        <v>18</v>
      </c>
    </row>
    <row r="704" spans="1:18" hidden="1" x14ac:dyDescent="0.25">
      <c r="A704" s="28" t="s">
        <v>2032</v>
      </c>
      <c r="B704" s="28" t="s">
        <v>2033</v>
      </c>
      <c r="C704" s="29">
        <v>1</v>
      </c>
      <c r="D704" s="19" t="s">
        <v>1373</v>
      </c>
      <c r="E704" s="19" t="s">
        <v>98</v>
      </c>
      <c r="F704" s="29">
        <v>15</v>
      </c>
      <c r="G704" s="19" t="s">
        <v>116</v>
      </c>
      <c r="H704" s="19" t="s">
        <v>116</v>
      </c>
      <c r="I704" s="29">
        <v>153</v>
      </c>
      <c r="J704" s="19" t="s">
        <v>207</v>
      </c>
      <c r="K704" s="19" t="s">
        <v>207</v>
      </c>
      <c r="L704" s="30">
        <v>1533</v>
      </c>
      <c r="M704" s="19" t="s">
        <v>45</v>
      </c>
      <c r="N704" s="19" t="s">
        <v>45</v>
      </c>
      <c r="O704" s="30">
        <v>157</v>
      </c>
      <c r="P704" s="19" t="s">
        <v>1414</v>
      </c>
      <c r="Q704" s="19" t="s">
        <v>1415</v>
      </c>
      <c r="R704" t="s">
        <v>18</v>
      </c>
    </row>
    <row r="705" spans="1:18" hidden="1" x14ac:dyDescent="0.25">
      <c r="A705" s="28" t="s">
        <v>2032</v>
      </c>
      <c r="B705" s="28" t="s">
        <v>2033</v>
      </c>
      <c r="C705" s="29">
        <v>1</v>
      </c>
      <c r="D705" s="19" t="s">
        <v>1373</v>
      </c>
      <c r="E705" s="19" t="s">
        <v>98</v>
      </c>
      <c r="F705" s="29">
        <v>15</v>
      </c>
      <c r="G705" s="19" t="s">
        <v>116</v>
      </c>
      <c r="H705" s="19" t="s">
        <v>116</v>
      </c>
      <c r="I705" s="29">
        <v>153</v>
      </c>
      <c r="J705" s="19" t="s">
        <v>207</v>
      </c>
      <c r="K705" s="19" t="s">
        <v>207</v>
      </c>
      <c r="L705" s="30">
        <v>1533</v>
      </c>
      <c r="M705" s="19" t="s">
        <v>45</v>
      </c>
      <c r="N705" s="19" t="s">
        <v>45</v>
      </c>
      <c r="O705" s="30">
        <v>411</v>
      </c>
      <c r="P705" s="19" t="s">
        <v>1422</v>
      </c>
      <c r="Q705" s="19" t="s">
        <v>1781</v>
      </c>
      <c r="R705" t="s">
        <v>18</v>
      </c>
    </row>
    <row r="706" spans="1:18" hidden="1" x14ac:dyDescent="0.25">
      <c r="A706" s="28" t="s">
        <v>2034</v>
      </c>
      <c r="B706" s="28" t="s">
        <v>1920</v>
      </c>
      <c r="C706" s="29">
        <v>4</v>
      </c>
      <c r="D706" s="19" t="s">
        <v>1372</v>
      </c>
      <c r="E706" s="19" t="s">
        <v>14</v>
      </c>
      <c r="F706" s="29">
        <v>42</v>
      </c>
      <c r="G706" s="19" t="s">
        <v>15</v>
      </c>
      <c r="H706" s="19" t="s">
        <v>15</v>
      </c>
      <c r="I706" s="29">
        <v>320</v>
      </c>
      <c r="J706" s="19" t="s">
        <v>16</v>
      </c>
      <c r="K706" s="19" t="s">
        <v>16</v>
      </c>
      <c r="L706" s="30">
        <v>4204</v>
      </c>
      <c r="M706" s="19" t="s">
        <v>215</v>
      </c>
      <c r="N706" s="19" t="s">
        <v>215</v>
      </c>
      <c r="O706" s="30">
        <v>159</v>
      </c>
      <c r="P706" s="19" t="s">
        <v>1418</v>
      </c>
      <c r="Q706" s="19" t="s">
        <v>1418</v>
      </c>
      <c r="R706" t="s">
        <v>25</v>
      </c>
    </row>
    <row r="707" spans="1:18" hidden="1" x14ac:dyDescent="0.25">
      <c r="A707" s="28" t="s">
        <v>2034</v>
      </c>
      <c r="B707" s="28" t="s">
        <v>1920</v>
      </c>
      <c r="C707" s="29">
        <v>4</v>
      </c>
      <c r="D707" s="19" t="s">
        <v>1372</v>
      </c>
      <c r="E707" s="19" t="s">
        <v>14</v>
      </c>
      <c r="F707" s="29">
        <v>42</v>
      </c>
      <c r="G707" s="19" t="s">
        <v>15</v>
      </c>
      <c r="H707" s="19" t="s">
        <v>15</v>
      </c>
      <c r="I707" s="29">
        <v>320</v>
      </c>
      <c r="J707" s="19" t="s">
        <v>16</v>
      </c>
      <c r="K707" s="19" t="s">
        <v>16</v>
      </c>
      <c r="L707" s="30">
        <v>4204</v>
      </c>
      <c r="M707" s="19" t="s">
        <v>215</v>
      </c>
      <c r="N707" s="19" t="s">
        <v>215</v>
      </c>
      <c r="O707" s="30">
        <v>186</v>
      </c>
      <c r="P707" s="19" t="s">
        <v>1423</v>
      </c>
      <c r="Q707" s="19" t="s">
        <v>1423</v>
      </c>
      <c r="R707" t="s">
        <v>18</v>
      </c>
    </row>
    <row r="708" spans="1:18" hidden="1" x14ac:dyDescent="0.25">
      <c r="A708" s="28" t="s">
        <v>2035</v>
      </c>
      <c r="B708" s="28" t="s">
        <v>2036</v>
      </c>
      <c r="C708" s="29">
        <v>5</v>
      </c>
      <c r="D708" s="19" t="s">
        <v>1366</v>
      </c>
      <c r="E708" s="19" t="s">
        <v>41</v>
      </c>
      <c r="F708" s="29">
        <v>53</v>
      </c>
      <c r="G708" s="19" t="s">
        <v>94</v>
      </c>
      <c r="H708" s="19" t="s">
        <v>94</v>
      </c>
      <c r="I708" s="29">
        <v>537</v>
      </c>
      <c r="J708" s="19" t="s">
        <v>157</v>
      </c>
      <c r="K708" s="19" t="s">
        <v>157</v>
      </c>
      <c r="L708" s="30">
        <v>5306</v>
      </c>
      <c r="M708" s="19" t="s">
        <v>1475</v>
      </c>
      <c r="N708" s="19" t="s">
        <v>45</v>
      </c>
      <c r="O708" s="30">
        <v>271</v>
      </c>
      <c r="P708" s="19" t="s">
        <v>1389</v>
      </c>
      <c r="Q708" s="19" t="s">
        <v>1390</v>
      </c>
      <c r="R708" t="s">
        <v>18</v>
      </c>
    </row>
    <row r="709" spans="1:18" hidden="1" x14ac:dyDescent="0.25">
      <c r="A709" s="28" t="s">
        <v>2035</v>
      </c>
      <c r="B709" s="28" t="s">
        <v>2036</v>
      </c>
      <c r="C709" s="29">
        <v>5</v>
      </c>
      <c r="D709" s="19" t="s">
        <v>1366</v>
      </c>
      <c r="E709" s="19" t="s">
        <v>41</v>
      </c>
      <c r="F709" s="29">
        <v>53</v>
      </c>
      <c r="G709" s="19" t="s">
        <v>94</v>
      </c>
      <c r="H709" s="19" t="s">
        <v>94</v>
      </c>
      <c r="I709" s="29">
        <v>537</v>
      </c>
      <c r="J709" s="19" t="s">
        <v>157</v>
      </c>
      <c r="K709" s="19" t="s">
        <v>157</v>
      </c>
      <c r="L709" s="30">
        <v>5306</v>
      </c>
      <c r="M709" s="19" t="s">
        <v>1475</v>
      </c>
      <c r="N709" s="19" t="s">
        <v>45</v>
      </c>
      <c r="O709" s="30">
        <v>148</v>
      </c>
      <c r="P709" s="19" t="s">
        <v>1419</v>
      </c>
      <c r="Q709" s="19" t="s">
        <v>1420</v>
      </c>
      <c r="R709" t="s">
        <v>25</v>
      </c>
    </row>
    <row r="710" spans="1:18" hidden="1" x14ac:dyDescent="0.25">
      <c r="A710" s="28" t="s">
        <v>2035</v>
      </c>
      <c r="B710" s="28" t="s">
        <v>2036</v>
      </c>
      <c r="C710" s="29">
        <v>5</v>
      </c>
      <c r="D710" s="19" t="s">
        <v>1366</v>
      </c>
      <c r="E710" s="19" t="s">
        <v>41</v>
      </c>
      <c r="F710" s="29">
        <v>53</v>
      </c>
      <c r="G710" s="19" t="s">
        <v>94</v>
      </c>
      <c r="H710" s="19" t="s">
        <v>94</v>
      </c>
      <c r="I710" s="29">
        <v>537</v>
      </c>
      <c r="J710" s="19" t="s">
        <v>157</v>
      </c>
      <c r="K710" s="19" t="s">
        <v>157</v>
      </c>
      <c r="L710" s="30">
        <v>5306</v>
      </c>
      <c r="M710" s="19" t="s">
        <v>1475</v>
      </c>
      <c r="N710" s="19" t="s">
        <v>45</v>
      </c>
      <c r="O710" s="30">
        <v>147</v>
      </c>
      <c r="P710" s="19" t="s">
        <v>1421</v>
      </c>
      <c r="Q710" s="19" t="s">
        <v>1421</v>
      </c>
      <c r="R710" t="s">
        <v>18</v>
      </c>
    </row>
    <row r="711" spans="1:18" hidden="1" x14ac:dyDescent="0.25">
      <c r="A711" s="28" t="s">
        <v>2035</v>
      </c>
      <c r="B711" s="28" t="s">
        <v>2036</v>
      </c>
      <c r="C711" s="29">
        <v>5</v>
      </c>
      <c r="D711" s="19" t="s">
        <v>1366</v>
      </c>
      <c r="E711" s="19" t="s">
        <v>41</v>
      </c>
      <c r="F711" s="29">
        <v>53</v>
      </c>
      <c r="G711" s="19" t="s">
        <v>94</v>
      </c>
      <c r="H711" s="19" t="s">
        <v>94</v>
      </c>
      <c r="I711" s="29">
        <v>537</v>
      </c>
      <c r="J711" s="19" t="s">
        <v>157</v>
      </c>
      <c r="K711" s="19" t="s">
        <v>157</v>
      </c>
      <c r="L711" s="30">
        <v>5306</v>
      </c>
      <c r="M711" s="19" t="s">
        <v>1475</v>
      </c>
      <c r="N711" s="19" t="s">
        <v>45</v>
      </c>
      <c r="O711" s="30">
        <v>135</v>
      </c>
      <c r="P711" s="19" t="s">
        <v>1393</v>
      </c>
      <c r="Q711" s="19" t="s">
        <v>1394</v>
      </c>
      <c r="R711" t="s">
        <v>18</v>
      </c>
    </row>
    <row r="712" spans="1:18" hidden="1" x14ac:dyDescent="0.25">
      <c r="A712" s="28" t="s">
        <v>2035</v>
      </c>
      <c r="B712" s="28" t="s">
        <v>2036</v>
      </c>
      <c r="C712" s="29">
        <v>5</v>
      </c>
      <c r="D712" s="19" t="s">
        <v>1366</v>
      </c>
      <c r="E712" s="19" t="s">
        <v>41</v>
      </c>
      <c r="F712" s="29">
        <v>53</v>
      </c>
      <c r="G712" s="19" t="s">
        <v>94</v>
      </c>
      <c r="H712" s="19" t="s">
        <v>94</v>
      </c>
      <c r="I712" s="29">
        <v>537</v>
      </c>
      <c r="J712" s="19" t="s">
        <v>157</v>
      </c>
      <c r="K712" s="19" t="s">
        <v>157</v>
      </c>
      <c r="L712" s="30">
        <v>5306</v>
      </c>
      <c r="M712" s="19" t="s">
        <v>1475</v>
      </c>
      <c r="N712" s="19" t="s">
        <v>45</v>
      </c>
      <c r="O712" s="30">
        <v>136</v>
      </c>
      <c r="P712" s="19" t="s">
        <v>1395</v>
      </c>
      <c r="Q712" s="19" t="s">
        <v>1396</v>
      </c>
      <c r="R712" t="s">
        <v>18</v>
      </c>
    </row>
    <row r="713" spans="1:18" hidden="1" x14ac:dyDescent="0.25">
      <c r="A713" s="28" t="s">
        <v>2035</v>
      </c>
      <c r="B713" s="28" t="s">
        <v>2036</v>
      </c>
      <c r="C713" s="29">
        <v>5</v>
      </c>
      <c r="D713" s="19" t="s">
        <v>1366</v>
      </c>
      <c r="E713" s="19" t="s">
        <v>41</v>
      </c>
      <c r="F713" s="29">
        <v>53</v>
      </c>
      <c r="G713" s="19" t="s">
        <v>94</v>
      </c>
      <c r="H713" s="19" t="s">
        <v>94</v>
      </c>
      <c r="I713" s="29">
        <v>537</v>
      </c>
      <c r="J713" s="19" t="s">
        <v>157</v>
      </c>
      <c r="K713" s="19" t="s">
        <v>157</v>
      </c>
      <c r="L713" s="30">
        <v>5306</v>
      </c>
      <c r="M713" s="19" t="s">
        <v>1475</v>
      </c>
      <c r="N713" s="19" t="s">
        <v>45</v>
      </c>
      <c r="O713" s="30">
        <v>154</v>
      </c>
      <c r="P713" s="19" t="s">
        <v>1391</v>
      </c>
      <c r="Q713" s="19" t="s">
        <v>1392</v>
      </c>
      <c r="R713" t="s">
        <v>18</v>
      </c>
    </row>
    <row r="714" spans="1:18" hidden="1" x14ac:dyDescent="0.25">
      <c r="A714" s="28" t="s">
        <v>2035</v>
      </c>
      <c r="B714" s="28" t="s">
        <v>2036</v>
      </c>
      <c r="C714" s="29">
        <v>5</v>
      </c>
      <c r="D714" s="19" t="s">
        <v>1366</v>
      </c>
      <c r="E714" s="19" t="s">
        <v>41</v>
      </c>
      <c r="F714" s="29">
        <v>53</v>
      </c>
      <c r="G714" s="19" t="s">
        <v>94</v>
      </c>
      <c r="H714" s="19" t="s">
        <v>94</v>
      </c>
      <c r="I714" s="29">
        <v>537</v>
      </c>
      <c r="J714" s="19" t="s">
        <v>157</v>
      </c>
      <c r="K714" s="19" t="s">
        <v>157</v>
      </c>
      <c r="L714" s="30">
        <v>5306</v>
      </c>
      <c r="M714" s="19" t="s">
        <v>1475</v>
      </c>
      <c r="N714" s="19" t="s">
        <v>45</v>
      </c>
      <c r="O714" s="30">
        <v>157</v>
      </c>
      <c r="P714" s="19" t="s">
        <v>1414</v>
      </c>
      <c r="Q714" s="19" t="s">
        <v>1415</v>
      </c>
      <c r="R714" t="s">
        <v>18</v>
      </c>
    </row>
    <row r="715" spans="1:18" hidden="1" x14ac:dyDescent="0.25">
      <c r="A715" s="28" t="s">
        <v>2035</v>
      </c>
      <c r="B715" s="28" t="s">
        <v>2036</v>
      </c>
      <c r="C715" s="29">
        <v>5</v>
      </c>
      <c r="D715" s="19" t="s">
        <v>1366</v>
      </c>
      <c r="E715" s="19" t="s">
        <v>41</v>
      </c>
      <c r="F715" s="29">
        <v>53</v>
      </c>
      <c r="G715" s="19" t="s">
        <v>94</v>
      </c>
      <c r="H715" s="19" t="s">
        <v>94</v>
      </c>
      <c r="I715" s="29">
        <v>537</v>
      </c>
      <c r="J715" s="19" t="s">
        <v>157</v>
      </c>
      <c r="K715" s="19" t="s">
        <v>157</v>
      </c>
      <c r="L715" s="30">
        <v>5306</v>
      </c>
      <c r="M715" s="19" t="s">
        <v>1475</v>
      </c>
      <c r="N715" s="19" t="s">
        <v>45</v>
      </c>
      <c r="O715" s="30">
        <v>411</v>
      </c>
      <c r="P715" s="19" t="s">
        <v>1422</v>
      </c>
      <c r="Q715" s="19" t="s">
        <v>1781</v>
      </c>
      <c r="R715" t="s">
        <v>18</v>
      </c>
    </row>
    <row r="716" spans="1:18" hidden="1" x14ac:dyDescent="0.25">
      <c r="A716" s="28" t="s">
        <v>2037</v>
      </c>
      <c r="B716" s="28" t="s">
        <v>2036</v>
      </c>
      <c r="C716" s="29">
        <v>5</v>
      </c>
      <c r="D716" s="19" t="s">
        <v>1366</v>
      </c>
      <c r="E716" s="19" t="s">
        <v>41</v>
      </c>
      <c r="F716" s="29">
        <v>53</v>
      </c>
      <c r="G716" s="19" t="s">
        <v>94</v>
      </c>
      <c r="H716" s="19" t="s">
        <v>94</v>
      </c>
      <c r="I716" s="29">
        <v>537</v>
      </c>
      <c r="J716" s="19" t="s">
        <v>157</v>
      </c>
      <c r="K716" s="19" t="s">
        <v>157</v>
      </c>
      <c r="L716" s="30">
        <v>5305</v>
      </c>
      <c r="M716" s="19" t="s">
        <v>1473</v>
      </c>
      <c r="N716" s="19" t="s">
        <v>52</v>
      </c>
      <c r="O716" s="30">
        <v>159</v>
      </c>
      <c r="P716" s="19" t="s">
        <v>1418</v>
      </c>
      <c r="Q716" s="19" t="s">
        <v>1418</v>
      </c>
      <c r="R716" t="s">
        <v>25</v>
      </c>
    </row>
    <row r="717" spans="1:18" hidden="1" x14ac:dyDescent="0.25">
      <c r="A717" s="28" t="s">
        <v>2037</v>
      </c>
      <c r="B717" s="28" t="s">
        <v>2036</v>
      </c>
      <c r="C717" s="29">
        <v>5</v>
      </c>
      <c r="D717" s="19" t="s">
        <v>1366</v>
      </c>
      <c r="E717" s="19" t="s">
        <v>41</v>
      </c>
      <c r="F717" s="29">
        <v>53</v>
      </c>
      <c r="G717" s="19" t="s">
        <v>94</v>
      </c>
      <c r="H717" s="19" t="s">
        <v>94</v>
      </c>
      <c r="I717" s="29">
        <v>537</v>
      </c>
      <c r="J717" s="19" t="s">
        <v>157</v>
      </c>
      <c r="K717" s="19" t="s">
        <v>157</v>
      </c>
      <c r="L717" s="30">
        <v>5305</v>
      </c>
      <c r="M717" s="19" t="s">
        <v>1473</v>
      </c>
      <c r="N717" s="19" t="s">
        <v>52</v>
      </c>
      <c r="O717" s="30">
        <v>186</v>
      </c>
      <c r="P717" s="19" t="s">
        <v>1423</v>
      </c>
      <c r="Q717" s="19" t="s">
        <v>1423</v>
      </c>
      <c r="R717" t="s">
        <v>18</v>
      </c>
    </row>
    <row r="718" spans="1:18" hidden="1" x14ac:dyDescent="0.25">
      <c r="A718" s="28" t="s">
        <v>2037</v>
      </c>
      <c r="B718" s="28" t="s">
        <v>2036</v>
      </c>
      <c r="C718" s="29">
        <v>5</v>
      </c>
      <c r="D718" s="19" t="s">
        <v>1366</v>
      </c>
      <c r="E718" s="19" t="s">
        <v>41</v>
      </c>
      <c r="F718" s="29">
        <v>53</v>
      </c>
      <c r="G718" s="19" t="s">
        <v>94</v>
      </c>
      <c r="H718" s="19" t="s">
        <v>94</v>
      </c>
      <c r="I718" s="29">
        <v>537</v>
      </c>
      <c r="J718" s="19" t="s">
        <v>157</v>
      </c>
      <c r="K718" s="19" t="s">
        <v>157</v>
      </c>
      <c r="L718" s="30">
        <v>5305</v>
      </c>
      <c r="M718" s="19" t="s">
        <v>1473</v>
      </c>
      <c r="N718" s="19" t="s">
        <v>52</v>
      </c>
      <c r="O718" s="30">
        <v>135</v>
      </c>
      <c r="P718" s="19" t="s">
        <v>1393</v>
      </c>
      <c r="Q718" s="19" t="s">
        <v>1394</v>
      </c>
      <c r="R718" t="s">
        <v>18</v>
      </c>
    </row>
    <row r="719" spans="1:18" hidden="1" x14ac:dyDescent="0.25">
      <c r="A719" s="28" t="s">
        <v>2037</v>
      </c>
      <c r="B719" s="28" t="s">
        <v>2036</v>
      </c>
      <c r="C719" s="29">
        <v>5</v>
      </c>
      <c r="D719" s="19" t="s">
        <v>1366</v>
      </c>
      <c r="E719" s="19" t="s">
        <v>41</v>
      </c>
      <c r="F719" s="29">
        <v>53</v>
      </c>
      <c r="G719" s="19" t="s">
        <v>94</v>
      </c>
      <c r="H719" s="19" t="s">
        <v>94</v>
      </c>
      <c r="I719" s="29">
        <v>537</v>
      </c>
      <c r="J719" s="19" t="s">
        <v>157</v>
      </c>
      <c r="K719" s="19" t="s">
        <v>157</v>
      </c>
      <c r="L719" s="30">
        <v>5305</v>
      </c>
      <c r="M719" s="19" t="s">
        <v>1473</v>
      </c>
      <c r="N719" s="19" t="s">
        <v>52</v>
      </c>
      <c r="O719" s="30">
        <v>136</v>
      </c>
      <c r="P719" s="19" t="s">
        <v>1395</v>
      </c>
      <c r="Q719" s="19" t="s">
        <v>1396</v>
      </c>
      <c r="R719" t="s">
        <v>18</v>
      </c>
    </row>
    <row r="720" spans="1:18" hidden="1" x14ac:dyDescent="0.25">
      <c r="A720" s="28" t="s">
        <v>2037</v>
      </c>
      <c r="B720" s="28" t="s">
        <v>2036</v>
      </c>
      <c r="C720" s="29">
        <v>5</v>
      </c>
      <c r="D720" s="19" t="s">
        <v>1366</v>
      </c>
      <c r="E720" s="19" t="s">
        <v>41</v>
      </c>
      <c r="F720" s="29">
        <v>53</v>
      </c>
      <c r="G720" s="19" t="s">
        <v>94</v>
      </c>
      <c r="H720" s="19" t="s">
        <v>94</v>
      </c>
      <c r="I720" s="29">
        <v>537</v>
      </c>
      <c r="J720" s="19" t="s">
        <v>157</v>
      </c>
      <c r="K720" s="19" t="s">
        <v>157</v>
      </c>
      <c r="L720" s="30">
        <v>5305</v>
      </c>
      <c r="M720" s="19" t="s">
        <v>1473</v>
      </c>
      <c r="N720" s="19" t="s">
        <v>52</v>
      </c>
      <c r="O720" s="30">
        <v>154</v>
      </c>
      <c r="P720" s="19" t="s">
        <v>1391</v>
      </c>
      <c r="Q720" s="19" t="s">
        <v>1392</v>
      </c>
      <c r="R720" t="s">
        <v>18</v>
      </c>
    </row>
    <row r="721" spans="1:18" hidden="1" x14ac:dyDescent="0.25">
      <c r="A721" s="28" t="s">
        <v>2037</v>
      </c>
      <c r="B721" s="28" t="s">
        <v>2036</v>
      </c>
      <c r="C721" s="29">
        <v>5</v>
      </c>
      <c r="D721" s="19" t="s">
        <v>1366</v>
      </c>
      <c r="E721" s="19" t="s">
        <v>41</v>
      </c>
      <c r="F721" s="29">
        <v>53</v>
      </c>
      <c r="G721" s="19" t="s">
        <v>94</v>
      </c>
      <c r="H721" s="19" t="s">
        <v>94</v>
      </c>
      <c r="I721" s="29">
        <v>537</v>
      </c>
      <c r="J721" s="19" t="s">
        <v>157</v>
      </c>
      <c r="K721" s="19" t="s">
        <v>157</v>
      </c>
      <c r="L721" s="30">
        <v>5305</v>
      </c>
      <c r="M721" s="19" t="s">
        <v>1473</v>
      </c>
      <c r="N721" s="19" t="s">
        <v>52</v>
      </c>
      <c r="O721" s="30">
        <v>157</v>
      </c>
      <c r="P721" s="19" t="s">
        <v>1414</v>
      </c>
      <c r="Q721" s="19" t="s">
        <v>1415</v>
      </c>
      <c r="R721" t="s">
        <v>18</v>
      </c>
    </row>
    <row r="722" spans="1:18" hidden="1" x14ac:dyDescent="0.25">
      <c r="A722" s="28" t="s">
        <v>2037</v>
      </c>
      <c r="B722" s="28" t="s">
        <v>2036</v>
      </c>
      <c r="C722" s="29">
        <v>5</v>
      </c>
      <c r="D722" s="19" t="s">
        <v>1366</v>
      </c>
      <c r="E722" s="19" t="s">
        <v>41</v>
      </c>
      <c r="F722" s="29">
        <v>53</v>
      </c>
      <c r="G722" s="19" t="s">
        <v>94</v>
      </c>
      <c r="H722" s="19" t="s">
        <v>94</v>
      </c>
      <c r="I722" s="29">
        <v>537</v>
      </c>
      <c r="J722" s="19" t="s">
        <v>157</v>
      </c>
      <c r="K722" s="19" t="s">
        <v>157</v>
      </c>
      <c r="L722" s="30">
        <v>5305</v>
      </c>
      <c r="M722" s="19" t="s">
        <v>1473</v>
      </c>
      <c r="N722" s="19" t="s">
        <v>52</v>
      </c>
      <c r="O722" s="30">
        <v>411</v>
      </c>
      <c r="P722" s="19" t="s">
        <v>1422</v>
      </c>
      <c r="Q722" s="19" t="s">
        <v>1781</v>
      </c>
      <c r="R722" t="s">
        <v>18</v>
      </c>
    </row>
    <row r="723" spans="1:18" hidden="1" x14ac:dyDescent="0.25">
      <c r="A723" s="28" t="s">
        <v>2037</v>
      </c>
      <c r="B723" s="28" t="s">
        <v>2036</v>
      </c>
      <c r="C723" s="29">
        <v>5</v>
      </c>
      <c r="D723" s="19" t="s">
        <v>1366</v>
      </c>
      <c r="E723" s="19" t="s">
        <v>41</v>
      </c>
      <c r="F723" s="29">
        <v>53</v>
      </c>
      <c r="G723" s="19" t="s">
        <v>94</v>
      </c>
      <c r="H723" s="19" t="s">
        <v>94</v>
      </c>
      <c r="I723" s="29">
        <v>537</v>
      </c>
      <c r="J723" s="19" t="s">
        <v>157</v>
      </c>
      <c r="K723" s="19" t="s">
        <v>157</v>
      </c>
      <c r="L723" s="30">
        <v>5305</v>
      </c>
      <c r="M723" s="19" t="s">
        <v>1473</v>
      </c>
      <c r="N723" s="19" t="s">
        <v>52</v>
      </c>
      <c r="O723" s="30">
        <v>271</v>
      </c>
      <c r="P723" s="19" t="s">
        <v>1389</v>
      </c>
      <c r="Q723" s="19" t="s">
        <v>1390</v>
      </c>
      <c r="R723" t="s">
        <v>18</v>
      </c>
    </row>
    <row r="724" spans="1:18" hidden="1" x14ac:dyDescent="0.25">
      <c r="A724" s="28" t="s">
        <v>2038</v>
      </c>
      <c r="B724" s="28" t="s">
        <v>2036</v>
      </c>
      <c r="C724" s="29">
        <v>5</v>
      </c>
      <c r="D724" s="19" t="s">
        <v>1366</v>
      </c>
      <c r="E724" s="19" t="s">
        <v>41</v>
      </c>
      <c r="F724" s="29">
        <v>53</v>
      </c>
      <c r="G724" s="19" t="s">
        <v>94</v>
      </c>
      <c r="H724" s="19" t="s">
        <v>94</v>
      </c>
      <c r="I724" s="29">
        <v>537</v>
      </c>
      <c r="J724" s="19" t="s">
        <v>157</v>
      </c>
      <c r="K724" s="19" t="s">
        <v>157</v>
      </c>
      <c r="L724" s="30">
        <v>5354</v>
      </c>
      <c r="M724" s="19" t="s">
        <v>157</v>
      </c>
      <c r="N724" s="19" t="s">
        <v>157</v>
      </c>
      <c r="O724" s="30">
        <v>271</v>
      </c>
      <c r="P724" s="19" t="s">
        <v>1389</v>
      </c>
      <c r="Q724" s="19" t="s">
        <v>1390</v>
      </c>
      <c r="R724" t="s">
        <v>25</v>
      </c>
    </row>
    <row r="725" spans="1:18" hidden="1" x14ac:dyDescent="0.25">
      <c r="A725" s="28" t="s">
        <v>2038</v>
      </c>
      <c r="B725" s="28" t="s">
        <v>2036</v>
      </c>
      <c r="C725" s="29">
        <v>5</v>
      </c>
      <c r="D725" s="19" t="s">
        <v>1366</v>
      </c>
      <c r="E725" s="19" t="s">
        <v>41</v>
      </c>
      <c r="F725" s="29">
        <v>53</v>
      </c>
      <c r="G725" s="19" t="s">
        <v>94</v>
      </c>
      <c r="H725" s="19" t="s">
        <v>94</v>
      </c>
      <c r="I725" s="29">
        <v>537</v>
      </c>
      <c r="J725" s="19" t="s">
        <v>157</v>
      </c>
      <c r="K725" s="19" t="s">
        <v>157</v>
      </c>
      <c r="L725" s="30">
        <v>5354</v>
      </c>
      <c r="M725" s="19" t="s">
        <v>157</v>
      </c>
      <c r="N725" s="19" t="s">
        <v>157</v>
      </c>
      <c r="O725" s="30">
        <v>135</v>
      </c>
      <c r="P725" s="19" t="s">
        <v>1393</v>
      </c>
      <c r="Q725" s="19" t="s">
        <v>1394</v>
      </c>
      <c r="R725" t="s">
        <v>18</v>
      </c>
    </row>
    <row r="726" spans="1:18" hidden="1" x14ac:dyDescent="0.25">
      <c r="A726" s="28" t="s">
        <v>2038</v>
      </c>
      <c r="B726" s="28" t="s">
        <v>2036</v>
      </c>
      <c r="C726" s="29">
        <v>5</v>
      </c>
      <c r="D726" s="19" t="s">
        <v>1366</v>
      </c>
      <c r="E726" s="19" t="s">
        <v>41</v>
      </c>
      <c r="F726" s="29">
        <v>53</v>
      </c>
      <c r="G726" s="19" t="s">
        <v>94</v>
      </c>
      <c r="H726" s="19" t="s">
        <v>94</v>
      </c>
      <c r="I726" s="29">
        <v>537</v>
      </c>
      <c r="J726" s="19" t="s">
        <v>157</v>
      </c>
      <c r="K726" s="19" t="s">
        <v>157</v>
      </c>
      <c r="L726" s="30">
        <v>5354</v>
      </c>
      <c r="M726" s="19" t="s">
        <v>157</v>
      </c>
      <c r="N726" s="19" t="s">
        <v>157</v>
      </c>
      <c r="O726" s="30">
        <v>136</v>
      </c>
      <c r="P726" s="19" t="s">
        <v>1395</v>
      </c>
      <c r="Q726" s="19" t="s">
        <v>1396</v>
      </c>
      <c r="R726" t="s">
        <v>18</v>
      </c>
    </row>
    <row r="727" spans="1:18" hidden="1" x14ac:dyDescent="0.25">
      <c r="A727" s="28" t="s">
        <v>2038</v>
      </c>
      <c r="B727" s="28" t="s">
        <v>2036</v>
      </c>
      <c r="C727" s="29">
        <v>5</v>
      </c>
      <c r="D727" s="19" t="s">
        <v>1366</v>
      </c>
      <c r="E727" s="19" t="s">
        <v>41</v>
      </c>
      <c r="F727" s="29">
        <v>53</v>
      </c>
      <c r="G727" s="19" t="s">
        <v>94</v>
      </c>
      <c r="H727" s="19" t="s">
        <v>94</v>
      </c>
      <c r="I727" s="29">
        <v>537</v>
      </c>
      <c r="J727" s="19" t="s">
        <v>157</v>
      </c>
      <c r="K727" s="19" t="s">
        <v>157</v>
      </c>
      <c r="L727" s="30">
        <v>5354</v>
      </c>
      <c r="M727" s="19" t="s">
        <v>157</v>
      </c>
      <c r="N727" s="19" t="s">
        <v>157</v>
      </c>
      <c r="O727" s="30">
        <v>154</v>
      </c>
      <c r="P727" s="19" t="s">
        <v>1391</v>
      </c>
      <c r="Q727" s="19" t="s">
        <v>1392</v>
      </c>
      <c r="R727" t="s">
        <v>18</v>
      </c>
    </row>
    <row r="728" spans="1:18" hidden="1" x14ac:dyDescent="0.25">
      <c r="A728" s="28" t="s">
        <v>2038</v>
      </c>
      <c r="B728" s="28" t="s">
        <v>2036</v>
      </c>
      <c r="C728" s="29">
        <v>5</v>
      </c>
      <c r="D728" s="19" t="s">
        <v>1366</v>
      </c>
      <c r="E728" s="19" t="s">
        <v>41</v>
      </c>
      <c r="F728" s="29">
        <v>53</v>
      </c>
      <c r="G728" s="19" t="s">
        <v>94</v>
      </c>
      <c r="H728" s="19" t="s">
        <v>94</v>
      </c>
      <c r="I728" s="29">
        <v>537</v>
      </c>
      <c r="J728" s="19" t="s">
        <v>157</v>
      </c>
      <c r="K728" s="19" t="s">
        <v>157</v>
      </c>
      <c r="L728" s="30">
        <v>5354</v>
      </c>
      <c r="M728" s="19" t="s">
        <v>157</v>
      </c>
      <c r="N728" s="19" t="s">
        <v>157</v>
      </c>
      <c r="O728" s="30">
        <v>157</v>
      </c>
      <c r="P728" s="19" t="s">
        <v>1414</v>
      </c>
      <c r="Q728" s="19" t="s">
        <v>1415</v>
      </c>
      <c r="R728" t="s">
        <v>18</v>
      </c>
    </row>
    <row r="729" spans="1:18" hidden="1" x14ac:dyDescent="0.25">
      <c r="A729" s="28" t="s">
        <v>2039</v>
      </c>
      <c r="B729" s="28" t="s">
        <v>2036</v>
      </c>
      <c r="C729" s="29">
        <v>5</v>
      </c>
      <c r="D729" s="19" t="s">
        <v>1366</v>
      </c>
      <c r="E729" s="19" t="s">
        <v>41</v>
      </c>
      <c r="F729" s="29">
        <v>53</v>
      </c>
      <c r="G729" s="19" t="s">
        <v>94</v>
      </c>
      <c r="H729" s="19" t="s">
        <v>94</v>
      </c>
      <c r="I729" s="29">
        <v>537</v>
      </c>
      <c r="J729" s="19" t="s">
        <v>157</v>
      </c>
      <c r="K729" s="19" t="s">
        <v>157</v>
      </c>
      <c r="L729" s="30">
        <v>5309</v>
      </c>
      <c r="M729" s="19" t="s">
        <v>1474</v>
      </c>
      <c r="N729" s="19" t="s">
        <v>222</v>
      </c>
      <c r="O729" s="30">
        <v>159</v>
      </c>
      <c r="P729" s="19" t="s">
        <v>1418</v>
      </c>
      <c r="Q729" s="19" t="s">
        <v>1418</v>
      </c>
      <c r="R729" t="s">
        <v>25</v>
      </c>
    </row>
    <row r="730" spans="1:18" hidden="1" x14ac:dyDescent="0.25">
      <c r="A730" s="28" t="s">
        <v>2039</v>
      </c>
      <c r="B730" s="28" t="s">
        <v>2036</v>
      </c>
      <c r="C730" s="29">
        <v>5</v>
      </c>
      <c r="D730" s="19" t="s">
        <v>1366</v>
      </c>
      <c r="E730" s="19" t="s">
        <v>41</v>
      </c>
      <c r="F730" s="29">
        <v>53</v>
      </c>
      <c r="G730" s="19" t="s">
        <v>94</v>
      </c>
      <c r="H730" s="19" t="s">
        <v>94</v>
      </c>
      <c r="I730" s="29">
        <v>537</v>
      </c>
      <c r="J730" s="19" t="s">
        <v>157</v>
      </c>
      <c r="K730" s="19" t="s">
        <v>157</v>
      </c>
      <c r="L730" s="30">
        <v>5309</v>
      </c>
      <c r="M730" s="19" t="s">
        <v>1474</v>
      </c>
      <c r="N730" s="19" t="s">
        <v>222</v>
      </c>
      <c r="O730" s="30">
        <v>157</v>
      </c>
      <c r="P730" s="19" t="s">
        <v>1414</v>
      </c>
      <c r="Q730" s="19" t="s">
        <v>1415</v>
      </c>
      <c r="R730" t="s">
        <v>18</v>
      </c>
    </row>
    <row r="731" spans="1:18" hidden="1" x14ac:dyDescent="0.25">
      <c r="A731" s="28" t="s">
        <v>2040</v>
      </c>
      <c r="B731" s="28" t="s">
        <v>1975</v>
      </c>
      <c r="C731" s="29">
        <v>3</v>
      </c>
      <c r="D731" s="19" t="s">
        <v>1370</v>
      </c>
      <c r="E731" s="19" t="s">
        <v>72</v>
      </c>
      <c r="F731" s="29">
        <v>35</v>
      </c>
      <c r="G731" s="19" t="s">
        <v>107</v>
      </c>
      <c r="H731" s="19" t="s">
        <v>107</v>
      </c>
      <c r="I731" s="29">
        <v>320</v>
      </c>
      <c r="J731" s="19" t="s">
        <v>16</v>
      </c>
      <c r="K731" s="19" t="s">
        <v>16</v>
      </c>
      <c r="L731" s="30">
        <v>3501</v>
      </c>
      <c r="M731" s="19" t="s">
        <v>44</v>
      </c>
      <c r="N731" s="19" t="s">
        <v>44</v>
      </c>
      <c r="O731" s="30">
        <v>1004</v>
      </c>
      <c r="P731" s="19" t="s">
        <v>1791</v>
      </c>
      <c r="Q731" s="19" t="s">
        <v>1791</v>
      </c>
      <c r="R731" t="s">
        <v>18</v>
      </c>
    </row>
    <row r="732" spans="1:18" hidden="1" x14ac:dyDescent="0.25">
      <c r="A732" s="28" t="s">
        <v>2040</v>
      </c>
      <c r="B732" s="28" t="s">
        <v>1975</v>
      </c>
      <c r="C732" s="29">
        <v>3</v>
      </c>
      <c r="D732" s="19" t="s">
        <v>1370</v>
      </c>
      <c r="E732" s="19" t="s">
        <v>72</v>
      </c>
      <c r="F732" s="29">
        <v>35</v>
      </c>
      <c r="G732" s="19" t="s">
        <v>107</v>
      </c>
      <c r="H732" s="19" t="s">
        <v>107</v>
      </c>
      <c r="I732" s="29">
        <v>320</v>
      </c>
      <c r="J732" s="19" t="s">
        <v>16</v>
      </c>
      <c r="K732" s="19" t="s">
        <v>16</v>
      </c>
      <c r="L732" s="30">
        <v>3501</v>
      </c>
      <c r="M732" s="19" t="s">
        <v>44</v>
      </c>
      <c r="N732" s="19" t="s">
        <v>44</v>
      </c>
      <c r="O732" s="30">
        <v>150</v>
      </c>
      <c r="P732" s="19" t="s">
        <v>1426</v>
      </c>
      <c r="Q732" s="19" t="s">
        <v>1427</v>
      </c>
      <c r="R732" t="s">
        <v>18</v>
      </c>
    </row>
    <row r="733" spans="1:18" hidden="1" x14ac:dyDescent="0.25">
      <c r="A733" s="28" t="s">
        <v>2040</v>
      </c>
      <c r="B733" s="28" t="s">
        <v>1975</v>
      </c>
      <c r="C733" s="29">
        <v>3</v>
      </c>
      <c r="D733" s="19" t="s">
        <v>1370</v>
      </c>
      <c r="E733" s="19" t="s">
        <v>72</v>
      </c>
      <c r="F733" s="29">
        <v>35</v>
      </c>
      <c r="G733" s="19" t="s">
        <v>107</v>
      </c>
      <c r="H733" s="19" t="s">
        <v>107</v>
      </c>
      <c r="I733" s="29">
        <v>320</v>
      </c>
      <c r="J733" s="19" t="s">
        <v>16</v>
      </c>
      <c r="K733" s="19" t="s">
        <v>16</v>
      </c>
      <c r="L733" s="30">
        <v>3501</v>
      </c>
      <c r="M733" s="19" t="s">
        <v>44</v>
      </c>
      <c r="N733" s="19" t="s">
        <v>44</v>
      </c>
      <c r="O733" s="30">
        <v>151</v>
      </c>
      <c r="P733" s="19" t="s">
        <v>1428</v>
      </c>
      <c r="Q733" s="19" t="s">
        <v>1429</v>
      </c>
      <c r="R733" t="s">
        <v>18</v>
      </c>
    </row>
    <row r="734" spans="1:18" hidden="1" x14ac:dyDescent="0.25">
      <c r="A734" s="28" t="s">
        <v>2040</v>
      </c>
      <c r="B734" s="28" t="s">
        <v>1975</v>
      </c>
      <c r="C734" s="29">
        <v>3</v>
      </c>
      <c r="D734" s="19" t="s">
        <v>1370</v>
      </c>
      <c r="E734" s="19" t="s">
        <v>72</v>
      </c>
      <c r="F734" s="29">
        <v>35</v>
      </c>
      <c r="G734" s="19" t="s">
        <v>107</v>
      </c>
      <c r="H734" s="19" t="s">
        <v>107</v>
      </c>
      <c r="I734" s="29">
        <v>320</v>
      </c>
      <c r="J734" s="19" t="s">
        <v>16</v>
      </c>
      <c r="K734" s="19" t="s">
        <v>16</v>
      </c>
      <c r="L734" s="30">
        <v>3501</v>
      </c>
      <c r="M734" s="19" t="s">
        <v>44</v>
      </c>
      <c r="N734" s="19" t="s">
        <v>44</v>
      </c>
      <c r="O734" s="30">
        <v>277</v>
      </c>
      <c r="P734" s="19" t="s">
        <v>1430</v>
      </c>
      <c r="Q734" s="19" t="s">
        <v>1431</v>
      </c>
      <c r="R734" t="s">
        <v>18</v>
      </c>
    </row>
    <row r="735" spans="1:18" hidden="1" x14ac:dyDescent="0.25">
      <c r="A735" s="28" t="s">
        <v>2040</v>
      </c>
      <c r="B735" s="28" t="s">
        <v>1975</v>
      </c>
      <c r="C735" s="29">
        <v>3</v>
      </c>
      <c r="D735" s="19" t="s">
        <v>1370</v>
      </c>
      <c r="E735" s="19" t="s">
        <v>72</v>
      </c>
      <c r="F735" s="29">
        <v>35</v>
      </c>
      <c r="G735" s="19" t="s">
        <v>107</v>
      </c>
      <c r="H735" s="19" t="s">
        <v>107</v>
      </c>
      <c r="I735" s="29">
        <v>320</v>
      </c>
      <c r="J735" s="19" t="s">
        <v>16</v>
      </c>
      <c r="K735" s="19" t="s">
        <v>16</v>
      </c>
      <c r="L735" s="30">
        <v>3501</v>
      </c>
      <c r="M735" s="19" t="s">
        <v>44</v>
      </c>
      <c r="N735" s="19" t="s">
        <v>44</v>
      </c>
      <c r="O735" s="30">
        <v>183</v>
      </c>
      <c r="P735" s="19" t="s">
        <v>1424</v>
      </c>
      <c r="Q735" s="19" t="s">
        <v>1425</v>
      </c>
      <c r="R735" t="s">
        <v>18</v>
      </c>
    </row>
    <row r="736" spans="1:18" hidden="1" x14ac:dyDescent="0.25">
      <c r="A736" s="28" t="s">
        <v>2040</v>
      </c>
      <c r="B736" s="28" t="s">
        <v>1975</v>
      </c>
      <c r="C736" s="29">
        <v>3</v>
      </c>
      <c r="D736" s="19" t="s">
        <v>1370</v>
      </c>
      <c r="E736" s="19" t="s">
        <v>72</v>
      </c>
      <c r="F736" s="29">
        <v>35</v>
      </c>
      <c r="G736" s="19" t="s">
        <v>107</v>
      </c>
      <c r="H736" s="19" t="s">
        <v>107</v>
      </c>
      <c r="I736" s="29">
        <v>320</v>
      </c>
      <c r="J736" s="19" t="s">
        <v>16</v>
      </c>
      <c r="K736" s="19" t="s">
        <v>16</v>
      </c>
      <c r="L736" s="30">
        <v>3501</v>
      </c>
      <c r="M736" s="19" t="s">
        <v>44</v>
      </c>
      <c r="N736" s="19" t="s">
        <v>44</v>
      </c>
      <c r="O736" s="30">
        <v>275</v>
      </c>
      <c r="P736" s="19" t="s">
        <v>1397</v>
      </c>
      <c r="Q736" s="19" t="s">
        <v>1398</v>
      </c>
      <c r="R736" t="s">
        <v>18</v>
      </c>
    </row>
    <row r="737" spans="1:18" hidden="1" x14ac:dyDescent="0.25">
      <c r="A737" s="28" t="s">
        <v>2040</v>
      </c>
      <c r="B737" s="28" t="s">
        <v>1975</v>
      </c>
      <c r="C737" s="29">
        <v>3</v>
      </c>
      <c r="D737" s="19" t="s">
        <v>1370</v>
      </c>
      <c r="E737" s="19" t="s">
        <v>72</v>
      </c>
      <c r="F737" s="29">
        <v>35</v>
      </c>
      <c r="G737" s="19" t="s">
        <v>107</v>
      </c>
      <c r="H737" s="19" t="s">
        <v>107</v>
      </c>
      <c r="I737" s="29">
        <v>320</v>
      </c>
      <c r="J737" s="19" t="s">
        <v>16</v>
      </c>
      <c r="K737" s="19" t="s">
        <v>16</v>
      </c>
      <c r="L737" s="30">
        <v>3501</v>
      </c>
      <c r="M737" s="19" t="s">
        <v>44</v>
      </c>
      <c r="N737" s="19" t="s">
        <v>44</v>
      </c>
      <c r="O737" s="30">
        <v>143</v>
      </c>
      <c r="P737" s="19" t="s">
        <v>1402</v>
      </c>
      <c r="Q737" s="19" t="s">
        <v>1403</v>
      </c>
      <c r="R737" t="s">
        <v>18</v>
      </c>
    </row>
    <row r="738" spans="1:18" hidden="1" x14ac:dyDescent="0.25">
      <c r="A738" s="28" t="s">
        <v>2040</v>
      </c>
      <c r="B738" s="28" t="s">
        <v>1975</v>
      </c>
      <c r="C738" s="29">
        <v>3</v>
      </c>
      <c r="D738" s="19" t="s">
        <v>1370</v>
      </c>
      <c r="E738" s="19" t="s">
        <v>72</v>
      </c>
      <c r="F738" s="29">
        <v>35</v>
      </c>
      <c r="G738" s="19" t="s">
        <v>107</v>
      </c>
      <c r="H738" s="19" t="s">
        <v>107</v>
      </c>
      <c r="I738" s="29">
        <v>320</v>
      </c>
      <c r="J738" s="19" t="s">
        <v>16</v>
      </c>
      <c r="K738" s="19" t="s">
        <v>16</v>
      </c>
      <c r="L738" s="30">
        <v>3501</v>
      </c>
      <c r="M738" s="19" t="s">
        <v>44</v>
      </c>
      <c r="N738" s="19" t="s">
        <v>44</v>
      </c>
      <c r="O738" s="30">
        <v>144</v>
      </c>
      <c r="P738" s="19" t="s">
        <v>1404</v>
      </c>
      <c r="Q738" s="19" t="s">
        <v>1405</v>
      </c>
      <c r="R738" t="s">
        <v>18</v>
      </c>
    </row>
    <row r="739" spans="1:18" hidden="1" x14ac:dyDescent="0.25">
      <c r="A739" s="28" t="s">
        <v>2040</v>
      </c>
      <c r="B739" s="28" t="s">
        <v>1975</v>
      </c>
      <c r="C739" s="29">
        <v>3</v>
      </c>
      <c r="D739" s="19" t="s">
        <v>1370</v>
      </c>
      <c r="E739" s="19" t="s">
        <v>72</v>
      </c>
      <c r="F739" s="29">
        <v>35</v>
      </c>
      <c r="G739" s="19" t="s">
        <v>107</v>
      </c>
      <c r="H739" s="19" t="s">
        <v>107</v>
      </c>
      <c r="I739" s="29">
        <v>320</v>
      </c>
      <c r="J739" s="19" t="s">
        <v>16</v>
      </c>
      <c r="K739" s="19" t="s">
        <v>16</v>
      </c>
      <c r="L739" s="30">
        <v>3501</v>
      </c>
      <c r="M739" s="19" t="s">
        <v>44</v>
      </c>
      <c r="N739" s="19" t="s">
        <v>44</v>
      </c>
      <c r="O739" s="30">
        <v>181</v>
      </c>
      <c r="P739" s="19" t="s">
        <v>1400</v>
      </c>
      <c r="Q739" s="19" t="s">
        <v>1401</v>
      </c>
      <c r="R739" t="s">
        <v>18</v>
      </c>
    </row>
    <row r="740" spans="1:18" hidden="1" x14ac:dyDescent="0.25">
      <c r="A740" s="28" t="s">
        <v>2040</v>
      </c>
      <c r="B740" s="28" t="s">
        <v>1975</v>
      </c>
      <c r="C740" s="29">
        <v>3</v>
      </c>
      <c r="D740" s="19" t="s">
        <v>1370</v>
      </c>
      <c r="E740" s="19" t="s">
        <v>72</v>
      </c>
      <c r="F740" s="29">
        <v>35</v>
      </c>
      <c r="G740" s="19" t="s">
        <v>107</v>
      </c>
      <c r="H740" s="19" t="s">
        <v>107</v>
      </c>
      <c r="I740" s="29">
        <v>320</v>
      </c>
      <c r="J740" s="19" t="s">
        <v>16</v>
      </c>
      <c r="K740" s="19" t="s">
        <v>16</v>
      </c>
      <c r="L740" s="30">
        <v>3501</v>
      </c>
      <c r="M740" s="19" t="s">
        <v>44</v>
      </c>
      <c r="N740" s="19" t="s">
        <v>44</v>
      </c>
      <c r="O740" s="30">
        <v>148</v>
      </c>
      <c r="P740" s="19" t="s">
        <v>1419</v>
      </c>
      <c r="Q740" s="19" t="s">
        <v>1420</v>
      </c>
      <c r="R740" t="s">
        <v>25</v>
      </c>
    </row>
    <row r="741" spans="1:18" hidden="1" x14ac:dyDescent="0.25">
      <c r="A741" s="28" t="s">
        <v>2040</v>
      </c>
      <c r="B741" s="28" t="s">
        <v>1975</v>
      </c>
      <c r="C741" s="29">
        <v>3</v>
      </c>
      <c r="D741" s="19" t="s">
        <v>1370</v>
      </c>
      <c r="E741" s="19" t="s">
        <v>72</v>
      </c>
      <c r="F741" s="29">
        <v>35</v>
      </c>
      <c r="G741" s="19" t="s">
        <v>107</v>
      </c>
      <c r="H741" s="19" t="s">
        <v>107</v>
      </c>
      <c r="I741" s="29">
        <v>320</v>
      </c>
      <c r="J741" s="19" t="s">
        <v>16</v>
      </c>
      <c r="K741" s="19" t="s">
        <v>16</v>
      </c>
      <c r="L741" s="30">
        <v>3501</v>
      </c>
      <c r="M741" s="19" t="s">
        <v>44</v>
      </c>
      <c r="N741" s="19" t="s">
        <v>44</v>
      </c>
      <c r="O741" s="30">
        <v>175</v>
      </c>
      <c r="P741" s="19" t="s">
        <v>1432</v>
      </c>
      <c r="Q741" s="19" t="s">
        <v>1432</v>
      </c>
      <c r="R741" t="s">
        <v>18</v>
      </c>
    </row>
    <row r="742" spans="1:18" hidden="1" x14ac:dyDescent="0.25">
      <c r="A742" s="28" t="s">
        <v>2040</v>
      </c>
      <c r="B742" s="28" t="s">
        <v>1975</v>
      </c>
      <c r="C742" s="29">
        <v>3</v>
      </c>
      <c r="D742" s="19" t="s">
        <v>1370</v>
      </c>
      <c r="E742" s="19" t="s">
        <v>72</v>
      </c>
      <c r="F742" s="29">
        <v>35</v>
      </c>
      <c r="G742" s="19" t="s">
        <v>107</v>
      </c>
      <c r="H742" s="19" t="s">
        <v>107</v>
      </c>
      <c r="I742" s="29">
        <v>320</v>
      </c>
      <c r="J742" s="19" t="s">
        <v>16</v>
      </c>
      <c r="K742" s="19" t="s">
        <v>16</v>
      </c>
      <c r="L742" s="30">
        <v>3501</v>
      </c>
      <c r="M742" s="19" t="s">
        <v>44</v>
      </c>
      <c r="N742" s="19" t="s">
        <v>44</v>
      </c>
      <c r="O742" s="30">
        <v>135</v>
      </c>
      <c r="P742" s="19" t="s">
        <v>1393</v>
      </c>
      <c r="Q742" s="19" t="s">
        <v>1394</v>
      </c>
      <c r="R742" t="s">
        <v>18</v>
      </c>
    </row>
    <row r="743" spans="1:18" hidden="1" x14ac:dyDescent="0.25">
      <c r="A743" s="28" t="s">
        <v>2040</v>
      </c>
      <c r="B743" s="28" t="s">
        <v>1975</v>
      </c>
      <c r="C743" s="29">
        <v>3</v>
      </c>
      <c r="D743" s="19" t="s">
        <v>1370</v>
      </c>
      <c r="E743" s="19" t="s">
        <v>72</v>
      </c>
      <c r="F743" s="29">
        <v>35</v>
      </c>
      <c r="G743" s="19" t="s">
        <v>107</v>
      </c>
      <c r="H743" s="19" t="s">
        <v>107</v>
      </c>
      <c r="I743" s="29">
        <v>320</v>
      </c>
      <c r="J743" s="19" t="s">
        <v>16</v>
      </c>
      <c r="K743" s="19" t="s">
        <v>16</v>
      </c>
      <c r="L743" s="30">
        <v>3501</v>
      </c>
      <c r="M743" s="19" t="s">
        <v>44</v>
      </c>
      <c r="N743" s="19" t="s">
        <v>44</v>
      </c>
      <c r="O743" s="30">
        <v>136</v>
      </c>
      <c r="P743" s="19" t="s">
        <v>1395</v>
      </c>
      <c r="Q743" s="19" t="s">
        <v>1396</v>
      </c>
      <c r="R743" t="s">
        <v>18</v>
      </c>
    </row>
    <row r="744" spans="1:18" hidden="1" x14ac:dyDescent="0.25">
      <c r="A744" s="28" t="s">
        <v>2040</v>
      </c>
      <c r="B744" s="28" t="s">
        <v>1975</v>
      </c>
      <c r="C744" s="29">
        <v>3</v>
      </c>
      <c r="D744" s="19" t="s">
        <v>1370</v>
      </c>
      <c r="E744" s="19" t="s">
        <v>72</v>
      </c>
      <c r="F744" s="29">
        <v>35</v>
      </c>
      <c r="G744" s="19" t="s">
        <v>107</v>
      </c>
      <c r="H744" s="19" t="s">
        <v>107</v>
      </c>
      <c r="I744" s="29">
        <v>320</v>
      </c>
      <c r="J744" s="19" t="s">
        <v>16</v>
      </c>
      <c r="K744" s="19" t="s">
        <v>16</v>
      </c>
      <c r="L744" s="30">
        <v>3501</v>
      </c>
      <c r="M744" s="19" t="s">
        <v>44</v>
      </c>
      <c r="N744" s="19" t="s">
        <v>44</v>
      </c>
      <c r="O744" s="30">
        <v>154</v>
      </c>
      <c r="P744" s="19" t="s">
        <v>1391</v>
      </c>
      <c r="Q744" s="19" t="s">
        <v>1392</v>
      </c>
      <c r="R744" t="s">
        <v>18</v>
      </c>
    </row>
    <row r="745" spans="1:18" hidden="1" x14ac:dyDescent="0.25">
      <c r="A745" s="28" t="s">
        <v>2040</v>
      </c>
      <c r="B745" s="28" t="s">
        <v>1975</v>
      </c>
      <c r="C745" s="29">
        <v>3</v>
      </c>
      <c r="D745" s="19" t="s">
        <v>1370</v>
      </c>
      <c r="E745" s="19" t="s">
        <v>72</v>
      </c>
      <c r="F745" s="29">
        <v>35</v>
      </c>
      <c r="G745" s="19" t="s">
        <v>107</v>
      </c>
      <c r="H745" s="19" t="s">
        <v>107</v>
      </c>
      <c r="I745" s="29">
        <v>320</v>
      </c>
      <c r="J745" s="19" t="s">
        <v>16</v>
      </c>
      <c r="K745" s="19" t="s">
        <v>16</v>
      </c>
      <c r="L745" s="30">
        <v>3501</v>
      </c>
      <c r="M745" s="19" t="s">
        <v>44</v>
      </c>
      <c r="N745" s="19" t="s">
        <v>44</v>
      </c>
      <c r="O745" s="30">
        <v>411</v>
      </c>
      <c r="P745" s="19" t="s">
        <v>1422</v>
      </c>
      <c r="Q745" s="19" t="s">
        <v>1781</v>
      </c>
      <c r="R745" t="s">
        <v>18</v>
      </c>
    </row>
    <row r="746" spans="1:18" hidden="1" x14ac:dyDescent="0.25">
      <c r="A746" s="28" t="s">
        <v>2040</v>
      </c>
      <c r="B746" s="28" t="s">
        <v>1975</v>
      </c>
      <c r="C746" s="29">
        <v>3</v>
      </c>
      <c r="D746" s="19" t="s">
        <v>1370</v>
      </c>
      <c r="E746" s="19" t="s">
        <v>72</v>
      </c>
      <c r="F746" s="29">
        <v>35</v>
      </c>
      <c r="G746" s="19" t="s">
        <v>107</v>
      </c>
      <c r="H746" s="19" t="s">
        <v>107</v>
      </c>
      <c r="I746" s="29">
        <v>320</v>
      </c>
      <c r="J746" s="19" t="s">
        <v>16</v>
      </c>
      <c r="K746" s="19" t="s">
        <v>16</v>
      </c>
      <c r="L746" s="30">
        <v>3501</v>
      </c>
      <c r="M746" s="19" t="s">
        <v>44</v>
      </c>
      <c r="N746" s="19" t="s">
        <v>44</v>
      </c>
      <c r="O746" s="30">
        <v>271</v>
      </c>
      <c r="P746" s="19" t="s">
        <v>1389</v>
      </c>
      <c r="Q746" s="19" t="s">
        <v>1390</v>
      </c>
      <c r="R746" t="s">
        <v>18</v>
      </c>
    </row>
    <row r="747" spans="1:18" hidden="1" x14ac:dyDescent="0.25">
      <c r="A747" s="28" t="s">
        <v>2040</v>
      </c>
      <c r="B747" s="28" t="s">
        <v>1975</v>
      </c>
      <c r="C747" s="29">
        <v>3</v>
      </c>
      <c r="D747" s="19" t="s">
        <v>1370</v>
      </c>
      <c r="E747" s="19" t="s">
        <v>72</v>
      </c>
      <c r="F747" s="29">
        <v>35</v>
      </c>
      <c r="G747" s="19" t="s">
        <v>107</v>
      </c>
      <c r="H747" s="19" t="s">
        <v>107</v>
      </c>
      <c r="I747" s="29">
        <v>320</v>
      </c>
      <c r="J747" s="19" t="s">
        <v>16</v>
      </c>
      <c r="K747" s="19" t="s">
        <v>16</v>
      </c>
      <c r="L747" s="30">
        <v>3501</v>
      </c>
      <c r="M747" s="19" t="s">
        <v>44</v>
      </c>
      <c r="N747" s="19" t="s">
        <v>44</v>
      </c>
      <c r="O747" s="30">
        <v>145</v>
      </c>
      <c r="P747" s="19" t="s">
        <v>1433</v>
      </c>
      <c r="Q747" s="19" t="s">
        <v>1433</v>
      </c>
      <c r="R747" t="s">
        <v>18</v>
      </c>
    </row>
    <row r="748" spans="1:18" hidden="1" x14ac:dyDescent="0.25">
      <c r="A748" s="28" t="s">
        <v>2041</v>
      </c>
      <c r="B748" s="28" t="s">
        <v>2021</v>
      </c>
      <c r="C748" s="29">
        <v>3</v>
      </c>
      <c r="D748" s="19" t="s">
        <v>1370</v>
      </c>
      <c r="E748" s="19" t="s">
        <v>72</v>
      </c>
      <c r="F748" s="29">
        <v>31</v>
      </c>
      <c r="G748" s="19" t="s">
        <v>102</v>
      </c>
      <c r="H748" s="19" t="s">
        <v>102</v>
      </c>
      <c r="I748" s="29">
        <v>311</v>
      </c>
      <c r="J748" s="19" t="s">
        <v>191</v>
      </c>
      <c r="K748" s="19" t="s">
        <v>191</v>
      </c>
      <c r="L748" s="30">
        <v>3113</v>
      </c>
      <c r="M748" s="19" t="s">
        <v>106</v>
      </c>
      <c r="N748" s="19" t="s">
        <v>106</v>
      </c>
      <c r="O748" s="30">
        <v>159</v>
      </c>
      <c r="P748" s="19" t="s">
        <v>1418</v>
      </c>
      <c r="Q748" s="19" t="s">
        <v>1418</v>
      </c>
      <c r="R748" t="s">
        <v>25</v>
      </c>
    </row>
    <row r="749" spans="1:18" hidden="1" x14ac:dyDescent="0.25">
      <c r="A749" s="28" t="s">
        <v>2041</v>
      </c>
      <c r="B749" s="28" t="s">
        <v>2021</v>
      </c>
      <c r="C749" s="29">
        <v>3</v>
      </c>
      <c r="D749" s="19" t="s">
        <v>1370</v>
      </c>
      <c r="E749" s="19" t="s">
        <v>72</v>
      </c>
      <c r="F749" s="29">
        <v>31</v>
      </c>
      <c r="G749" s="19" t="s">
        <v>102</v>
      </c>
      <c r="H749" s="19" t="s">
        <v>102</v>
      </c>
      <c r="I749" s="29">
        <v>311</v>
      </c>
      <c r="J749" s="19" t="s">
        <v>191</v>
      </c>
      <c r="K749" s="19" t="s">
        <v>191</v>
      </c>
      <c r="L749" s="30">
        <v>3113</v>
      </c>
      <c r="M749" s="19" t="s">
        <v>106</v>
      </c>
      <c r="N749" s="19" t="s">
        <v>106</v>
      </c>
      <c r="O749" s="30">
        <v>157</v>
      </c>
      <c r="P749" s="19" t="s">
        <v>1414</v>
      </c>
      <c r="Q749" s="19" t="s">
        <v>1415</v>
      </c>
      <c r="R749" t="s">
        <v>18</v>
      </c>
    </row>
    <row r="750" spans="1:18" hidden="1" x14ac:dyDescent="0.25">
      <c r="A750" s="28" t="s">
        <v>2042</v>
      </c>
      <c r="B750" s="28" t="s">
        <v>2021</v>
      </c>
      <c r="C750" s="29">
        <v>3</v>
      </c>
      <c r="D750" s="19" t="s">
        <v>1370</v>
      </c>
      <c r="E750" s="19" t="s">
        <v>72</v>
      </c>
      <c r="F750" s="29">
        <v>31</v>
      </c>
      <c r="G750" s="19" t="s">
        <v>102</v>
      </c>
      <c r="H750" s="19" t="s">
        <v>102</v>
      </c>
      <c r="I750" s="29">
        <v>311</v>
      </c>
      <c r="J750" s="19" t="s">
        <v>191</v>
      </c>
      <c r="K750" s="19" t="s">
        <v>191</v>
      </c>
      <c r="L750" s="30">
        <v>3114</v>
      </c>
      <c r="M750" s="19" t="s">
        <v>119</v>
      </c>
      <c r="N750" s="19" t="s">
        <v>119</v>
      </c>
      <c r="O750" s="30">
        <v>159</v>
      </c>
      <c r="P750" s="19" t="s">
        <v>1418</v>
      </c>
      <c r="Q750" s="19" t="s">
        <v>1418</v>
      </c>
      <c r="R750" t="s">
        <v>25</v>
      </c>
    </row>
    <row r="751" spans="1:18" hidden="1" x14ac:dyDescent="0.25">
      <c r="A751" s="28" t="s">
        <v>2042</v>
      </c>
      <c r="B751" s="28" t="s">
        <v>2021</v>
      </c>
      <c r="C751" s="29">
        <v>3</v>
      </c>
      <c r="D751" s="19" t="s">
        <v>1370</v>
      </c>
      <c r="E751" s="19" t="s">
        <v>72</v>
      </c>
      <c r="F751" s="29">
        <v>31</v>
      </c>
      <c r="G751" s="19" t="s">
        <v>102</v>
      </c>
      <c r="H751" s="19" t="s">
        <v>102</v>
      </c>
      <c r="I751" s="29">
        <v>311</v>
      </c>
      <c r="J751" s="19" t="s">
        <v>191</v>
      </c>
      <c r="K751" s="19" t="s">
        <v>191</v>
      </c>
      <c r="L751" s="30">
        <v>3114</v>
      </c>
      <c r="M751" s="19" t="s">
        <v>119</v>
      </c>
      <c r="N751" s="19" t="s">
        <v>119</v>
      </c>
      <c r="O751" s="30">
        <v>186</v>
      </c>
      <c r="P751" s="19" t="s">
        <v>1423</v>
      </c>
      <c r="Q751" s="19" t="s">
        <v>1423</v>
      </c>
      <c r="R751" t="s">
        <v>18</v>
      </c>
    </row>
    <row r="752" spans="1:18" hidden="1" x14ac:dyDescent="0.25">
      <c r="A752" s="28" t="s">
        <v>2042</v>
      </c>
      <c r="B752" s="28" t="s">
        <v>2021</v>
      </c>
      <c r="C752" s="29">
        <v>3</v>
      </c>
      <c r="D752" s="19" t="s">
        <v>1370</v>
      </c>
      <c r="E752" s="19" t="s">
        <v>72</v>
      </c>
      <c r="F752" s="29">
        <v>31</v>
      </c>
      <c r="G752" s="19" t="s">
        <v>102</v>
      </c>
      <c r="H752" s="19" t="s">
        <v>102</v>
      </c>
      <c r="I752" s="29">
        <v>311</v>
      </c>
      <c r="J752" s="19" t="s">
        <v>191</v>
      </c>
      <c r="K752" s="19" t="s">
        <v>191</v>
      </c>
      <c r="L752" s="30">
        <v>3114</v>
      </c>
      <c r="M752" s="19" t="s">
        <v>119</v>
      </c>
      <c r="N752" s="19" t="s">
        <v>119</v>
      </c>
      <c r="O752" s="30">
        <v>157</v>
      </c>
      <c r="P752" s="19" t="s">
        <v>1414</v>
      </c>
      <c r="Q752" s="19" t="s">
        <v>1415</v>
      </c>
      <c r="R752" t="s">
        <v>18</v>
      </c>
    </row>
    <row r="753" spans="1:18" hidden="1" x14ac:dyDescent="0.25">
      <c r="A753" s="28" t="s">
        <v>2043</v>
      </c>
      <c r="B753" s="28" t="s">
        <v>1967</v>
      </c>
      <c r="C753" s="29">
        <v>3</v>
      </c>
      <c r="D753" s="19" t="s">
        <v>1370</v>
      </c>
      <c r="E753" s="19" t="s">
        <v>72</v>
      </c>
      <c r="F753" s="29">
        <v>31</v>
      </c>
      <c r="G753" s="19" t="s">
        <v>102</v>
      </c>
      <c r="H753" s="19" t="s">
        <v>102</v>
      </c>
      <c r="I753" s="29">
        <v>313</v>
      </c>
      <c r="J753" s="19" t="s">
        <v>109</v>
      </c>
      <c r="K753" s="19" t="s">
        <v>109</v>
      </c>
      <c r="L753" s="30">
        <v>3132</v>
      </c>
      <c r="M753" s="19" t="s">
        <v>44</v>
      </c>
      <c r="N753" s="19" t="s">
        <v>44</v>
      </c>
      <c r="O753" s="30">
        <v>1004</v>
      </c>
      <c r="P753" s="19" t="s">
        <v>1791</v>
      </c>
      <c r="Q753" s="19" t="s">
        <v>1791</v>
      </c>
      <c r="R753" t="s">
        <v>18</v>
      </c>
    </row>
    <row r="754" spans="1:18" hidden="1" x14ac:dyDescent="0.25">
      <c r="A754" s="28" t="s">
        <v>2043</v>
      </c>
      <c r="B754" s="28" t="s">
        <v>1967</v>
      </c>
      <c r="C754" s="29">
        <v>3</v>
      </c>
      <c r="D754" s="19" t="s">
        <v>1370</v>
      </c>
      <c r="E754" s="19" t="s">
        <v>72</v>
      </c>
      <c r="F754" s="29">
        <v>31</v>
      </c>
      <c r="G754" s="19" t="s">
        <v>102</v>
      </c>
      <c r="H754" s="19" t="s">
        <v>102</v>
      </c>
      <c r="I754" s="29">
        <v>313</v>
      </c>
      <c r="J754" s="19" t="s">
        <v>109</v>
      </c>
      <c r="K754" s="19" t="s">
        <v>109</v>
      </c>
      <c r="L754" s="30">
        <v>3132</v>
      </c>
      <c r="M754" s="19" t="s">
        <v>44</v>
      </c>
      <c r="N754" s="19" t="s">
        <v>44</v>
      </c>
      <c r="O754" s="30">
        <v>150</v>
      </c>
      <c r="P754" s="19" t="s">
        <v>1426</v>
      </c>
      <c r="Q754" s="19" t="s">
        <v>1427</v>
      </c>
      <c r="R754" t="s">
        <v>18</v>
      </c>
    </row>
    <row r="755" spans="1:18" hidden="1" x14ac:dyDescent="0.25">
      <c r="A755" s="28" t="s">
        <v>2043</v>
      </c>
      <c r="B755" s="28" t="s">
        <v>1967</v>
      </c>
      <c r="C755" s="29">
        <v>3</v>
      </c>
      <c r="D755" s="19" t="s">
        <v>1370</v>
      </c>
      <c r="E755" s="19" t="s">
        <v>72</v>
      </c>
      <c r="F755" s="29">
        <v>31</v>
      </c>
      <c r="G755" s="19" t="s">
        <v>102</v>
      </c>
      <c r="H755" s="19" t="s">
        <v>102</v>
      </c>
      <c r="I755" s="29">
        <v>313</v>
      </c>
      <c r="J755" s="19" t="s">
        <v>109</v>
      </c>
      <c r="K755" s="19" t="s">
        <v>109</v>
      </c>
      <c r="L755" s="30">
        <v>3132</v>
      </c>
      <c r="M755" s="19" t="s">
        <v>44</v>
      </c>
      <c r="N755" s="19" t="s">
        <v>44</v>
      </c>
      <c r="O755" s="30">
        <v>151</v>
      </c>
      <c r="P755" s="19" t="s">
        <v>1428</v>
      </c>
      <c r="Q755" s="19" t="s">
        <v>1429</v>
      </c>
      <c r="R755" t="s">
        <v>18</v>
      </c>
    </row>
    <row r="756" spans="1:18" hidden="1" x14ac:dyDescent="0.25">
      <c r="A756" s="28" t="s">
        <v>2043</v>
      </c>
      <c r="B756" s="28" t="s">
        <v>1967</v>
      </c>
      <c r="C756" s="29">
        <v>3</v>
      </c>
      <c r="D756" s="19" t="s">
        <v>1370</v>
      </c>
      <c r="E756" s="19" t="s">
        <v>72</v>
      </c>
      <c r="F756" s="29">
        <v>31</v>
      </c>
      <c r="G756" s="19" t="s">
        <v>102</v>
      </c>
      <c r="H756" s="19" t="s">
        <v>102</v>
      </c>
      <c r="I756" s="29">
        <v>313</v>
      </c>
      <c r="J756" s="19" t="s">
        <v>109</v>
      </c>
      <c r="K756" s="19" t="s">
        <v>109</v>
      </c>
      <c r="L756" s="30">
        <v>3132</v>
      </c>
      <c r="M756" s="19" t="s">
        <v>44</v>
      </c>
      <c r="N756" s="19" t="s">
        <v>44</v>
      </c>
      <c r="O756" s="30">
        <v>277</v>
      </c>
      <c r="P756" s="19" t="s">
        <v>1430</v>
      </c>
      <c r="Q756" s="19" t="s">
        <v>1431</v>
      </c>
      <c r="R756" t="s">
        <v>18</v>
      </c>
    </row>
    <row r="757" spans="1:18" hidden="1" x14ac:dyDescent="0.25">
      <c r="A757" s="28" t="s">
        <v>2043</v>
      </c>
      <c r="B757" s="28" t="s">
        <v>1967</v>
      </c>
      <c r="C757" s="29">
        <v>3</v>
      </c>
      <c r="D757" s="19" t="s">
        <v>1370</v>
      </c>
      <c r="E757" s="19" t="s">
        <v>72</v>
      </c>
      <c r="F757" s="29">
        <v>31</v>
      </c>
      <c r="G757" s="19" t="s">
        <v>102</v>
      </c>
      <c r="H757" s="19" t="s">
        <v>102</v>
      </c>
      <c r="I757" s="29">
        <v>313</v>
      </c>
      <c r="J757" s="19" t="s">
        <v>109</v>
      </c>
      <c r="K757" s="19" t="s">
        <v>109</v>
      </c>
      <c r="L757" s="30">
        <v>3132</v>
      </c>
      <c r="M757" s="19" t="s">
        <v>44</v>
      </c>
      <c r="N757" s="19" t="s">
        <v>44</v>
      </c>
      <c r="O757" s="30">
        <v>183</v>
      </c>
      <c r="P757" s="19" t="s">
        <v>1424</v>
      </c>
      <c r="Q757" s="19" t="s">
        <v>1425</v>
      </c>
      <c r="R757" t="s">
        <v>18</v>
      </c>
    </row>
    <row r="758" spans="1:18" hidden="1" x14ac:dyDescent="0.25">
      <c r="A758" s="28" t="s">
        <v>2043</v>
      </c>
      <c r="B758" s="28" t="s">
        <v>1967</v>
      </c>
      <c r="C758" s="29">
        <v>3</v>
      </c>
      <c r="D758" s="19" t="s">
        <v>1370</v>
      </c>
      <c r="E758" s="19" t="s">
        <v>72</v>
      </c>
      <c r="F758" s="29">
        <v>31</v>
      </c>
      <c r="G758" s="19" t="s">
        <v>102</v>
      </c>
      <c r="H758" s="19" t="s">
        <v>102</v>
      </c>
      <c r="I758" s="29">
        <v>313</v>
      </c>
      <c r="J758" s="19" t="s">
        <v>109</v>
      </c>
      <c r="K758" s="19" t="s">
        <v>109</v>
      </c>
      <c r="L758" s="30">
        <v>3132</v>
      </c>
      <c r="M758" s="19" t="s">
        <v>44</v>
      </c>
      <c r="N758" s="19" t="s">
        <v>44</v>
      </c>
      <c r="O758" s="30">
        <v>275</v>
      </c>
      <c r="P758" s="19" t="s">
        <v>1397</v>
      </c>
      <c r="Q758" s="19" t="s">
        <v>1398</v>
      </c>
      <c r="R758" t="s">
        <v>18</v>
      </c>
    </row>
    <row r="759" spans="1:18" hidden="1" x14ac:dyDescent="0.25">
      <c r="A759" s="28" t="s">
        <v>2043</v>
      </c>
      <c r="B759" s="28" t="s">
        <v>1967</v>
      </c>
      <c r="C759" s="29">
        <v>3</v>
      </c>
      <c r="D759" s="19" t="s">
        <v>1370</v>
      </c>
      <c r="E759" s="19" t="s">
        <v>72</v>
      </c>
      <c r="F759" s="29">
        <v>31</v>
      </c>
      <c r="G759" s="19" t="s">
        <v>102</v>
      </c>
      <c r="H759" s="19" t="s">
        <v>102</v>
      </c>
      <c r="I759" s="29">
        <v>313</v>
      </c>
      <c r="J759" s="19" t="s">
        <v>109</v>
      </c>
      <c r="K759" s="19" t="s">
        <v>109</v>
      </c>
      <c r="L759" s="30">
        <v>3132</v>
      </c>
      <c r="M759" s="19" t="s">
        <v>44</v>
      </c>
      <c r="N759" s="19" t="s">
        <v>44</v>
      </c>
      <c r="O759" s="30">
        <v>143</v>
      </c>
      <c r="P759" s="19" t="s">
        <v>1402</v>
      </c>
      <c r="Q759" s="19" t="s">
        <v>1403</v>
      </c>
      <c r="R759" t="s">
        <v>18</v>
      </c>
    </row>
    <row r="760" spans="1:18" hidden="1" x14ac:dyDescent="0.25">
      <c r="A760" s="28" t="s">
        <v>2043</v>
      </c>
      <c r="B760" s="28" t="s">
        <v>1967</v>
      </c>
      <c r="C760" s="29">
        <v>3</v>
      </c>
      <c r="D760" s="19" t="s">
        <v>1370</v>
      </c>
      <c r="E760" s="19" t="s">
        <v>72</v>
      </c>
      <c r="F760" s="29">
        <v>31</v>
      </c>
      <c r="G760" s="19" t="s">
        <v>102</v>
      </c>
      <c r="H760" s="19" t="s">
        <v>102</v>
      </c>
      <c r="I760" s="29">
        <v>313</v>
      </c>
      <c r="J760" s="19" t="s">
        <v>109</v>
      </c>
      <c r="K760" s="19" t="s">
        <v>109</v>
      </c>
      <c r="L760" s="30">
        <v>3132</v>
      </c>
      <c r="M760" s="19" t="s">
        <v>44</v>
      </c>
      <c r="N760" s="19" t="s">
        <v>44</v>
      </c>
      <c r="O760" s="30">
        <v>144</v>
      </c>
      <c r="P760" s="19" t="s">
        <v>1404</v>
      </c>
      <c r="Q760" s="19" t="s">
        <v>1405</v>
      </c>
      <c r="R760" t="s">
        <v>18</v>
      </c>
    </row>
    <row r="761" spans="1:18" hidden="1" x14ac:dyDescent="0.25">
      <c r="A761" s="28" t="s">
        <v>2043</v>
      </c>
      <c r="B761" s="28" t="s">
        <v>1967</v>
      </c>
      <c r="C761" s="29">
        <v>3</v>
      </c>
      <c r="D761" s="19" t="s">
        <v>1370</v>
      </c>
      <c r="E761" s="19" t="s">
        <v>72</v>
      </c>
      <c r="F761" s="29">
        <v>31</v>
      </c>
      <c r="G761" s="19" t="s">
        <v>102</v>
      </c>
      <c r="H761" s="19" t="s">
        <v>102</v>
      </c>
      <c r="I761" s="29">
        <v>313</v>
      </c>
      <c r="J761" s="19" t="s">
        <v>109</v>
      </c>
      <c r="K761" s="19" t="s">
        <v>109</v>
      </c>
      <c r="L761" s="30">
        <v>3132</v>
      </c>
      <c r="M761" s="19" t="s">
        <v>44</v>
      </c>
      <c r="N761" s="19" t="s">
        <v>44</v>
      </c>
      <c r="O761" s="30">
        <v>181</v>
      </c>
      <c r="P761" s="19" t="s">
        <v>1400</v>
      </c>
      <c r="Q761" s="19" t="s">
        <v>1401</v>
      </c>
      <c r="R761" t="s">
        <v>18</v>
      </c>
    </row>
    <row r="762" spans="1:18" hidden="1" x14ac:dyDescent="0.25">
      <c r="A762" s="28" t="s">
        <v>2043</v>
      </c>
      <c r="B762" s="28" t="s">
        <v>1967</v>
      </c>
      <c r="C762" s="29">
        <v>3</v>
      </c>
      <c r="D762" s="19" t="s">
        <v>1370</v>
      </c>
      <c r="E762" s="19" t="s">
        <v>72</v>
      </c>
      <c r="F762" s="29">
        <v>31</v>
      </c>
      <c r="G762" s="19" t="s">
        <v>102</v>
      </c>
      <c r="H762" s="19" t="s">
        <v>102</v>
      </c>
      <c r="I762" s="29">
        <v>313</v>
      </c>
      <c r="J762" s="19" t="s">
        <v>109</v>
      </c>
      <c r="K762" s="19" t="s">
        <v>109</v>
      </c>
      <c r="L762" s="30">
        <v>3132</v>
      </c>
      <c r="M762" s="19" t="s">
        <v>44</v>
      </c>
      <c r="N762" s="19" t="s">
        <v>44</v>
      </c>
      <c r="O762" s="30">
        <v>148</v>
      </c>
      <c r="P762" s="19" t="s">
        <v>1419</v>
      </c>
      <c r="Q762" s="19" t="s">
        <v>1420</v>
      </c>
      <c r="R762" t="s">
        <v>25</v>
      </c>
    </row>
    <row r="763" spans="1:18" hidden="1" x14ac:dyDescent="0.25">
      <c r="A763" s="28" t="s">
        <v>2043</v>
      </c>
      <c r="B763" s="28" t="s">
        <v>1967</v>
      </c>
      <c r="C763" s="29">
        <v>3</v>
      </c>
      <c r="D763" s="19" t="s">
        <v>1370</v>
      </c>
      <c r="E763" s="19" t="s">
        <v>72</v>
      </c>
      <c r="F763" s="29">
        <v>31</v>
      </c>
      <c r="G763" s="19" t="s">
        <v>102</v>
      </c>
      <c r="H763" s="19" t="s">
        <v>102</v>
      </c>
      <c r="I763" s="29">
        <v>313</v>
      </c>
      <c r="J763" s="19" t="s">
        <v>109</v>
      </c>
      <c r="K763" s="19" t="s">
        <v>109</v>
      </c>
      <c r="L763" s="30">
        <v>3132</v>
      </c>
      <c r="M763" s="19" t="s">
        <v>44</v>
      </c>
      <c r="N763" s="19" t="s">
        <v>44</v>
      </c>
      <c r="O763" s="30">
        <v>175</v>
      </c>
      <c r="P763" s="19" t="s">
        <v>1432</v>
      </c>
      <c r="Q763" s="19" t="s">
        <v>1432</v>
      </c>
      <c r="R763" t="s">
        <v>18</v>
      </c>
    </row>
    <row r="764" spans="1:18" hidden="1" x14ac:dyDescent="0.25">
      <c r="A764" s="28" t="s">
        <v>2043</v>
      </c>
      <c r="B764" s="28" t="s">
        <v>1967</v>
      </c>
      <c r="C764" s="29">
        <v>3</v>
      </c>
      <c r="D764" s="19" t="s">
        <v>1370</v>
      </c>
      <c r="E764" s="19" t="s">
        <v>72</v>
      </c>
      <c r="F764" s="29">
        <v>31</v>
      </c>
      <c r="G764" s="19" t="s">
        <v>102</v>
      </c>
      <c r="H764" s="19" t="s">
        <v>102</v>
      </c>
      <c r="I764" s="29">
        <v>313</v>
      </c>
      <c r="J764" s="19" t="s">
        <v>109</v>
      </c>
      <c r="K764" s="19" t="s">
        <v>109</v>
      </c>
      <c r="L764" s="30">
        <v>3132</v>
      </c>
      <c r="M764" s="19" t="s">
        <v>44</v>
      </c>
      <c r="N764" s="19" t="s">
        <v>44</v>
      </c>
      <c r="O764" s="30">
        <v>135</v>
      </c>
      <c r="P764" s="19" t="s">
        <v>1393</v>
      </c>
      <c r="Q764" s="19" t="s">
        <v>1394</v>
      </c>
      <c r="R764" t="s">
        <v>18</v>
      </c>
    </row>
    <row r="765" spans="1:18" hidden="1" x14ac:dyDescent="0.25">
      <c r="A765" s="28" t="s">
        <v>2043</v>
      </c>
      <c r="B765" s="28" t="s">
        <v>1967</v>
      </c>
      <c r="C765" s="29">
        <v>3</v>
      </c>
      <c r="D765" s="19" t="s">
        <v>1370</v>
      </c>
      <c r="E765" s="19" t="s">
        <v>72</v>
      </c>
      <c r="F765" s="29">
        <v>31</v>
      </c>
      <c r="G765" s="19" t="s">
        <v>102</v>
      </c>
      <c r="H765" s="19" t="s">
        <v>102</v>
      </c>
      <c r="I765" s="29">
        <v>313</v>
      </c>
      <c r="J765" s="19" t="s">
        <v>109</v>
      </c>
      <c r="K765" s="19" t="s">
        <v>109</v>
      </c>
      <c r="L765" s="30">
        <v>3132</v>
      </c>
      <c r="M765" s="19" t="s">
        <v>44</v>
      </c>
      <c r="N765" s="19" t="s">
        <v>44</v>
      </c>
      <c r="O765" s="30">
        <v>136</v>
      </c>
      <c r="P765" s="19" t="s">
        <v>1395</v>
      </c>
      <c r="Q765" s="19" t="s">
        <v>1396</v>
      </c>
      <c r="R765" t="s">
        <v>18</v>
      </c>
    </row>
    <row r="766" spans="1:18" hidden="1" x14ac:dyDescent="0.25">
      <c r="A766" s="28" t="s">
        <v>2043</v>
      </c>
      <c r="B766" s="28" t="s">
        <v>1967</v>
      </c>
      <c r="C766" s="29">
        <v>3</v>
      </c>
      <c r="D766" s="19" t="s">
        <v>1370</v>
      </c>
      <c r="E766" s="19" t="s">
        <v>72</v>
      </c>
      <c r="F766" s="29">
        <v>31</v>
      </c>
      <c r="G766" s="19" t="s">
        <v>102</v>
      </c>
      <c r="H766" s="19" t="s">
        <v>102</v>
      </c>
      <c r="I766" s="29">
        <v>313</v>
      </c>
      <c r="J766" s="19" t="s">
        <v>109</v>
      </c>
      <c r="K766" s="19" t="s">
        <v>109</v>
      </c>
      <c r="L766" s="30">
        <v>3132</v>
      </c>
      <c r="M766" s="19" t="s">
        <v>44</v>
      </c>
      <c r="N766" s="19" t="s">
        <v>44</v>
      </c>
      <c r="O766" s="30">
        <v>154</v>
      </c>
      <c r="P766" s="19" t="s">
        <v>1391</v>
      </c>
      <c r="Q766" s="19" t="s">
        <v>1392</v>
      </c>
      <c r="R766" t="s">
        <v>18</v>
      </c>
    </row>
    <row r="767" spans="1:18" hidden="1" x14ac:dyDescent="0.25">
      <c r="A767" s="28" t="s">
        <v>2043</v>
      </c>
      <c r="B767" s="28" t="s">
        <v>1967</v>
      </c>
      <c r="C767" s="29">
        <v>3</v>
      </c>
      <c r="D767" s="19" t="s">
        <v>1370</v>
      </c>
      <c r="E767" s="19" t="s">
        <v>72</v>
      </c>
      <c r="F767" s="29">
        <v>31</v>
      </c>
      <c r="G767" s="19" t="s">
        <v>102</v>
      </c>
      <c r="H767" s="19" t="s">
        <v>102</v>
      </c>
      <c r="I767" s="29">
        <v>313</v>
      </c>
      <c r="J767" s="19" t="s">
        <v>109</v>
      </c>
      <c r="K767" s="19" t="s">
        <v>109</v>
      </c>
      <c r="L767" s="30">
        <v>3132</v>
      </c>
      <c r="M767" s="19" t="s">
        <v>44</v>
      </c>
      <c r="N767" s="19" t="s">
        <v>44</v>
      </c>
      <c r="O767" s="30">
        <v>411</v>
      </c>
      <c r="P767" s="19" t="s">
        <v>1422</v>
      </c>
      <c r="Q767" s="19" t="s">
        <v>1781</v>
      </c>
      <c r="R767" t="s">
        <v>18</v>
      </c>
    </row>
    <row r="768" spans="1:18" hidden="1" x14ac:dyDescent="0.25">
      <c r="A768" s="28" t="s">
        <v>2043</v>
      </c>
      <c r="B768" s="28" t="s">
        <v>1967</v>
      </c>
      <c r="C768" s="29">
        <v>3</v>
      </c>
      <c r="D768" s="19" t="s">
        <v>1370</v>
      </c>
      <c r="E768" s="19" t="s">
        <v>72</v>
      </c>
      <c r="F768" s="29">
        <v>31</v>
      </c>
      <c r="G768" s="19" t="s">
        <v>102</v>
      </c>
      <c r="H768" s="19" t="s">
        <v>102</v>
      </c>
      <c r="I768" s="29">
        <v>313</v>
      </c>
      <c r="J768" s="19" t="s">
        <v>109</v>
      </c>
      <c r="K768" s="19" t="s">
        <v>109</v>
      </c>
      <c r="L768" s="30">
        <v>3132</v>
      </c>
      <c r="M768" s="19" t="s">
        <v>44</v>
      </c>
      <c r="N768" s="19" t="s">
        <v>44</v>
      </c>
      <c r="O768" s="30">
        <v>271</v>
      </c>
      <c r="P768" s="19" t="s">
        <v>1389</v>
      </c>
      <c r="Q768" s="19" t="s">
        <v>1390</v>
      </c>
      <c r="R768" t="s">
        <v>18</v>
      </c>
    </row>
    <row r="769" spans="1:18" hidden="1" x14ac:dyDescent="0.25">
      <c r="A769" s="28" t="s">
        <v>2043</v>
      </c>
      <c r="B769" s="28" t="s">
        <v>1967</v>
      </c>
      <c r="C769" s="29">
        <v>3</v>
      </c>
      <c r="D769" s="19" t="s">
        <v>1370</v>
      </c>
      <c r="E769" s="19" t="s">
        <v>72</v>
      </c>
      <c r="F769" s="29">
        <v>31</v>
      </c>
      <c r="G769" s="19" t="s">
        <v>102</v>
      </c>
      <c r="H769" s="19" t="s">
        <v>102</v>
      </c>
      <c r="I769" s="29">
        <v>313</v>
      </c>
      <c r="J769" s="19" t="s">
        <v>109</v>
      </c>
      <c r="K769" s="19" t="s">
        <v>109</v>
      </c>
      <c r="L769" s="30">
        <v>3132</v>
      </c>
      <c r="M769" s="19" t="s">
        <v>44</v>
      </c>
      <c r="N769" s="19" t="s">
        <v>44</v>
      </c>
      <c r="O769" s="30">
        <v>145</v>
      </c>
      <c r="P769" s="19" t="s">
        <v>1433</v>
      </c>
      <c r="Q769" s="19" t="s">
        <v>1433</v>
      </c>
      <c r="R769" t="s">
        <v>18</v>
      </c>
    </row>
    <row r="770" spans="1:18" hidden="1" x14ac:dyDescent="0.25">
      <c r="A770" s="28" t="s">
        <v>2044</v>
      </c>
      <c r="B770" s="28" t="s">
        <v>1972</v>
      </c>
      <c r="C770" s="29">
        <v>3</v>
      </c>
      <c r="D770" s="19" t="s">
        <v>1370</v>
      </c>
      <c r="E770" s="19" t="s">
        <v>72</v>
      </c>
      <c r="F770" s="29">
        <v>32</v>
      </c>
      <c r="G770" s="19" t="s">
        <v>105</v>
      </c>
      <c r="H770" s="19" t="s">
        <v>105</v>
      </c>
      <c r="I770" s="29">
        <v>320</v>
      </c>
      <c r="J770" s="19" t="s">
        <v>16</v>
      </c>
      <c r="K770" s="19" t="s">
        <v>16</v>
      </c>
      <c r="L770" s="30">
        <v>3203</v>
      </c>
      <c r="M770" s="19" t="s">
        <v>119</v>
      </c>
      <c r="N770" s="19" t="s">
        <v>119</v>
      </c>
      <c r="O770" s="30">
        <v>159</v>
      </c>
      <c r="P770" s="19" t="s">
        <v>1418</v>
      </c>
      <c r="Q770" s="19" t="s">
        <v>1418</v>
      </c>
      <c r="R770" t="s">
        <v>25</v>
      </c>
    </row>
    <row r="771" spans="1:18" hidden="1" x14ac:dyDescent="0.25">
      <c r="A771" s="28" t="s">
        <v>2044</v>
      </c>
      <c r="B771" s="28" t="s">
        <v>1972</v>
      </c>
      <c r="C771" s="29">
        <v>3</v>
      </c>
      <c r="D771" s="19" t="s">
        <v>1370</v>
      </c>
      <c r="E771" s="19" t="s">
        <v>72</v>
      </c>
      <c r="F771" s="29">
        <v>32</v>
      </c>
      <c r="G771" s="19" t="s">
        <v>105</v>
      </c>
      <c r="H771" s="19" t="s">
        <v>105</v>
      </c>
      <c r="I771" s="29">
        <v>320</v>
      </c>
      <c r="J771" s="19" t="s">
        <v>16</v>
      </c>
      <c r="K771" s="19" t="s">
        <v>16</v>
      </c>
      <c r="L771" s="30">
        <v>3203</v>
      </c>
      <c r="M771" s="19" t="s">
        <v>119</v>
      </c>
      <c r="N771" s="19" t="s">
        <v>119</v>
      </c>
      <c r="O771" s="30">
        <v>186</v>
      </c>
      <c r="P771" s="19" t="s">
        <v>1423</v>
      </c>
      <c r="Q771" s="19" t="s">
        <v>1423</v>
      </c>
      <c r="R771" t="s">
        <v>18</v>
      </c>
    </row>
    <row r="772" spans="1:18" hidden="1" x14ac:dyDescent="0.25">
      <c r="A772" s="28" t="s">
        <v>2044</v>
      </c>
      <c r="B772" s="28" t="s">
        <v>1972</v>
      </c>
      <c r="C772" s="29">
        <v>3</v>
      </c>
      <c r="D772" s="19" t="s">
        <v>1370</v>
      </c>
      <c r="E772" s="19" t="s">
        <v>72</v>
      </c>
      <c r="F772" s="29">
        <v>32</v>
      </c>
      <c r="G772" s="19" t="s">
        <v>105</v>
      </c>
      <c r="H772" s="19" t="s">
        <v>105</v>
      </c>
      <c r="I772" s="29">
        <v>320</v>
      </c>
      <c r="J772" s="19" t="s">
        <v>16</v>
      </c>
      <c r="K772" s="19" t="s">
        <v>16</v>
      </c>
      <c r="L772" s="30">
        <v>3203</v>
      </c>
      <c r="M772" s="19" t="s">
        <v>119</v>
      </c>
      <c r="N772" s="19" t="s">
        <v>119</v>
      </c>
      <c r="O772" s="30">
        <v>157</v>
      </c>
      <c r="P772" s="19" t="s">
        <v>1414</v>
      </c>
      <c r="Q772" s="19" t="s">
        <v>1415</v>
      </c>
      <c r="R772" t="s">
        <v>18</v>
      </c>
    </row>
    <row r="773" spans="1:18" hidden="1" x14ac:dyDescent="0.25">
      <c r="A773" s="28" t="s">
        <v>2045</v>
      </c>
      <c r="B773" s="28" t="s">
        <v>1972</v>
      </c>
      <c r="C773" s="29">
        <v>3</v>
      </c>
      <c r="D773" s="19" t="s">
        <v>1370</v>
      </c>
      <c r="E773" s="19" t="s">
        <v>72</v>
      </c>
      <c r="F773" s="29">
        <v>32</v>
      </c>
      <c r="G773" s="19" t="s">
        <v>105</v>
      </c>
      <c r="H773" s="19" t="s">
        <v>105</v>
      </c>
      <c r="I773" s="29">
        <v>320</v>
      </c>
      <c r="J773" s="19" t="s">
        <v>16</v>
      </c>
      <c r="K773" s="19" t="s">
        <v>16</v>
      </c>
      <c r="L773" s="30">
        <v>32010</v>
      </c>
      <c r="M773" s="19" t="s">
        <v>244</v>
      </c>
      <c r="N773" s="19" t="s">
        <v>244</v>
      </c>
      <c r="O773" s="30">
        <v>159</v>
      </c>
      <c r="P773" s="19" t="s">
        <v>1418</v>
      </c>
      <c r="Q773" s="19" t="s">
        <v>1418</v>
      </c>
      <c r="R773" t="s">
        <v>25</v>
      </c>
    </row>
    <row r="774" spans="1:18" hidden="1" x14ac:dyDescent="0.25">
      <c r="A774" s="28" t="s">
        <v>2045</v>
      </c>
      <c r="B774" s="28" t="s">
        <v>1972</v>
      </c>
      <c r="C774" s="29">
        <v>3</v>
      </c>
      <c r="D774" s="19" t="s">
        <v>1370</v>
      </c>
      <c r="E774" s="19" t="s">
        <v>72</v>
      </c>
      <c r="F774" s="29">
        <v>32</v>
      </c>
      <c r="G774" s="19" t="s">
        <v>105</v>
      </c>
      <c r="H774" s="19" t="s">
        <v>105</v>
      </c>
      <c r="I774" s="29">
        <v>320</v>
      </c>
      <c r="J774" s="19" t="s">
        <v>16</v>
      </c>
      <c r="K774" s="19" t="s">
        <v>16</v>
      </c>
      <c r="L774" s="30">
        <v>32010</v>
      </c>
      <c r="M774" s="19" t="s">
        <v>244</v>
      </c>
      <c r="N774" s="19" t="s">
        <v>244</v>
      </c>
      <c r="O774" s="30">
        <v>186</v>
      </c>
      <c r="P774" s="19" t="s">
        <v>1423</v>
      </c>
      <c r="Q774" s="19" t="s">
        <v>1423</v>
      </c>
      <c r="R774" t="s">
        <v>18</v>
      </c>
    </row>
    <row r="775" spans="1:18" hidden="1" x14ac:dyDescent="0.25">
      <c r="A775" s="28" t="s">
        <v>2045</v>
      </c>
      <c r="B775" s="28" t="s">
        <v>1972</v>
      </c>
      <c r="C775" s="29">
        <v>3</v>
      </c>
      <c r="D775" s="19" t="s">
        <v>1370</v>
      </c>
      <c r="E775" s="19" t="s">
        <v>72</v>
      </c>
      <c r="F775" s="29">
        <v>32</v>
      </c>
      <c r="G775" s="19" t="s">
        <v>105</v>
      </c>
      <c r="H775" s="19" t="s">
        <v>105</v>
      </c>
      <c r="I775" s="29">
        <v>320</v>
      </c>
      <c r="J775" s="19" t="s">
        <v>16</v>
      </c>
      <c r="K775" s="19" t="s">
        <v>16</v>
      </c>
      <c r="L775" s="30">
        <v>32010</v>
      </c>
      <c r="M775" s="19" t="s">
        <v>244</v>
      </c>
      <c r="N775" s="19" t="s">
        <v>244</v>
      </c>
      <c r="O775" s="30">
        <v>157</v>
      </c>
      <c r="P775" s="19" t="s">
        <v>1414</v>
      </c>
      <c r="Q775" s="19" t="s">
        <v>1415</v>
      </c>
      <c r="R775" t="s">
        <v>18</v>
      </c>
    </row>
    <row r="776" spans="1:18" hidden="1" x14ac:dyDescent="0.25">
      <c r="A776" s="28" t="s">
        <v>2046</v>
      </c>
      <c r="B776" s="28" t="s">
        <v>1947</v>
      </c>
      <c r="C776" s="29">
        <v>3</v>
      </c>
      <c r="D776" s="19" t="s">
        <v>1370</v>
      </c>
      <c r="E776" s="19" t="s">
        <v>72</v>
      </c>
      <c r="F776" s="29">
        <v>33</v>
      </c>
      <c r="G776" s="19" t="s">
        <v>73</v>
      </c>
      <c r="H776" s="19" t="s">
        <v>73</v>
      </c>
      <c r="I776" s="29">
        <v>320</v>
      </c>
      <c r="J776" s="19" t="s">
        <v>16</v>
      </c>
      <c r="K776" s="19" t="s">
        <v>16</v>
      </c>
      <c r="L776" s="30">
        <v>3304</v>
      </c>
      <c r="M776" s="19" t="s">
        <v>119</v>
      </c>
      <c r="N776" s="19" t="s">
        <v>119</v>
      </c>
      <c r="O776" s="30">
        <v>159</v>
      </c>
      <c r="P776" s="19" t="s">
        <v>1418</v>
      </c>
      <c r="Q776" s="19" t="s">
        <v>1418</v>
      </c>
      <c r="R776" t="s">
        <v>25</v>
      </c>
    </row>
    <row r="777" spans="1:18" hidden="1" x14ac:dyDescent="0.25">
      <c r="A777" s="28" t="s">
        <v>2046</v>
      </c>
      <c r="B777" s="28" t="s">
        <v>1947</v>
      </c>
      <c r="C777" s="29">
        <v>3</v>
      </c>
      <c r="D777" s="19" t="s">
        <v>1370</v>
      </c>
      <c r="E777" s="19" t="s">
        <v>72</v>
      </c>
      <c r="F777" s="29">
        <v>33</v>
      </c>
      <c r="G777" s="19" t="s">
        <v>73</v>
      </c>
      <c r="H777" s="19" t="s">
        <v>73</v>
      </c>
      <c r="I777" s="29">
        <v>320</v>
      </c>
      <c r="J777" s="19" t="s">
        <v>16</v>
      </c>
      <c r="K777" s="19" t="s">
        <v>16</v>
      </c>
      <c r="L777" s="30">
        <v>3304</v>
      </c>
      <c r="M777" s="19" t="s">
        <v>119</v>
      </c>
      <c r="N777" s="19" t="s">
        <v>119</v>
      </c>
      <c r="O777" s="30">
        <v>186</v>
      </c>
      <c r="P777" s="19" t="s">
        <v>1423</v>
      </c>
      <c r="Q777" s="19" t="s">
        <v>1423</v>
      </c>
      <c r="R777" t="s">
        <v>18</v>
      </c>
    </row>
    <row r="778" spans="1:18" hidden="1" x14ac:dyDescent="0.25">
      <c r="A778" s="28" t="s">
        <v>2046</v>
      </c>
      <c r="B778" s="28" t="s">
        <v>1947</v>
      </c>
      <c r="C778" s="29">
        <v>3</v>
      </c>
      <c r="D778" s="19" t="s">
        <v>1370</v>
      </c>
      <c r="E778" s="19" t="s">
        <v>72</v>
      </c>
      <c r="F778" s="29">
        <v>33</v>
      </c>
      <c r="G778" s="19" t="s">
        <v>73</v>
      </c>
      <c r="H778" s="19" t="s">
        <v>73</v>
      </c>
      <c r="I778" s="29">
        <v>320</v>
      </c>
      <c r="J778" s="19" t="s">
        <v>16</v>
      </c>
      <c r="K778" s="19" t="s">
        <v>16</v>
      </c>
      <c r="L778" s="30">
        <v>3304</v>
      </c>
      <c r="M778" s="19" t="s">
        <v>119</v>
      </c>
      <c r="N778" s="19" t="s">
        <v>119</v>
      </c>
      <c r="O778" s="30">
        <v>157</v>
      </c>
      <c r="P778" s="19" t="s">
        <v>1414</v>
      </c>
      <c r="Q778" s="19" t="s">
        <v>1415</v>
      </c>
      <c r="R778" t="s">
        <v>18</v>
      </c>
    </row>
    <row r="779" spans="1:18" hidden="1" x14ac:dyDescent="0.25">
      <c r="A779" s="28" t="s">
        <v>2047</v>
      </c>
      <c r="B779" s="28" t="s">
        <v>1972</v>
      </c>
      <c r="C779" s="29">
        <v>3</v>
      </c>
      <c r="D779" s="19" t="s">
        <v>1370</v>
      </c>
      <c r="E779" s="19" t="s">
        <v>72</v>
      </c>
      <c r="F779" s="29">
        <v>32</v>
      </c>
      <c r="G779" s="19" t="s">
        <v>105</v>
      </c>
      <c r="H779" s="19" t="s">
        <v>105</v>
      </c>
      <c r="I779" s="29">
        <v>320</v>
      </c>
      <c r="J779" s="19" t="s">
        <v>16</v>
      </c>
      <c r="K779" s="19" t="s">
        <v>16</v>
      </c>
      <c r="L779" s="30">
        <v>3201</v>
      </c>
      <c r="M779" s="19" t="s">
        <v>44</v>
      </c>
      <c r="N779" s="19" t="s">
        <v>44</v>
      </c>
      <c r="O779" s="30">
        <v>1004</v>
      </c>
      <c r="P779" s="19" t="s">
        <v>1791</v>
      </c>
      <c r="Q779" s="19" t="s">
        <v>1791</v>
      </c>
      <c r="R779" t="s">
        <v>18</v>
      </c>
    </row>
    <row r="780" spans="1:18" hidden="1" x14ac:dyDescent="0.25">
      <c r="A780" s="28" t="s">
        <v>2047</v>
      </c>
      <c r="B780" s="28" t="s">
        <v>1972</v>
      </c>
      <c r="C780" s="29">
        <v>3</v>
      </c>
      <c r="D780" s="19" t="s">
        <v>1370</v>
      </c>
      <c r="E780" s="19" t="s">
        <v>72</v>
      </c>
      <c r="F780" s="29">
        <v>32</v>
      </c>
      <c r="G780" s="19" t="s">
        <v>105</v>
      </c>
      <c r="H780" s="19" t="s">
        <v>105</v>
      </c>
      <c r="I780" s="29">
        <v>320</v>
      </c>
      <c r="J780" s="19" t="s">
        <v>16</v>
      </c>
      <c r="K780" s="19" t="s">
        <v>16</v>
      </c>
      <c r="L780" s="30">
        <v>3201</v>
      </c>
      <c r="M780" s="19" t="s">
        <v>44</v>
      </c>
      <c r="N780" s="19" t="s">
        <v>44</v>
      </c>
      <c r="O780" s="30">
        <v>150</v>
      </c>
      <c r="P780" s="19" t="s">
        <v>1426</v>
      </c>
      <c r="Q780" s="19" t="s">
        <v>1427</v>
      </c>
      <c r="R780" t="s">
        <v>18</v>
      </c>
    </row>
    <row r="781" spans="1:18" hidden="1" x14ac:dyDescent="0.25">
      <c r="A781" s="28" t="s">
        <v>2047</v>
      </c>
      <c r="B781" s="28" t="s">
        <v>1972</v>
      </c>
      <c r="C781" s="29">
        <v>3</v>
      </c>
      <c r="D781" s="19" t="s">
        <v>1370</v>
      </c>
      <c r="E781" s="19" t="s">
        <v>72</v>
      </c>
      <c r="F781" s="29">
        <v>32</v>
      </c>
      <c r="G781" s="19" t="s">
        <v>105</v>
      </c>
      <c r="H781" s="19" t="s">
        <v>105</v>
      </c>
      <c r="I781" s="29">
        <v>320</v>
      </c>
      <c r="J781" s="19" t="s">
        <v>16</v>
      </c>
      <c r="K781" s="19" t="s">
        <v>16</v>
      </c>
      <c r="L781" s="30">
        <v>3201</v>
      </c>
      <c r="M781" s="19" t="s">
        <v>44</v>
      </c>
      <c r="N781" s="19" t="s">
        <v>44</v>
      </c>
      <c r="O781" s="30">
        <v>151</v>
      </c>
      <c r="P781" s="19" t="s">
        <v>1428</v>
      </c>
      <c r="Q781" s="19" t="s">
        <v>1429</v>
      </c>
      <c r="R781" t="s">
        <v>18</v>
      </c>
    </row>
    <row r="782" spans="1:18" hidden="1" x14ac:dyDescent="0.25">
      <c r="A782" s="28" t="s">
        <v>2047</v>
      </c>
      <c r="B782" s="28" t="s">
        <v>1972</v>
      </c>
      <c r="C782" s="29">
        <v>3</v>
      </c>
      <c r="D782" s="19" t="s">
        <v>1370</v>
      </c>
      <c r="E782" s="19" t="s">
        <v>72</v>
      </c>
      <c r="F782" s="29">
        <v>32</v>
      </c>
      <c r="G782" s="19" t="s">
        <v>105</v>
      </c>
      <c r="H782" s="19" t="s">
        <v>105</v>
      </c>
      <c r="I782" s="29">
        <v>320</v>
      </c>
      <c r="J782" s="19" t="s">
        <v>16</v>
      </c>
      <c r="K782" s="19" t="s">
        <v>16</v>
      </c>
      <c r="L782" s="30">
        <v>3201</v>
      </c>
      <c r="M782" s="19" t="s">
        <v>44</v>
      </c>
      <c r="N782" s="19" t="s">
        <v>44</v>
      </c>
      <c r="O782" s="30">
        <v>277</v>
      </c>
      <c r="P782" s="19" t="s">
        <v>1430</v>
      </c>
      <c r="Q782" s="19" t="s">
        <v>1431</v>
      </c>
      <c r="R782" t="s">
        <v>18</v>
      </c>
    </row>
    <row r="783" spans="1:18" hidden="1" x14ac:dyDescent="0.25">
      <c r="A783" s="28" t="s">
        <v>2047</v>
      </c>
      <c r="B783" s="28" t="s">
        <v>1972</v>
      </c>
      <c r="C783" s="29">
        <v>3</v>
      </c>
      <c r="D783" s="19" t="s">
        <v>1370</v>
      </c>
      <c r="E783" s="19" t="s">
        <v>72</v>
      </c>
      <c r="F783" s="29">
        <v>32</v>
      </c>
      <c r="G783" s="19" t="s">
        <v>105</v>
      </c>
      <c r="H783" s="19" t="s">
        <v>105</v>
      </c>
      <c r="I783" s="29">
        <v>320</v>
      </c>
      <c r="J783" s="19" t="s">
        <v>16</v>
      </c>
      <c r="K783" s="19" t="s">
        <v>16</v>
      </c>
      <c r="L783" s="30">
        <v>3201</v>
      </c>
      <c r="M783" s="19" t="s">
        <v>44</v>
      </c>
      <c r="N783" s="19" t="s">
        <v>44</v>
      </c>
      <c r="O783" s="30">
        <v>183</v>
      </c>
      <c r="P783" s="19" t="s">
        <v>1424</v>
      </c>
      <c r="Q783" s="19" t="s">
        <v>1425</v>
      </c>
      <c r="R783" t="s">
        <v>18</v>
      </c>
    </row>
    <row r="784" spans="1:18" hidden="1" x14ac:dyDescent="0.25">
      <c r="A784" s="28" t="s">
        <v>2047</v>
      </c>
      <c r="B784" s="28" t="s">
        <v>1972</v>
      </c>
      <c r="C784" s="29">
        <v>3</v>
      </c>
      <c r="D784" s="19" t="s">
        <v>1370</v>
      </c>
      <c r="E784" s="19" t="s">
        <v>72</v>
      </c>
      <c r="F784" s="29">
        <v>32</v>
      </c>
      <c r="G784" s="19" t="s">
        <v>105</v>
      </c>
      <c r="H784" s="19" t="s">
        <v>105</v>
      </c>
      <c r="I784" s="29">
        <v>320</v>
      </c>
      <c r="J784" s="19" t="s">
        <v>16</v>
      </c>
      <c r="K784" s="19" t="s">
        <v>16</v>
      </c>
      <c r="L784" s="30">
        <v>3201</v>
      </c>
      <c r="M784" s="19" t="s">
        <v>44</v>
      </c>
      <c r="N784" s="19" t="s">
        <v>44</v>
      </c>
      <c r="O784" s="30">
        <v>275</v>
      </c>
      <c r="P784" s="19" t="s">
        <v>1397</v>
      </c>
      <c r="Q784" s="19" t="s">
        <v>1398</v>
      </c>
      <c r="R784" t="s">
        <v>18</v>
      </c>
    </row>
    <row r="785" spans="1:18" hidden="1" x14ac:dyDescent="0.25">
      <c r="A785" s="28" t="s">
        <v>2047</v>
      </c>
      <c r="B785" s="28" t="s">
        <v>1972</v>
      </c>
      <c r="C785" s="29">
        <v>3</v>
      </c>
      <c r="D785" s="19" t="s">
        <v>1370</v>
      </c>
      <c r="E785" s="19" t="s">
        <v>72</v>
      </c>
      <c r="F785" s="29">
        <v>32</v>
      </c>
      <c r="G785" s="19" t="s">
        <v>105</v>
      </c>
      <c r="H785" s="19" t="s">
        <v>105</v>
      </c>
      <c r="I785" s="29">
        <v>320</v>
      </c>
      <c r="J785" s="19" t="s">
        <v>16</v>
      </c>
      <c r="K785" s="19" t="s">
        <v>16</v>
      </c>
      <c r="L785" s="30">
        <v>3201</v>
      </c>
      <c r="M785" s="19" t="s">
        <v>44</v>
      </c>
      <c r="N785" s="19" t="s">
        <v>44</v>
      </c>
      <c r="O785" s="30">
        <v>143</v>
      </c>
      <c r="P785" s="19" t="s">
        <v>1402</v>
      </c>
      <c r="Q785" s="19" t="s">
        <v>1403</v>
      </c>
      <c r="R785" t="s">
        <v>18</v>
      </c>
    </row>
    <row r="786" spans="1:18" hidden="1" x14ac:dyDescent="0.25">
      <c r="A786" s="28" t="s">
        <v>2047</v>
      </c>
      <c r="B786" s="28" t="s">
        <v>1972</v>
      </c>
      <c r="C786" s="29">
        <v>3</v>
      </c>
      <c r="D786" s="19" t="s">
        <v>1370</v>
      </c>
      <c r="E786" s="19" t="s">
        <v>72</v>
      </c>
      <c r="F786" s="29">
        <v>32</v>
      </c>
      <c r="G786" s="19" t="s">
        <v>105</v>
      </c>
      <c r="H786" s="19" t="s">
        <v>105</v>
      </c>
      <c r="I786" s="29">
        <v>320</v>
      </c>
      <c r="J786" s="19" t="s">
        <v>16</v>
      </c>
      <c r="K786" s="19" t="s">
        <v>16</v>
      </c>
      <c r="L786" s="30">
        <v>3201</v>
      </c>
      <c r="M786" s="19" t="s">
        <v>44</v>
      </c>
      <c r="N786" s="19" t="s">
        <v>44</v>
      </c>
      <c r="O786" s="30">
        <v>144</v>
      </c>
      <c r="P786" s="19" t="s">
        <v>1404</v>
      </c>
      <c r="Q786" s="19" t="s">
        <v>1405</v>
      </c>
      <c r="R786" t="s">
        <v>18</v>
      </c>
    </row>
    <row r="787" spans="1:18" hidden="1" x14ac:dyDescent="0.25">
      <c r="A787" s="28" t="s">
        <v>2047</v>
      </c>
      <c r="B787" s="28" t="s">
        <v>1972</v>
      </c>
      <c r="C787" s="29">
        <v>3</v>
      </c>
      <c r="D787" s="19" t="s">
        <v>1370</v>
      </c>
      <c r="E787" s="19" t="s">
        <v>72</v>
      </c>
      <c r="F787" s="29">
        <v>32</v>
      </c>
      <c r="G787" s="19" t="s">
        <v>105</v>
      </c>
      <c r="H787" s="19" t="s">
        <v>105</v>
      </c>
      <c r="I787" s="29">
        <v>320</v>
      </c>
      <c r="J787" s="19" t="s">
        <v>16</v>
      </c>
      <c r="K787" s="19" t="s">
        <v>16</v>
      </c>
      <c r="L787" s="30">
        <v>3201</v>
      </c>
      <c r="M787" s="19" t="s">
        <v>44</v>
      </c>
      <c r="N787" s="19" t="s">
        <v>44</v>
      </c>
      <c r="O787" s="30">
        <v>181</v>
      </c>
      <c r="P787" s="19" t="s">
        <v>1400</v>
      </c>
      <c r="Q787" s="19" t="s">
        <v>1401</v>
      </c>
      <c r="R787" t="s">
        <v>18</v>
      </c>
    </row>
    <row r="788" spans="1:18" hidden="1" x14ac:dyDescent="0.25">
      <c r="A788" s="28" t="s">
        <v>2047</v>
      </c>
      <c r="B788" s="28" t="s">
        <v>1972</v>
      </c>
      <c r="C788" s="29">
        <v>3</v>
      </c>
      <c r="D788" s="19" t="s">
        <v>1370</v>
      </c>
      <c r="E788" s="19" t="s">
        <v>72</v>
      </c>
      <c r="F788" s="29">
        <v>32</v>
      </c>
      <c r="G788" s="19" t="s">
        <v>105</v>
      </c>
      <c r="H788" s="19" t="s">
        <v>105</v>
      </c>
      <c r="I788" s="29">
        <v>320</v>
      </c>
      <c r="J788" s="19" t="s">
        <v>16</v>
      </c>
      <c r="K788" s="19" t="s">
        <v>16</v>
      </c>
      <c r="L788" s="30">
        <v>3201</v>
      </c>
      <c r="M788" s="19" t="s">
        <v>44</v>
      </c>
      <c r="N788" s="19" t="s">
        <v>44</v>
      </c>
      <c r="O788" s="30">
        <v>148</v>
      </c>
      <c r="P788" s="19" t="s">
        <v>1419</v>
      </c>
      <c r="Q788" s="19" t="s">
        <v>1420</v>
      </c>
      <c r="R788" t="s">
        <v>25</v>
      </c>
    </row>
    <row r="789" spans="1:18" hidden="1" x14ac:dyDescent="0.25">
      <c r="A789" s="28" t="s">
        <v>2047</v>
      </c>
      <c r="B789" s="28" t="s">
        <v>1972</v>
      </c>
      <c r="C789" s="29">
        <v>3</v>
      </c>
      <c r="D789" s="19" t="s">
        <v>1370</v>
      </c>
      <c r="E789" s="19" t="s">
        <v>72</v>
      </c>
      <c r="F789" s="29">
        <v>32</v>
      </c>
      <c r="G789" s="19" t="s">
        <v>105</v>
      </c>
      <c r="H789" s="19" t="s">
        <v>105</v>
      </c>
      <c r="I789" s="29">
        <v>320</v>
      </c>
      <c r="J789" s="19" t="s">
        <v>16</v>
      </c>
      <c r="K789" s="19" t="s">
        <v>16</v>
      </c>
      <c r="L789" s="30">
        <v>3201</v>
      </c>
      <c r="M789" s="19" t="s">
        <v>44</v>
      </c>
      <c r="N789" s="19" t="s">
        <v>44</v>
      </c>
      <c r="O789" s="30">
        <v>175</v>
      </c>
      <c r="P789" s="19" t="s">
        <v>1432</v>
      </c>
      <c r="Q789" s="19" t="s">
        <v>1432</v>
      </c>
      <c r="R789" t="s">
        <v>18</v>
      </c>
    </row>
    <row r="790" spans="1:18" hidden="1" x14ac:dyDescent="0.25">
      <c r="A790" s="28" t="s">
        <v>2047</v>
      </c>
      <c r="B790" s="28" t="s">
        <v>1972</v>
      </c>
      <c r="C790" s="29">
        <v>3</v>
      </c>
      <c r="D790" s="19" t="s">
        <v>1370</v>
      </c>
      <c r="E790" s="19" t="s">
        <v>72</v>
      </c>
      <c r="F790" s="29">
        <v>32</v>
      </c>
      <c r="G790" s="19" t="s">
        <v>105</v>
      </c>
      <c r="H790" s="19" t="s">
        <v>105</v>
      </c>
      <c r="I790" s="29">
        <v>320</v>
      </c>
      <c r="J790" s="19" t="s">
        <v>16</v>
      </c>
      <c r="K790" s="19" t="s">
        <v>16</v>
      </c>
      <c r="L790" s="30">
        <v>3201</v>
      </c>
      <c r="M790" s="19" t="s">
        <v>44</v>
      </c>
      <c r="N790" s="19" t="s">
        <v>44</v>
      </c>
      <c r="O790" s="30">
        <v>135</v>
      </c>
      <c r="P790" s="19" t="s">
        <v>1393</v>
      </c>
      <c r="Q790" s="19" t="s">
        <v>1394</v>
      </c>
      <c r="R790" t="s">
        <v>18</v>
      </c>
    </row>
    <row r="791" spans="1:18" hidden="1" x14ac:dyDescent="0.25">
      <c r="A791" s="28" t="s">
        <v>2047</v>
      </c>
      <c r="B791" s="28" t="s">
        <v>1972</v>
      </c>
      <c r="C791" s="29">
        <v>3</v>
      </c>
      <c r="D791" s="19" t="s">
        <v>1370</v>
      </c>
      <c r="E791" s="19" t="s">
        <v>72</v>
      </c>
      <c r="F791" s="29">
        <v>32</v>
      </c>
      <c r="G791" s="19" t="s">
        <v>105</v>
      </c>
      <c r="H791" s="19" t="s">
        <v>105</v>
      </c>
      <c r="I791" s="29">
        <v>320</v>
      </c>
      <c r="J791" s="19" t="s">
        <v>16</v>
      </c>
      <c r="K791" s="19" t="s">
        <v>16</v>
      </c>
      <c r="L791" s="30">
        <v>3201</v>
      </c>
      <c r="M791" s="19" t="s">
        <v>44</v>
      </c>
      <c r="N791" s="19" t="s">
        <v>44</v>
      </c>
      <c r="O791" s="30">
        <v>136</v>
      </c>
      <c r="P791" s="19" t="s">
        <v>1395</v>
      </c>
      <c r="Q791" s="19" t="s">
        <v>1396</v>
      </c>
      <c r="R791" t="s">
        <v>18</v>
      </c>
    </row>
    <row r="792" spans="1:18" hidden="1" x14ac:dyDescent="0.25">
      <c r="A792" s="28" t="s">
        <v>2047</v>
      </c>
      <c r="B792" s="28" t="s">
        <v>1972</v>
      </c>
      <c r="C792" s="29">
        <v>3</v>
      </c>
      <c r="D792" s="19" t="s">
        <v>1370</v>
      </c>
      <c r="E792" s="19" t="s">
        <v>72</v>
      </c>
      <c r="F792" s="29">
        <v>32</v>
      </c>
      <c r="G792" s="19" t="s">
        <v>105</v>
      </c>
      <c r="H792" s="19" t="s">
        <v>105</v>
      </c>
      <c r="I792" s="29">
        <v>320</v>
      </c>
      <c r="J792" s="19" t="s">
        <v>16</v>
      </c>
      <c r="K792" s="19" t="s">
        <v>16</v>
      </c>
      <c r="L792" s="30">
        <v>3201</v>
      </c>
      <c r="M792" s="19" t="s">
        <v>44</v>
      </c>
      <c r="N792" s="19" t="s">
        <v>44</v>
      </c>
      <c r="O792" s="30">
        <v>154</v>
      </c>
      <c r="P792" s="19" t="s">
        <v>1391</v>
      </c>
      <c r="Q792" s="19" t="s">
        <v>1392</v>
      </c>
      <c r="R792" t="s">
        <v>18</v>
      </c>
    </row>
    <row r="793" spans="1:18" hidden="1" x14ac:dyDescent="0.25">
      <c r="A793" s="28" t="s">
        <v>2047</v>
      </c>
      <c r="B793" s="28" t="s">
        <v>1972</v>
      </c>
      <c r="C793" s="29">
        <v>3</v>
      </c>
      <c r="D793" s="19" t="s">
        <v>1370</v>
      </c>
      <c r="E793" s="19" t="s">
        <v>72</v>
      </c>
      <c r="F793" s="29">
        <v>32</v>
      </c>
      <c r="G793" s="19" t="s">
        <v>105</v>
      </c>
      <c r="H793" s="19" t="s">
        <v>105</v>
      </c>
      <c r="I793" s="29">
        <v>320</v>
      </c>
      <c r="J793" s="19" t="s">
        <v>16</v>
      </c>
      <c r="K793" s="19" t="s">
        <v>16</v>
      </c>
      <c r="L793" s="30">
        <v>3201</v>
      </c>
      <c r="M793" s="19" t="s">
        <v>44</v>
      </c>
      <c r="N793" s="19" t="s">
        <v>44</v>
      </c>
      <c r="O793" s="30">
        <v>411</v>
      </c>
      <c r="P793" s="19" t="s">
        <v>1422</v>
      </c>
      <c r="Q793" s="19" t="s">
        <v>1781</v>
      </c>
      <c r="R793" t="s">
        <v>18</v>
      </c>
    </row>
    <row r="794" spans="1:18" hidden="1" x14ac:dyDescent="0.25">
      <c r="A794" s="28" t="s">
        <v>2047</v>
      </c>
      <c r="B794" s="28" t="s">
        <v>1972</v>
      </c>
      <c r="C794" s="29">
        <v>3</v>
      </c>
      <c r="D794" s="19" t="s">
        <v>1370</v>
      </c>
      <c r="E794" s="19" t="s">
        <v>72</v>
      </c>
      <c r="F794" s="29">
        <v>32</v>
      </c>
      <c r="G794" s="19" t="s">
        <v>105</v>
      </c>
      <c r="H794" s="19" t="s">
        <v>105</v>
      </c>
      <c r="I794" s="29">
        <v>320</v>
      </c>
      <c r="J794" s="19" t="s">
        <v>16</v>
      </c>
      <c r="K794" s="19" t="s">
        <v>16</v>
      </c>
      <c r="L794" s="30">
        <v>3201</v>
      </c>
      <c r="M794" s="19" t="s">
        <v>44</v>
      </c>
      <c r="N794" s="19" t="s">
        <v>44</v>
      </c>
      <c r="O794" s="30">
        <v>271</v>
      </c>
      <c r="P794" s="19" t="s">
        <v>1389</v>
      </c>
      <c r="Q794" s="19" t="s">
        <v>1390</v>
      </c>
      <c r="R794" t="s">
        <v>18</v>
      </c>
    </row>
    <row r="795" spans="1:18" hidden="1" x14ac:dyDescent="0.25">
      <c r="A795" s="28" t="s">
        <v>2047</v>
      </c>
      <c r="B795" s="28" t="s">
        <v>1972</v>
      </c>
      <c r="C795" s="29">
        <v>3</v>
      </c>
      <c r="D795" s="19" t="s">
        <v>1370</v>
      </c>
      <c r="E795" s="19" t="s">
        <v>72</v>
      </c>
      <c r="F795" s="29">
        <v>32</v>
      </c>
      <c r="G795" s="19" t="s">
        <v>105</v>
      </c>
      <c r="H795" s="19" t="s">
        <v>105</v>
      </c>
      <c r="I795" s="29">
        <v>320</v>
      </c>
      <c r="J795" s="19" t="s">
        <v>16</v>
      </c>
      <c r="K795" s="19" t="s">
        <v>16</v>
      </c>
      <c r="L795" s="30">
        <v>3201</v>
      </c>
      <c r="M795" s="19" t="s">
        <v>44</v>
      </c>
      <c r="N795" s="19" t="s">
        <v>44</v>
      </c>
      <c r="O795" s="30">
        <v>145</v>
      </c>
      <c r="P795" s="19" t="s">
        <v>1433</v>
      </c>
      <c r="Q795" s="19" t="s">
        <v>1433</v>
      </c>
      <c r="R795" t="s">
        <v>18</v>
      </c>
    </row>
    <row r="796" spans="1:18" hidden="1" x14ac:dyDescent="0.25">
      <c r="A796" s="28" t="s">
        <v>2048</v>
      </c>
      <c r="B796" s="28" t="s">
        <v>1972</v>
      </c>
      <c r="C796" s="29">
        <v>3</v>
      </c>
      <c r="D796" s="19" t="s">
        <v>1370</v>
      </c>
      <c r="E796" s="19" t="s">
        <v>72</v>
      </c>
      <c r="F796" s="29">
        <v>32</v>
      </c>
      <c r="G796" s="19" t="s">
        <v>105</v>
      </c>
      <c r="H796" s="19" t="s">
        <v>105</v>
      </c>
      <c r="I796" s="29">
        <v>320</v>
      </c>
      <c r="J796" s="19" t="s">
        <v>16</v>
      </c>
      <c r="K796" s="19" t="s">
        <v>16</v>
      </c>
      <c r="L796" s="30">
        <v>3206</v>
      </c>
      <c r="M796" s="19" t="s">
        <v>212</v>
      </c>
      <c r="N796" s="19" t="s">
        <v>212</v>
      </c>
      <c r="O796" s="30">
        <v>158</v>
      </c>
      <c r="P796" s="19" t="s">
        <v>1417</v>
      </c>
      <c r="Q796" s="19" t="s">
        <v>1417</v>
      </c>
      <c r="R796" t="s">
        <v>25</v>
      </c>
    </row>
    <row r="797" spans="1:18" hidden="1" x14ac:dyDescent="0.25">
      <c r="A797" s="28" t="s">
        <v>2048</v>
      </c>
      <c r="B797" s="28" t="s">
        <v>1972</v>
      </c>
      <c r="C797" s="29">
        <v>3</v>
      </c>
      <c r="D797" s="19" t="s">
        <v>1370</v>
      </c>
      <c r="E797" s="19" t="s">
        <v>72</v>
      </c>
      <c r="F797" s="29">
        <v>32</v>
      </c>
      <c r="G797" s="19" t="s">
        <v>105</v>
      </c>
      <c r="H797" s="19" t="s">
        <v>105</v>
      </c>
      <c r="I797" s="29">
        <v>320</v>
      </c>
      <c r="J797" s="19" t="s">
        <v>16</v>
      </c>
      <c r="K797" s="19" t="s">
        <v>16</v>
      </c>
      <c r="L797" s="30">
        <v>3206</v>
      </c>
      <c r="M797" s="19" t="s">
        <v>212</v>
      </c>
      <c r="N797" s="19" t="s">
        <v>212</v>
      </c>
      <c r="O797" s="30">
        <v>157</v>
      </c>
      <c r="P797" s="19" t="s">
        <v>1414</v>
      </c>
      <c r="Q797" s="19" t="s">
        <v>1415</v>
      </c>
      <c r="R797" t="s">
        <v>18</v>
      </c>
    </row>
    <row r="798" spans="1:18" hidden="1" x14ac:dyDescent="0.25">
      <c r="A798" s="28" t="s">
        <v>2049</v>
      </c>
      <c r="B798" s="28" t="s">
        <v>2033</v>
      </c>
      <c r="C798" s="29">
        <v>1</v>
      </c>
      <c r="D798" s="19" t="s">
        <v>1373</v>
      </c>
      <c r="E798" s="19" t="s">
        <v>98</v>
      </c>
      <c r="F798" s="29">
        <v>15</v>
      </c>
      <c r="G798" s="19" t="s">
        <v>116</v>
      </c>
      <c r="H798" s="19" t="s">
        <v>116</v>
      </c>
      <c r="I798" s="29">
        <v>153</v>
      </c>
      <c r="J798" s="19" t="s">
        <v>207</v>
      </c>
      <c r="K798" s="19" t="s">
        <v>207</v>
      </c>
      <c r="L798" s="30">
        <v>1532</v>
      </c>
      <c r="M798" s="19" t="s">
        <v>44</v>
      </c>
      <c r="N798" s="19" t="s">
        <v>44</v>
      </c>
      <c r="O798" s="30">
        <v>1004</v>
      </c>
      <c r="P798" s="19" t="s">
        <v>1791</v>
      </c>
      <c r="Q798" s="19" t="s">
        <v>1791</v>
      </c>
      <c r="R798" t="s">
        <v>18</v>
      </c>
    </row>
    <row r="799" spans="1:18" hidden="1" x14ac:dyDescent="0.25">
      <c r="A799" s="28" t="s">
        <v>2049</v>
      </c>
      <c r="B799" s="28" t="s">
        <v>2033</v>
      </c>
      <c r="C799" s="29">
        <v>1</v>
      </c>
      <c r="D799" s="19" t="s">
        <v>1373</v>
      </c>
      <c r="E799" s="19" t="s">
        <v>98</v>
      </c>
      <c r="F799" s="29">
        <v>15</v>
      </c>
      <c r="G799" s="19" t="s">
        <v>116</v>
      </c>
      <c r="H799" s="19" t="s">
        <v>116</v>
      </c>
      <c r="I799" s="29">
        <v>153</v>
      </c>
      <c r="J799" s="19" t="s">
        <v>207</v>
      </c>
      <c r="K799" s="19" t="s">
        <v>207</v>
      </c>
      <c r="L799" s="30">
        <v>1532</v>
      </c>
      <c r="M799" s="19" t="s">
        <v>44</v>
      </c>
      <c r="N799" s="19" t="s">
        <v>44</v>
      </c>
      <c r="O799" s="30">
        <v>150</v>
      </c>
      <c r="P799" s="19" t="s">
        <v>1426</v>
      </c>
      <c r="Q799" s="19" t="s">
        <v>1427</v>
      </c>
      <c r="R799" t="s">
        <v>18</v>
      </c>
    </row>
    <row r="800" spans="1:18" hidden="1" x14ac:dyDescent="0.25">
      <c r="A800" s="28" t="s">
        <v>2049</v>
      </c>
      <c r="B800" s="28" t="s">
        <v>2033</v>
      </c>
      <c r="C800" s="29">
        <v>1</v>
      </c>
      <c r="D800" s="19" t="s">
        <v>1373</v>
      </c>
      <c r="E800" s="19" t="s">
        <v>98</v>
      </c>
      <c r="F800" s="29">
        <v>15</v>
      </c>
      <c r="G800" s="19" t="s">
        <v>116</v>
      </c>
      <c r="H800" s="19" t="s">
        <v>116</v>
      </c>
      <c r="I800" s="29">
        <v>153</v>
      </c>
      <c r="J800" s="19" t="s">
        <v>207</v>
      </c>
      <c r="K800" s="19" t="s">
        <v>207</v>
      </c>
      <c r="L800" s="30">
        <v>1532</v>
      </c>
      <c r="M800" s="19" t="s">
        <v>44</v>
      </c>
      <c r="N800" s="19" t="s">
        <v>44</v>
      </c>
      <c r="O800" s="30">
        <v>151</v>
      </c>
      <c r="P800" s="19" t="s">
        <v>1428</v>
      </c>
      <c r="Q800" s="19" t="s">
        <v>1429</v>
      </c>
      <c r="R800" t="s">
        <v>18</v>
      </c>
    </row>
    <row r="801" spans="1:18" hidden="1" x14ac:dyDescent="0.25">
      <c r="A801" s="28" t="s">
        <v>2049</v>
      </c>
      <c r="B801" s="28" t="s">
        <v>2033</v>
      </c>
      <c r="C801" s="29">
        <v>1</v>
      </c>
      <c r="D801" s="19" t="s">
        <v>1373</v>
      </c>
      <c r="E801" s="19" t="s">
        <v>98</v>
      </c>
      <c r="F801" s="29">
        <v>15</v>
      </c>
      <c r="G801" s="19" t="s">
        <v>116</v>
      </c>
      <c r="H801" s="19" t="s">
        <v>116</v>
      </c>
      <c r="I801" s="29">
        <v>153</v>
      </c>
      <c r="J801" s="19" t="s">
        <v>207</v>
      </c>
      <c r="K801" s="19" t="s">
        <v>207</v>
      </c>
      <c r="L801" s="30">
        <v>1532</v>
      </c>
      <c r="M801" s="19" t="s">
        <v>44</v>
      </c>
      <c r="N801" s="19" t="s">
        <v>44</v>
      </c>
      <c r="O801" s="30">
        <v>277</v>
      </c>
      <c r="P801" s="19" t="s">
        <v>1430</v>
      </c>
      <c r="Q801" s="19" t="s">
        <v>1431</v>
      </c>
      <c r="R801" t="s">
        <v>18</v>
      </c>
    </row>
    <row r="802" spans="1:18" hidden="1" x14ac:dyDescent="0.25">
      <c r="A802" s="28" t="s">
        <v>2049</v>
      </c>
      <c r="B802" s="28" t="s">
        <v>2033</v>
      </c>
      <c r="C802" s="29">
        <v>1</v>
      </c>
      <c r="D802" s="19" t="s">
        <v>1373</v>
      </c>
      <c r="E802" s="19" t="s">
        <v>98</v>
      </c>
      <c r="F802" s="29">
        <v>15</v>
      </c>
      <c r="G802" s="19" t="s">
        <v>116</v>
      </c>
      <c r="H802" s="19" t="s">
        <v>116</v>
      </c>
      <c r="I802" s="29">
        <v>153</v>
      </c>
      <c r="J802" s="19" t="s">
        <v>207</v>
      </c>
      <c r="K802" s="19" t="s">
        <v>207</v>
      </c>
      <c r="L802" s="30">
        <v>1532</v>
      </c>
      <c r="M802" s="19" t="s">
        <v>44</v>
      </c>
      <c r="N802" s="19" t="s">
        <v>44</v>
      </c>
      <c r="O802" s="30">
        <v>183</v>
      </c>
      <c r="P802" s="19" t="s">
        <v>1424</v>
      </c>
      <c r="Q802" s="19" t="s">
        <v>1425</v>
      </c>
      <c r="R802" t="s">
        <v>18</v>
      </c>
    </row>
    <row r="803" spans="1:18" hidden="1" x14ac:dyDescent="0.25">
      <c r="A803" s="28" t="s">
        <v>2049</v>
      </c>
      <c r="B803" s="28" t="s">
        <v>2033</v>
      </c>
      <c r="C803" s="29">
        <v>1</v>
      </c>
      <c r="D803" s="19" t="s">
        <v>1373</v>
      </c>
      <c r="E803" s="19" t="s">
        <v>98</v>
      </c>
      <c r="F803" s="29">
        <v>15</v>
      </c>
      <c r="G803" s="19" t="s">
        <v>116</v>
      </c>
      <c r="H803" s="19" t="s">
        <v>116</v>
      </c>
      <c r="I803" s="29">
        <v>153</v>
      </c>
      <c r="J803" s="19" t="s">
        <v>207</v>
      </c>
      <c r="K803" s="19" t="s">
        <v>207</v>
      </c>
      <c r="L803" s="30">
        <v>1532</v>
      </c>
      <c r="M803" s="19" t="s">
        <v>44</v>
      </c>
      <c r="N803" s="19" t="s">
        <v>44</v>
      </c>
      <c r="O803" s="30">
        <v>186</v>
      </c>
      <c r="P803" s="19" t="s">
        <v>1423</v>
      </c>
      <c r="Q803" s="19" t="s">
        <v>1423</v>
      </c>
      <c r="R803" t="s">
        <v>18</v>
      </c>
    </row>
    <row r="804" spans="1:18" hidden="1" x14ac:dyDescent="0.25">
      <c r="A804" s="28" t="s">
        <v>2049</v>
      </c>
      <c r="B804" s="28" t="s">
        <v>2033</v>
      </c>
      <c r="C804" s="29">
        <v>1</v>
      </c>
      <c r="D804" s="19" t="s">
        <v>1373</v>
      </c>
      <c r="E804" s="19" t="s">
        <v>98</v>
      </c>
      <c r="F804" s="29">
        <v>15</v>
      </c>
      <c r="G804" s="19" t="s">
        <v>116</v>
      </c>
      <c r="H804" s="19" t="s">
        <v>116</v>
      </c>
      <c r="I804" s="29">
        <v>153</v>
      </c>
      <c r="J804" s="19" t="s">
        <v>207</v>
      </c>
      <c r="K804" s="19" t="s">
        <v>207</v>
      </c>
      <c r="L804" s="30">
        <v>1532</v>
      </c>
      <c r="M804" s="19" t="s">
        <v>44</v>
      </c>
      <c r="N804" s="19" t="s">
        <v>44</v>
      </c>
      <c r="O804" s="30">
        <v>275</v>
      </c>
      <c r="P804" s="19" t="s">
        <v>1397</v>
      </c>
      <c r="Q804" s="19" t="s">
        <v>1398</v>
      </c>
      <c r="R804" t="s">
        <v>18</v>
      </c>
    </row>
    <row r="805" spans="1:18" hidden="1" x14ac:dyDescent="0.25">
      <c r="A805" s="28" t="s">
        <v>2049</v>
      </c>
      <c r="B805" s="28" t="s">
        <v>2033</v>
      </c>
      <c r="C805" s="29">
        <v>1</v>
      </c>
      <c r="D805" s="19" t="s">
        <v>1373</v>
      </c>
      <c r="E805" s="19" t="s">
        <v>98</v>
      </c>
      <c r="F805" s="29">
        <v>15</v>
      </c>
      <c r="G805" s="19" t="s">
        <v>116</v>
      </c>
      <c r="H805" s="19" t="s">
        <v>116</v>
      </c>
      <c r="I805" s="29">
        <v>153</v>
      </c>
      <c r="J805" s="19" t="s">
        <v>207</v>
      </c>
      <c r="K805" s="19" t="s">
        <v>207</v>
      </c>
      <c r="L805" s="30">
        <v>1532</v>
      </c>
      <c r="M805" s="19" t="s">
        <v>44</v>
      </c>
      <c r="N805" s="19" t="s">
        <v>44</v>
      </c>
      <c r="O805" s="30">
        <v>143</v>
      </c>
      <c r="P805" s="19" t="s">
        <v>1402</v>
      </c>
      <c r="Q805" s="19" t="s">
        <v>1403</v>
      </c>
      <c r="R805" t="s">
        <v>18</v>
      </c>
    </row>
    <row r="806" spans="1:18" hidden="1" x14ac:dyDescent="0.25">
      <c r="A806" s="28" t="s">
        <v>2049</v>
      </c>
      <c r="B806" s="28" t="s">
        <v>2033</v>
      </c>
      <c r="C806" s="29">
        <v>1</v>
      </c>
      <c r="D806" s="19" t="s">
        <v>1373</v>
      </c>
      <c r="E806" s="19" t="s">
        <v>98</v>
      </c>
      <c r="F806" s="29">
        <v>15</v>
      </c>
      <c r="G806" s="19" t="s">
        <v>116</v>
      </c>
      <c r="H806" s="19" t="s">
        <v>116</v>
      </c>
      <c r="I806" s="29">
        <v>153</v>
      </c>
      <c r="J806" s="19" t="s">
        <v>207</v>
      </c>
      <c r="K806" s="19" t="s">
        <v>207</v>
      </c>
      <c r="L806" s="30">
        <v>1532</v>
      </c>
      <c r="M806" s="19" t="s">
        <v>44</v>
      </c>
      <c r="N806" s="19" t="s">
        <v>44</v>
      </c>
      <c r="O806" s="30">
        <v>144</v>
      </c>
      <c r="P806" s="19" t="s">
        <v>1404</v>
      </c>
      <c r="Q806" s="19" t="s">
        <v>1405</v>
      </c>
      <c r="R806" t="s">
        <v>18</v>
      </c>
    </row>
    <row r="807" spans="1:18" hidden="1" x14ac:dyDescent="0.25">
      <c r="A807" s="28" t="s">
        <v>2049</v>
      </c>
      <c r="B807" s="28" t="s">
        <v>2033</v>
      </c>
      <c r="C807" s="29">
        <v>1</v>
      </c>
      <c r="D807" s="19" t="s">
        <v>1373</v>
      </c>
      <c r="E807" s="19" t="s">
        <v>98</v>
      </c>
      <c r="F807" s="29">
        <v>15</v>
      </c>
      <c r="G807" s="19" t="s">
        <v>116</v>
      </c>
      <c r="H807" s="19" t="s">
        <v>116</v>
      </c>
      <c r="I807" s="29">
        <v>153</v>
      </c>
      <c r="J807" s="19" t="s">
        <v>207</v>
      </c>
      <c r="K807" s="19" t="s">
        <v>207</v>
      </c>
      <c r="L807" s="30">
        <v>1532</v>
      </c>
      <c r="M807" s="19" t="s">
        <v>44</v>
      </c>
      <c r="N807" s="19" t="s">
        <v>44</v>
      </c>
      <c r="O807" s="30">
        <v>181</v>
      </c>
      <c r="P807" s="19" t="s">
        <v>1400</v>
      </c>
      <c r="Q807" s="19" t="s">
        <v>1401</v>
      </c>
      <c r="R807" t="s">
        <v>18</v>
      </c>
    </row>
    <row r="808" spans="1:18" hidden="1" x14ac:dyDescent="0.25">
      <c r="A808" s="28" t="s">
        <v>2049</v>
      </c>
      <c r="B808" s="28" t="s">
        <v>2033</v>
      </c>
      <c r="C808" s="29">
        <v>1</v>
      </c>
      <c r="D808" s="19" t="s">
        <v>1373</v>
      </c>
      <c r="E808" s="19" t="s">
        <v>98</v>
      </c>
      <c r="F808" s="29">
        <v>15</v>
      </c>
      <c r="G808" s="19" t="s">
        <v>116</v>
      </c>
      <c r="H808" s="19" t="s">
        <v>116</v>
      </c>
      <c r="I808" s="29">
        <v>153</v>
      </c>
      <c r="J808" s="19" t="s">
        <v>207</v>
      </c>
      <c r="K808" s="19" t="s">
        <v>207</v>
      </c>
      <c r="L808" s="30">
        <v>1532</v>
      </c>
      <c r="M808" s="19" t="s">
        <v>44</v>
      </c>
      <c r="N808" s="19" t="s">
        <v>44</v>
      </c>
      <c r="O808" s="30">
        <v>148</v>
      </c>
      <c r="P808" s="19" t="s">
        <v>1419</v>
      </c>
      <c r="Q808" s="19" t="s">
        <v>1420</v>
      </c>
      <c r="R808" t="s">
        <v>25</v>
      </c>
    </row>
    <row r="809" spans="1:18" hidden="1" x14ac:dyDescent="0.25">
      <c r="A809" s="28" t="s">
        <v>2049</v>
      </c>
      <c r="B809" s="28" t="s">
        <v>2033</v>
      </c>
      <c r="C809" s="29">
        <v>1</v>
      </c>
      <c r="D809" s="19" t="s">
        <v>1373</v>
      </c>
      <c r="E809" s="19" t="s">
        <v>98</v>
      </c>
      <c r="F809" s="29">
        <v>15</v>
      </c>
      <c r="G809" s="19" t="s">
        <v>116</v>
      </c>
      <c r="H809" s="19" t="s">
        <v>116</v>
      </c>
      <c r="I809" s="29">
        <v>153</v>
      </c>
      <c r="J809" s="19" t="s">
        <v>207</v>
      </c>
      <c r="K809" s="19" t="s">
        <v>207</v>
      </c>
      <c r="L809" s="30">
        <v>1532</v>
      </c>
      <c r="M809" s="19" t="s">
        <v>44</v>
      </c>
      <c r="N809" s="19" t="s">
        <v>44</v>
      </c>
      <c r="O809" s="30">
        <v>175</v>
      </c>
      <c r="P809" s="19" t="s">
        <v>1432</v>
      </c>
      <c r="Q809" s="19" t="s">
        <v>1432</v>
      </c>
      <c r="R809" t="s">
        <v>18</v>
      </c>
    </row>
    <row r="810" spans="1:18" hidden="1" x14ac:dyDescent="0.25">
      <c r="A810" s="28" t="s">
        <v>2049</v>
      </c>
      <c r="B810" s="28" t="s">
        <v>2033</v>
      </c>
      <c r="C810" s="29">
        <v>1</v>
      </c>
      <c r="D810" s="19" t="s">
        <v>1373</v>
      </c>
      <c r="E810" s="19" t="s">
        <v>98</v>
      </c>
      <c r="F810" s="29">
        <v>15</v>
      </c>
      <c r="G810" s="19" t="s">
        <v>116</v>
      </c>
      <c r="H810" s="19" t="s">
        <v>116</v>
      </c>
      <c r="I810" s="29">
        <v>153</v>
      </c>
      <c r="J810" s="19" t="s">
        <v>207</v>
      </c>
      <c r="K810" s="19" t="s">
        <v>207</v>
      </c>
      <c r="L810" s="30">
        <v>1532</v>
      </c>
      <c r="M810" s="19" t="s">
        <v>44</v>
      </c>
      <c r="N810" s="19" t="s">
        <v>44</v>
      </c>
      <c r="O810" s="30">
        <v>135</v>
      </c>
      <c r="P810" s="19" t="s">
        <v>1393</v>
      </c>
      <c r="Q810" s="19" t="s">
        <v>1394</v>
      </c>
      <c r="R810" t="s">
        <v>18</v>
      </c>
    </row>
    <row r="811" spans="1:18" hidden="1" x14ac:dyDescent="0.25">
      <c r="A811" s="28" t="s">
        <v>2049</v>
      </c>
      <c r="B811" s="28" t="s">
        <v>2033</v>
      </c>
      <c r="C811" s="29">
        <v>1</v>
      </c>
      <c r="D811" s="19" t="s">
        <v>1373</v>
      </c>
      <c r="E811" s="19" t="s">
        <v>98</v>
      </c>
      <c r="F811" s="29">
        <v>15</v>
      </c>
      <c r="G811" s="19" t="s">
        <v>116</v>
      </c>
      <c r="H811" s="19" t="s">
        <v>116</v>
      </c>
      <c r="I811" s="29">
        <v>153</v>
      </c>
      <c r="J811" s="19" t="s">
        <v>207</v>
      </c>
      <c r="K811" s="19" t="s">
        <v>207</v>
      </c>
      <c r="L811" s="30">
        <v>1532</v>
      </c>
      <c r="M811" s="19" t="s">
        <v>44</v>
      </c>
      <c r="N811" s="19" t="s">
        <v>44</v>
      </c>
      <c r="O811" s="30">
        <v>136</v>
      </c>
      <c r="P811" s="19" t="s">
        <v>1395</v>
      </c>
      <c r="Q811" s="19" t="s">
        <v>1396</v>
      </c>
      <c r="R811" t="s">
        <v>18</v>
      </c>
    </row>
    <row r="812" spans="1:18" hidden="1" x14ac:dyDescent="0.25">
      <c r="A812" s="28" t="s">
        <v>2049</v>
      </c>
      <c r="B812" s="28" t="s">
        <v>2033</v>
      </c>
      <c r="C812" s="29">
        <v>1</v>
      </c>
      <c r="D812" s="19" t="s">
        <v>1373</v>
      </c>
      <c r="E812" s="19" t="s">
        <v>98</v>
      </c>
      <c r="F812" s="29">
        <v>15</v>
      </c>
      <c r="G812" s="19" t="s">
        <v>116</v>
      </c>
      <c r="H812" s="19" t="s">
        <v>116</v>
      </c>
      <c r="I812" s="29">
        <v>153</v>
      </c>
      <c r="J812" s="19" t="s">
        <v>207</v>
      </c>
      <c r="K812" s="19" t="s">
        <v>207</v>
      </c>
      <c r="L812" s="30">
        <v>1532</v>
      </c>
      <c r="M812" s="19" t="s">
        <v>44</v>
      </c>
      <c r="N812" s="19" t="s">
        <v>44</v>
      </c>
      <c r="O812" s="30">
        <v>154</v>
      </c>
      <c r="P812" s="19" t="s">
        <v>1391</v>
      </c>
      <c r="Q812" s="19" t="s">
        <v>1392</v>
      </c>
      <c r="R812" t="s">
        <v>18</v>
      </c>
    </row>
    <row r="813" spans="1:18" hidden="1" x14ac:dyDescent="0.25">
      <c r="A813" s="28" t="s">
        <v>2049</v>
      </c>
      <c r="B813" s="28" t="s">
        <v>2033</v>
      </c>
      <c r="C813" s="29">
        <v>1</v>
      </c>
      <c r="D813" s="19" t="s">
        <v>1373</v>
      </c>
      <c r="E813" s="19" t="s">
        <v>98</v>
      </c>
      <c r="F813" s="29">
        <v>15</v>
      </c>
      <c r="G813" s="19" t="s">
        <v>116</v>
      </c>
      <c r="H813" s="19" t="s">
        <v>116</v>
      </c>
      <c r="I813" s="29">
        <v>153</v>
      </c>
      <c r="J813" s="19" t="s">
        <v>207</v>
      </c>
      <c r="K813" s="19" t="s">
        <v>207</v>
      </c>
      <c r="L813" s="30">
        <v>1532</v>
      </c>
      <c r="M813" s="19" t="s">
        <v>44</v>
      </c>
      <c r="N813" s="19" t="s">
        <v>44</v>
      </c>
      <c r="O813" s="30">
        <v>411</v>
      </c>
      <c r="P813" s="19" t="s">
        <v>1422</v>
      </c>
      <c r="Q813" s="19" t="s">
        <v>1781</v>
      </c>
      <c r="R813" t="s">
        <v>18</v>
      </c>
    </row>
    <row r="814" spans="1:18" hidden="1" x14ac:dyDescent="0.25">
      <c r="A814" s="28" t="s">
        <v>2049</v>
      </c>
      <c r="B814" s="28" t="s">
        <v>2033</v>
      </c>
      <c r="C814" s="29">
        <v>1</v>
      </c>
      <c r="D814" s="19" t="s">
        <v>1373</v>
      </c>
      <c r="E814" s="19" t="s">
        <v>98</v>
      </c>
      <c r="F814" s="29">
        <v>15</v>
      </c>
      <c r="G814" s="19" t="s">
        <v>116</v>
      </c>
      <c r="H814" s="19" t="s">
        <v>116</v>
      </c>
      <c r="I814" s="29">
        <v>153</v>
      </c>
      <c r="J814" s="19" t="s">
        <v>207</v>
      </c>
      <c r="K814" s="19" t="s">
        <v>207</v>
      </c>
      <c r="L814" s="30">
        <v>1532</v>
      </c>
      <c r="M814" s="19" t="s">
        <v>44</v>
      </c>
      <c r="N814" s="19" t="s">
        <v>44</v>
      </c>
      <c r="O814" s="30">
        <v>271</v>
      </c>
      <c r="P814" s="19" t="s">
        <v>1389</v>
      </c>
      <c r="Q814" s="19" t="s">
        <v>1390</v>
      </c>
      <c r="R814" t="s">
        <v>18</v>
      </c>
    </row>
    <row r="815" spans="1:18" hidden="1" x14ac:dyDescent="0.25">
      <c r="A815" s="28" t="s">
        <v>2049</v>
      </c>
      <c r="B815" s="28" t="s">
        <v>2033</v>
      </c>
      <c r="C815" s="29">
        <v>1</v>
      </c>
      <c r="D815" s="19" t="s">
        <v>1373</v>
      </c>
      <c r="E815" s="19" t="s">
        <v>98</v>
      </c>
      <c r="F815" s="29">
        <v>15</v>
      </c>
      <c r="G815" s="19" t="s">
        <v>116</v>
      </c>
      <c r="H815" s="19" t="s">
        <v>116</v>
      </c>
      <c r="I815" s="29">
        <v>153</v>
      </c>
      <c r="J815" s="19" t="s">
        <v>207</v>
      </c>
      <c r="K815" s="19" t="s">
        <v>207</v>
      </c>
      <c r="L815" s="30">
        <v>1532</v>
      </c>
      <c r="M815" s="19" t="s">
        <v>44</v>
      </c>
      <c r="N815" s="19" t="s">
        <v>44</v>
      </c>
      <c r="O815" s="30">
        <v>145</v>
      </c>
      <c r="P815" s="19" t="s">
        <v>1433</v>
      </c>
      <c r="Q815" s="19" t="s">
        <v>1433</v>
      </c>
      <c r="R815" t="s">
        <v>18</v>
      </c>
    </row>
    <row r="816" spans="1:18" hidden="1" x14ac:dyDescent="0.25">
      <c r="A816" s="28" t="s">
        <v>2050</v>
      </c>
      <c r="B816" s="28" t="s">
        <v>2033</v>
      </c>
      <c r="C816" s="29">
        <v>1</v>
      </c>
      <c r="D816" s="19" t="s">
        <v>1373</v>
      </c>
      <c r="E816" s="19" t="s">
        <v>98</v>
      </c>
      <c r="F816" s="29">
        <v>15</v>
      </c>
      <c r="G816" s="19" t="s">
        <v>116</v>
      </c>
      <c r="H816" s="19" t="s">
        <v>116</v>
      </c>
      <c r="I816" s="29">
        <v>153</v>
      </c>
      <c r="J816" s="19" t="s">
        <v>207</v>
      </c>
      <c r="K816" s="19" t="s">
        <v>207</v>
      </c>
      <c r="L816" s="30">
        <v>1534</v>
      </c>
      <c r="M816" s="19" t="s">
        <v>46</v>
      </c>
      <c r="N816" s="19" t="s">
        <v>46</v>
      </c>
      <c r="O816" s="30">
        <v>158</v>
      </c>
      <c r="P816" s="19" t="s">
        <v>1416</v>
      </c>
      <c r="Q816" s="19" t="s">
        <v>1417</v>
      </c>
      <c r="R816" t="s">
        <v>25</v>
      </c>
    </row>
    <row r="817" spans="1:18" hidden="1" x14ac:dyDescent="0.25">
      <c r="A817" s="28" t="s">
        <v>2050</v>
      </c>
      <c r="B817" s="28" t="s">
        <v>2033</v>
      </c>
      <c r="C817" s="29">
        <v>1</v>
      </c>
      <c r="D817" s="19" t="s">
        <v>1373</v>
      </c>
      <c r="E817" s="19" t="s">
        <v>98</v>
      </c>
      <c r="F817" s="29">
        <v>15</v>
      </c>
      <c r="G817" s="19" t="s">
        <v>116</v>
      </c>
      <c r="H817" s="19" t="s">
        <v>116</v>
      </c>
      <c r="I817" s="29">
        <v>153</v>
      </c>
      <c r="J817" s="19" t="s">
        <v>207</v>
      </c>
      <c r="K817" s="19" t="s">
        <v>207</v>
      </c>
      <c r="L817" s="30">
        <v>1534</v>
      </c>
      <c r="M817" s="19" t="s">
        <v>46</v>
      </c>
      <c r="N817" s="19" t="s">
        <v>46</v>
      </c>
      <c r="O817" s="30">
        <v>238</v>
      </c>
      <c r="P817" s="19" t="s">
        <v>1434</v>
      </c>
      <c r="Q817" s="19" t="s">
        <v>1434</v>
      </c>
      <c r="R817" t="s">
        <v>18</v>
      </c>
    </row>
    <row r="818" spans="1:18" hidden="1" x14ac:dyDescent="0.25">
      <c r="A818" s="28" t="s">
        <v>2050</v>
      </c>
      <c r="B818" s="28" t="s">
        <v>2033</v>
      </c>
      <c r="C818" s="29">
        <v>1</v>
      </c>
      <c r="D818" s="19" t="s">
        <v>1373</v>
      </c>
      <c r="E818" s="19" t="s">
        <v>98</v>
      </c>
      <c r="F818" s="29">
        <v>15</v>
      </c>
      <c r="G818" s="19" t="s">
        <v>116</v>
      </c>
      <c r="H818" s="19" t="s">
        <v>116</v>
      </c>
      <c r="I818" s="29">
        <v>153</v>
      </c>
      <c r="J818" s="19" t="s">
        <v>207</v>
      </c>
      <c r="K818" s="19" t="s">
        <v>207</v>
      </c>
      <c r="L818" s="30">
        <v>1534</v>
      </c>
      <c r="M818" s="19" t="s">
        <v>46</v>
      </c>
      <c r="N818" s="19" t="s">
        <v>46</v>
      </c>
      <c r="O818" s="30">
        <v>156</v>
      </c>
      <c r="P818" s="19" t="s">
        <v>1435</v>
      </c>
      <c r="Q818" s="19" t="s">
        <v>1436</v>
      </c>
      <c r="R818" t="s">
        <v>18</v>
      </c>
    </row>
    <row r="819" spans="1:18" hidden="1" x14ac:dyDescent="0.25">
      <c r="A819" s="28" t="s">
        <v>2050</v>
      </c>
      <c r="B819" s="28" t="s">
        <v>2033</v>
      </c>
      <c r="C819" s="29">
        <v>1</v>
      </c>
      <c r="D819" s="19" t="s">
        <v>1373</v>
      </c>
      <c r="E819" s="19" t="s">
        <v>98</v>
      </c>
      <c r="F819" s="29">
        <v>15</v>
      </c>
      <c r="G819" s="19" t="s">
        <v>116</v>
      </c>
      <c r="H819" s="19" t="s">
        <v>116</v>
      </c>
      <c r="I819" s="29">
        <v>153</v>
      </c>
      <c r="J819" s="19" t="s">
        <v>207</v>
      </c>
      <c r="K819" s="19" t="s">
        <v>207</v>
      </c>
      <c r="L819" s="30">
        <v>1534</v>
      </c>
      <c r="M819" s="19" t="s">
        <v>46</v>
      </c>
      <c r="N819" s="19" t="s">
        <v>46</v>
      </c>
      <c r="O819" s="30">
        <v>157</v>
      </c>
      <c r="P819" s="19" t="s">
        <v>1414</v>
      </c>
      <c r="Q819" s="19" t="s">
        <v>1415</v>
      </c>
      <c r="R819" t="s">
        <v>18</v>
      </c>
    </row>
    <row r="820" spans="1:18" hidden="1" x14ac:dyDescent="0.25">
      <c r="A820" s="28" t="s">
        <v>2051</v>
      </c>
      <c r="B820" s="28" t="s">
        <v>2033</v>
      </c>
      <c r="C820" s="29">
        <v>1</v>
      </c>
      <c r="D820" s="19" t="s">
        <v>1373</v>
      </c>
      <c r="E820" s="19" t="s">
        <v>98</v>
      </c>
      <c r="F820" s="29">
        <v>15</v>
      </c>
      <c r="G820" s="19" t="s">
        <v>116</v>
      </c>
      <c r="H820" s="19" t="s">
        <v>116</v>
      </c>
      <c r="I820" s="29">
        <v>153</v>
      </c>
      <c r="J820" s="19" t="s">
        <v>207</v>
      </c>
      <c r="K820" s="19" t="s">
        <v>207</v>
      </c>
      <c r="L820" s="30">
        <v>1531</v>
      </c>
      <c r="M820" s="19" t="s">
        <v>246</v>
      </c>
      <c r="N820" s="19" t="s">
        <v>246</v>
      </c>
      <c r="O820" s="30">
        <v>271</v>
      </c>
      <c r="P820" s="19" t="s">
        <v>1389</v>
      </c>
      <c r="Q820" s="19" t="s">
        <v>1390</v>
      </c>
      <c r="R820" t="s">
        <v>18</v>
      </c>
    </row>
    <row r="821" spans="1:18" hidden="1" x14ac:dyDescent="0.25">
      <c r="A821" s="28" t="s">
        <v>2051</v>
      </c>
      <c r="B821" s="28" t="s">
        <v>2033</v>
      </c>
      <c r="C821" s="29">
        <v>1</v>
      </c>
      <c r="D821" s="19" t="s">
        <v>1373</v>
      </c>
      <c r="E821" s="19" t="s">
        <v>98</v>
      </c>
      <c r="F821" s="29">
        <v>15</v>
      </c>
      <c r="G821" s="19" t="s">
        <v>116</v>
      </c>
      <c r="H821" s="19" t="s">
        <v>116</v>
      </c>
      <c r="I821" s="29">
        <v>153</v>
      </c>
      <c r="J821" s="19" t="s">
        <v>207</v>
      </c>
      <c r="K821" s="19" t="s">
        <v>207</v>
      </c>
      <c r="L821" s="30">
        <v>1531</v>
      </c>
      <c r="M821" s="19" t="s">
        <v>246</v>
      </c>
      <c r="N821" s="19" t="s">
        <v>246</v>
      </c>
      <c r="O821" s="30">
        <v>156</v>
      </c>
      <c r="P821" s="19" t="s">
        <v>1435</v>
      </c>
      <c r="Q821" s="19" t="s">
        <v>1436</v>
      </c>
      <c r="R821" t="s">
        <v>18</v>
      </c>
    </row>
    <row r="822" spans="1:18" hidden="1" x14ac:dyDescent="0.25">
      <c r="A822" s="28" t="s">
        <v>2051</v>
      </c>
      <c r="B822" s="28" t="s">
        <v>2033</v>
      </c>
      <c r="C822" s="29">
        <v>1</v>
      </c>
      <c r="D822" s="19" t="s">
        <v>1373</v>
      </c>
      <c r="E822" s="19" t="s">
        <v>98</v>
      </c>
      <c r="F822" s="29">
        <v>15</v>
      </c>
      <c r="G822" s="19" t="s">
        <v>116</v>
      </c>
      <c r="H822" s="19" t="s">
        <v>116</v>
      </c>
      <c r="I822" s="29">
        <v>153</v>
      </c>
      <c r="J822" s="19" t="s">
        <v>207</v>
      </c>
      <c r="K822" s="19" t="s">
        <v>207</v>
      </c>
      <c r="L822" s="30">
        <v>1531</v>
      </c>
      <c r="M822" s="19" t="s">
        <v>246</v>
      </c>
      <c r="N822" s="19" t="s">
        <v>246</v>
      </c>
      <c r="O822" s="30">
        <v>186</v>
      </c>
      <c r="P822" s="19" t="s">
        <v>1423</v>
      </c>
      <c r="Q822" s="19" t="s">
        <v>1423</v>
      </c>
      <c r="R822" t="s">
        <v>18</v>
      </c>
    </row>
    <row r="823" spans="1:18" hidden="1" x14ac:dyDescent="0.25">
      <c r="A823" s="28" t="s">
        <v>2051</v>
      </c>
      <c r="B823" s="28" t="s">
        <v>2033</v>
      </c>
      <c r="C823" s="29">
        <v>1</v>
      </c>
      <c r="D823" s="19" t="s">
        <v>1373</v>
      </c>
      <c r="E823" s="19" t="s">
        <v>98</v>
      </c>
      <c r="F823" s="29">
        <v>15</v>
      </c>
      <c r="G823" s="19" t="s">
        <v>116</v>
      </c>
      <c r="H823" s="19" t="s">
        <v>116</v>
      </c>
      <c r="I823" s="29">
        <v>153</v>
      </c>
      <c r="J823" s="19" t="s">
        <v>207</v>
      </c>
      <c r="K823" s="19" t="s">
        <v>207</v>
      </c>
      <c r="L823" s="30">
        <v>1531</v>
      </c>
      <c r="M823" s="19" t="s">
        <v>246</v>
      </c>
      <c r="N823" s="19" t="s">
        <v>246</v>
      </c>
      <c r="O823" s="30">
        <v>148</v>
      </c>
      <c r="P823" s="19" t="s">
        <v>1419</v>
      </c>
      <c r="Q823" s="19" t="s">
        <v>1420</v>
      </c>
      <c r="R823" t="s">
        <v>25</v>
      </c>
    </row>
    <row r="824" spans="1:18" hidden="1" x14ac:dyDescent="0.25">
      <c r="A824" s="28" t="s">
        <v>2051</v>
      </c>
      <c r="B824" s="28" t="s">
        <v>2033</v>
      </c>
      <c r="C824" s="29">
        <v>1</v>
      </c>
      <c r="D824" s="19" t="s">
        <v>1373</v>
      </c>
      <c r="E824" s="19" t="s">
        <v>98</v>
      </c>
      <c r="F824" s="29">
        <v>15</v>
      </c>
      <c r="G824" s="19" t="s">
        <v>116</v>
      </c>
      <c r="H824" s="19" t="s">
        <v>116</v>
      </c>
      <c r="I824" s="29">
        <v>153</v>
      </c>
      <c r="J824" s="19" t="s">
        <v>207</v>
      </c>
      <c r="K824" s="19" t="s">
        <v>207</v>
      </c>
      <c r="L824" s="30">
        <v>1531</v>
      </c>
      <c r="M824" s="19" t="s">
        <v>246</v>
      </c>
      <c r="N824" s="19" t="s">
        <v>246</v>
      </c>
      <c r="O824" s="30">
        <v>135</v>
      </c>
      <c r="P824" s="19" t="s">
        <v>1393</v>
      </c>
      <c r="Q824" s="19" t="s">
        <v>1394</v>
      </c>
      <c r="R824" t="s">
        <v>18</v>
      </c>
    </row>
    <row r="825" spans="1:18" hidden="1" x14ac:dyDescent="0.25">
      <c r="A825" s="28" t="s">
        <v>2051</v>
      </c>
      <c r="B825" s="28" t="s">
        <v>2033</v>
      </c>
      <c r="C825" s="29">
        <v>1</v>
      </c>
      <c r="D825" s="19" t="s">
        <v>1373</v>
      </c>
      <c r="E825" s="19" t="s">
        <v>98</v>
      </c>
      <c r="F825" s="29">
        <v>15</v>
      </c>
      <c r="G825" s="19" t="s">
        <v>116</v>
      </c>
      <c r="H825" s="19" t="s">
        <v>116</v>
      </c>
      <c r="I825" s="29">
        <v>153</v>
      </c>
      <c r="J825" s="19" t="s">
        <v>207</v>
      </c>
      <c r="K825" s="19" t="s">
        <v>207</v>
      </c>
      <c r="L825" s="30">
        <v>1531</v>
      </c>
      <c r="M825" s="19" t="s">
        <v>246</v>
      </c>
      <c r="N825" s="19" t="s">
        <v>246</v>
      </c>
      <c r="O825" s="30">
        <v>136</v>
      </c>
      <c r="P825" s="19" t="s">
        <v>1395</v>
      </c>
      <c r="Q825" s="19" t="s">
        <v>1396</v>
      </c>
      <c r="R825" t="s">
        <v>18</v>
      </c>
    </row>
    <row r="826" spans="1:18" hidden="1" x14ac:dyDescent="0.25">
      <c r="A826" s="28" t="s">
        <v>2051</v>
      </c>
      <c r="B826" s="28" t="s">
        <v>2033</v>
      </c>
      <c r="C826" s="29">
        <v>1</v>
      </c>
      <c r="D826" s="19" t="s">
        <v>1373</v>
      </c>
      <c r="E826" s="19" t="s">
        <v>98</v>
      </c>
      <c r="F826" s="29">
        <v>15</v>
      </c>
      <c r="G826" s="19" t="s">
        <v>116</v>
      </c>
      <c r="H826" s="19" t="s">
        <v>116</v>
      </c>
      <c r="I826" s="29">
        <v>153</v>
      </c>
      <c r="J826" s="19" t="s">
        <v>207</v>
      </c>
      <c r="K826" s="19" t="s">
        <v>207</v>
      </c>
      <c r="L826" s="30">
        <v>1531</v>
      </c>
      <c r="M826" s="19" t="s">
        <v>246</v>
      </c>
      <c r="N826" s="19" t="s">
        <v>246</v>
      </c>
      <c r="O826" s="30">
        <v>154</v>
      </c>
      <c r="P826" s="19" t="s">
        <v>1391</v>
      </c>
      <c r="Q826" s="19" t="s">
        <v>1392</v>
      </c>
      <c r="R826" t="s">
        <v>18</v>
      </c>
    </row>
    <row r="827" spans="1:18" hidden="1" x14ac:dyDescent="0.25">
      <c r="A827" s="28" t="s">
        <v>2051</v>
      </c>
      <c r="B827" s="28" t="s">
        <v>2033</v>
      </c>
      <c r="C827" s="29">
        <v>1</v>
      </c>
      <c r="D827" s="19" t="s">
        <v>1373</v>
      </c>
      <c r="E827" s="19" t="s">
        <v>98</v>
      </c>
      <c r="F827" s="29">
        <v>15</v>
      </c>
      <c r="G827" s="19" t="s">
        <v>116</v>
      </c>
      <c r="H827" s="19" t="s">
        <v>116</v>
      </c>
      <c r="I827" s="29">
        <v>153</v>
      </c>
      <c r="J827" s="19" t="s">
        <v>207</v>
      </c>
      <c r="K827" s="19" t="s">
        <v>207</v>
      </c>
      <c r="L827" s="30">
        <v>1531</v>
      </c>
      <c r="M827" s="19" t="s">
        <v>246</v>
      </c>
      <c r="N827" s="19" t="s">
        <v>246</v>
      </c>
      <c r="O827" s="30">
        <v>157</v>
      </c>
      <c r="P827" s="19" t="s">
        <v>1414</v>
      </c>
      <c r="Q827" s="19" t="s">
        <v>1415</v>
      </c>
      <c r="R827" t="s">
        <v>18</v>
      </c>
    </row>
    <row r="828" spans="1:18" hidden="1" x14ac:dyDescent="0.25">
      <c r="A828" s="28" t="s">
        <v>2051</v>
      </c>
      <c r="B828" s="28" t="s">
        <v>2033</v>
      </c>
      <c r="C828" s="29">
        <v>1</v>
      </c>
      <c r="D828" s="19" t="s">
        <v>1373</v>
      </c>
      <c r="E828" s="19" t="s">
        <v>98</v>
      </c>
      <c r="F828" s="29">
        <v>15</v>
      </c>
      <c r="G828" s="19" t="s">
        <v>116</v>
      </c>
      <c r="H828" s="19" t="s">
        <v>116</v>
      </c>
      <c r="I828" s="29">
        <v>153</v>
      </c>
      <c r="J828" s="19" t="s">
        <v>207</v>
      </c>
      <c r="K828" s="19" t="s">
        <v>207</v>
      </c>
      <c r="L828" s="30">
        <v>1531</v>
      </c>
      <c r="M828" s="19" t="s">
        <v>246</v>
      </c>
      <c r="N828" s="19" t="s">
        <v>246</v>
      </c>
      <c r="O828" s="30">
        <v>411</v>
      </c>
      <c r="P828" s="19" t="s">
        <v>1422</v>
      </c>
      <c r="Q828" s="19" t="s">
        <v>1781</v>
      </c>
      <c r="R828" t="s">
        <v>18</v>
      </c>
    </row>
    <row r="829" spans="1:18" hidden="1" x14ac:dyDescent="0.25">
      <c r="A829" s="28" t="s">
        <v>2032</v>
      </c>
      <c r="B829" s="28" t="s">
        <v>2033</v>
      </c>
      <c r="C829" s="29">
        <v>1</v>
      </c>
      <c r="D829" s="19" t="s">
        <v>1373</v>
      </c>
      <c r="E829" s="19" t="s">
        <v>98</v>
      </c>
      <c r="F829" s="29">
        <v>15</v>
      </c>
      <c r="G829" s="19" t="s">
        <v>116</v>
      </c>
      <c r="H829" s="19" t="s">
        <v>116</v>
      </c>
      <c r="I829" s="29">
        <v>153</v>
      </c>
      <c r="J829" s="19" t="s">
        <v>207</v>
      </c>
      <c r="K829" s="19" t="s">
        <v>207</v>
      </c>
      <c r="L829" s="30">
        <v>1533</v>
      </c>
      <c r="M829" s="19" t="s">
        <v>45</v>
      </c>
      <c r="N829" s="19" t="s">
        <v>45</v>
      </c>
      <c r="O829" s="30">
        <v>238</v>
      </c>
      <c r="P829" s="19" t="s">
        <v>1434</v>
      </c>
      <c r="Q829" s="19" t="s">
        <v>1434</v>
      </c>
      <c r="R829" t="s">
        <v>18</v>
      </c>
    </row>
    <row r="830" spans="1:18" hidden="1" x14ac:dyDescent="0.25">
      <c r="A830" s="28" t="s">
        <v>2052</v>
      </c>
      <c r="B830" s="28" t="s">
        <v>1970</v>
      </c>
      <c r="C830" s="29">
        <v>3</v>
      </c>
      <c r="D830" s="19" t="s">
        <v>1370</v>
      </c>
      <c r="E830" s="19" t="s">
        <v>72</v>
      </c>
      <c r="F830" s="29">
        <v>31</v>
      </c>
      <c r="G830" s="19" t="s">
        <v>102</v>
      </c>
      <c r="H830" s="19" t="s">
        <v>102</v>
      </c>
      <c r="I830" s="29">
        <v>312</v>
      </c>
      <c r="J830" s="19" t="s">
        <v>103</v>
      </c>
      <c r="K830" s="19" t="s">
        <v>103</v>
      </c>
      <c r="L830" s="30">
        <v>3124</v>
      </c>
      <c r="M830" s="19" t="s">
        <v>119</v>
      </c>
      <c r="N830" s="19" t="s">
        <v>119</v>
      </c>
      <c r="O830" s="30">
        <v>159</v>
      </c>
      <c r="P830" s="19" t="s">
        <v>1418</v>
      </c>
      <c r="Q830" s="19" t="s">
        <v>1418</v>
      </c>
      <c r="R830" t="s">
        <v>25</v>
      </c>
    </row>
    <row r="831" spans="1:18" hidden="1" x14ac:dyDescent="0.25">
      <c r="A831" s="28" t="s">
        <v>2052</v>
      </c>
      <c r="B831" s="28" t="s">
        <v>1970</v>
      </c>
      <c r="C831" s="29">
        <v>3</v>
      </c>
      <c r="D831" s="19" t="s">
        <v>1370</v>
      </c>
      <c r="E831" s="19" t="s">
        <v>72</v>
      </c>
      <c r="F831" s="29">
        <v>31</v>
      </c>
      <c r="G831" s="19" t="s">
        <v>102</v>
      </c>
      <c r="H831" s="19" t="s">
        <v>102</v>
      </c>
      <c r="I831" s="29">
        <v>312</v>
      </c>
      <c r="J831" s="19" t="s">
        <v>103</v>
      </c>
      <c r="K831" s="19" t="s">
        <v>103</v>
      </c>
      <c r="L831" s="30">
        <v>3124</v>
      </c>
      <c r="M831" s="19" t="s">
        <v>119</v>
      </c>
      <c r="N831" s="19" t="s">
        <v>119</v>
      </c>
      <c r="O831" s="30">
        <v>186</v>
      </c>
      <c r="P831" s="19" t="s">
        <v>1423</v>
      </c>
      <c r="Q831" s="19" t="s">
        <v>1423</v>
      </c>
      <c r="R831" t="s">
        <v>18</v>
      </c>
    </row>
    <row r="832" spans="1:18" hidden="1" x14ac:dyDescent="0.25">
      <c r="A832" s="28" t="s">
        <v>2052</v>
      </c>
      <c r="B832" s="28" t="s">
        <v>1970</v>
      </c>
      <c r="C832" s="29">
        <v>3</v>
      </c>
      <c r="D832" s="19" t="s">
        <v>1370</v>
      </c>
      <c r="E832" s="19" t="s">
        <v>72</v>
      </c>
      <c r="F832" s="29">
        <v>31</v>
      </c>
      <c r="G832" s="19" t="s">
        <v>102</v>
      </c>
      <c r="H832" s="19" t="s">
        <v>102</v>
      </c>
      <c r="I832" s="29">
        <v>312</v>
      </c>
      <c r="J832" s="19" t="s">
        <v>103</v>
      </c>
      <c r="K832" s="19" t="s">
        <v>103</v>
      </c>
      <c r="L832" s="30">
        <v>3124</v>
      </c>
      <c r="M832" s="19" t="s">
        <v>119</v>
      </c>
      <c r="N832" s="19" t="s">
        <v>119</v>
      </c>
      <c r="O832" s="30">
        <v>157</v>
      </c>
      <c r="P832" s="19" t="s">
        <v>1414</v>
      </c>
      <c r="Q832" s="19" t="s">
        <v>1415</v>
      </c>
      <c r="R832" t="s">
        <v>18</v>
      </c>
    </row>
    <row r="833" spans="1:18" hidden="1" x14ac:dyDescent="0.25">
      <c r="A833" s="28" t="s">
        <v>2053</v>
      </c>
      <c r="B833" s="28" t="s">
        <v>1930</v>
      </c>
      <c r="C833" s="29">
        <v>2</v>
      </c>
      <c r="D833" s="19" t="s">
        <v>1387</v>
      </c>
      <c r="E833" s="19" t="s">
        <v>22</v>
      </c>
      <c r="F833" s="29">
        <v>24</v>
      </c>
      <c r="G833" s="19" t="s">
        <v>32</v>
      </c>
      <c r="H833" s="19" t="s">
        <v>32</v>
      </c>
      <c r="I833" s="29">
        <v>241</v>
      </c>
      <c r="J833" s="19" t="s">
        <v>37</v>
      </c>
      <c r="K833" s="19" t="s">
        <v>37</v>
      </c>
      <c r="L833" s="30">
        <v>2411</v>
      </c>
      <c r="M833" s="19" t="s">
        <v>1730</v>
      </c>
      <c r="N833" s="19" t="s">
        <v>34</v>
      </c>
      <c r="O833" s="30">
        <v>421</v>
      </c>
      <c r="P833" s="19" t="s">
        <v>1410</v>
      </c>
      <c r="Q833" s="19" t="s">
        <v>1411</v>
      </c>
      <c r="R833" t="s">
        <v>25</v>
      </c>
    </row>
    <row r="834" spans="1:18" hidden="1" x14ac:dyDescent="0.25">
      <c r="A834" s="28" t="s">
        <v>2053</v>
      </c>
      <c r="B834" s="28" t="s">
        <v>1930</v>
      </c>
      <c r="C834" s="29">
        <v>2</v>
      </c>
      <c r="D834" s="19" t="s">
        <v>1387</v>
      </c>
      <c r="E834" s="19" t="s">
        <v>22</v>
      </c>
      <c r="F834" s="29">
        <v>24</v>
      </c>
      <c r="G834" s="19" t="s">
        <v>32</v>
      </c>
      <c r="H834" s="19" t="s">
        <v>32</v>
      </c>
      <c r="I834" s="29">
        <v>241</v>
      </c>
      <c r="J834" s="19" t="s">
        <v>37</v>
      </c>
      <c r="K834" s="19" t="s">
        <v>37</v>
      </c>
      <c r="L834" s="30">
        <v>2411</v>
      </c>
      <c r="M834" s="19" t="s">
        <v>1730</v>
      </c>
      <c r="N834" s="19" t="s">
        <v>34</v>
      </c>
      <c r="O834" s="30">
        <v>135</v>
      </c>
      <c r="P834" s="19" t="s">
        <v>1393</v>
      </c>
      <c r="Q834" s="19" t="s">
        <v>1394</v>
      </c>
      <c r="R834" t="s">
        <v>18</v>
      </c>
    </row>
    <row r="835" spans="1:18" hidden="1" x14ac:dyDescent="0.25">
      <c r="A835" s="28" t="s">
        <v>2053</v>
      </c>
      <c r="B835" s="28" t="s">
        <v>1930</v>
      </c>
      <c r="C835" s="29">
        <v>2</v>
      </c>
      <c r="D835" s="19" t="s">
        <v>1387</v>
      </c>
      <c r="E835" s="19" t="s">
        <v>22</v>
      </c>
      <c r="F835" s="29">
        <v>24</v>
      </c>
      <c r="G835" s="19" t="s">
        <v>32</v>
      </c>
      <c r="H835" s="19" t="s">
        <v>32</v>
      </c>
      <c r="I835" s="29">
        <v>241</v>
      </c>
      <c r="J835" s="19" t="s">
        <v>37</v>
      </c>
      <c r="K835" s="19" t="s">
        <v>37</v>
      </c>
      <c r="L835" s="30">
        <v>2411</v>
      </c>
      <c r="M835" s="19" t="s">
        <v>1730</v>
      </c>
      <c r="N835" s="19" t="s">
        <v>34</v>
      </c>
      <c r="O835" s="30">
        <v>136</v>
      </c>
      <c r="P835" s="19" t="s">
        <v>1395</v>
      </c>
      <c r="Q835" s="19" t="s">
        <v>1396</v>
      </c>
      <c r="R835" t="s">
        <v>18</v>
      </c>
    </row>
    <row r="836" spans="1:18" hidden="1" x14ac:dyDescent="0.25">
      <c r="A836" s="28" t="s">
        <v>2053</v>
      </c>
      <c r="B836" s="28" t="s">
        <v>1930</v>
      </c>
      <c r="C836" s="29">
        <v>2</v>
      </c>
      <c r="D836" s="19" t="s">
        <v>1387</v>
      </c>
      <c r="E836" s="19" t="s">
        <v>22</v>
      </c>
      <c r="F836" s="29">
        <v>24</v>
      </c>
      <c r="G836" s="19" t="s">
        <v>32</v>
      </c>
      <c r="H836" s="19" t="s">
        <v>32</v>
      </c>
      <c r="I836" s="29">
        <v>241</v>
      </c>
      <c r="J836" s="19" t="s">
        <v>37</v>
      </c>
      <c r="K836" s="19" t="s">
        <v>37</v>
      </c>
      <c r="L836" s="30">
        <v>2411</v>
      </c>
      <c r="M836" s="19" t="s">
        <v>1730</v>
      </c>
      <c r="N836" s="19" t="s">
        <v>34</v>
      </c>
      <c r="O836" s="30">
        <v>154</v>
      </c>
      <c r="P836" s="19" t="s">
        <v>1391</v>
      </c>
      <c r="Q836" s="19" t="s">
        <v>1392</v>
      </c>
      <c r="R836" t="s">
        <v>18</v>
      </c>
    </row>
    <row r="837" spans="1:18" hidden="1" x14ac:dyDescent="0.25">
      <c r="A837" s="28" t="s">
        <v>2053</v>
      </c>
      <c r="B837" s="28" t="s">
        <v>1930</v>
      </c>
      <c r="C837" s="29">
        <v>2</v>
      </c>
      <c r="D837" s="19" t="s">
        <v>1387</v>
      </c>
      <c r="E837" s="19" t="s">
        <v>22</v>
      </c>
      <c r="F837" s="29">
        <v>24</v>
      </c>
      <c r="G837" s="19" t="s">
        <v>32</v>
      </c>
      <c r="H837" s="19" t="s">
        <v>32</v>
      </c>
      <c r="I837" s="29">
        <v>241</v>
      </c>
      <c r="J837" s="19" t="s">
        <v>37</v>
      </c>
      <c r="K837" s="19" t="s">
        <v>37</v>
      </c>
      <c r="L837" s="30">
        <v>2411</v>
      </c>
      <c r="M837" s="19" t="s">
        <v>1730</v>
      </c>
      <c r="N837" s="19" t="s">
        <v>34</v>
      </c>
      <c r="O837" s="30">
        <v>290</v>
      </c>
      <c r="P837" s="19" t="s">
        <v>1582</v>
      </c>
      <c r="Q837" s="19" t="s">
        <v>1583</v>
      </c>
      <c r="R837" t="s">
        <v>18</v>
      </c>
    </row>
    <row r="838" spans="1:18" hidden="1" x14ac:dyDescent="0.25">
      <c r="A838" s="28" t="s">
        <v>2053</v>
      </c>
      <c r="B838" s="28" t="s">
        <v>1930</v>
      </c>
      <c r="C838" s="29">
        <v>2</v>
      </c>
      <c r="D838" s="19" t="s">
        <v>1387</v>
      </c>
      <c r="E838" s="19" t="s">
        <v>22</v>
      </c>
      <c r="F838" s="29">
        <v>24</v>
      </c>
      <c r="G838" s="19" t="s">
        <v>32</v>
      </c>
      <c r="H838" s="19" t="s">
        <v>32</v>
      </c>
      <c r="I838" s="29">
        <v>241</v>
      </c>
      <c r="J838" s="19" t="s">
        <v>37</v>
      </c>
      <c r="K838" s="19" t="s">
        <v>37</v>
      </c>
      <c r="L838" s="30">
        <v>2411</v>
      </c>
      <c r="M838" s="19" t="s">
        <v>1730</v>
      </c>
      <c r="N838" s="19" t="s">
        <v>34</v>
      </c>
      <c r="O838" s="30">
        <v>319</v>
      </c>
      <c r="P838" s="19" t="s">
        <v>1731</v>
      </c>
      <c r="Q838" s="19" t="s">
        <v>1800</v>
      </c>
      <c r="R838" t="s">
        <v>18</v>
      </c>
    </row>
    <row r="839" spans="1:18" hidden="1" x14ac:dyDescent="0.25">
      <c r="A839" s="28" t="s">
        <v>2053</v>
      </c>
      <c r="B839" s="28" t="s">
        <v>1930</v>
      </c>
      <c r="C839" s="29">
        <v>2</v>
      </c>
      <c r="D839" s="19" t="s">
        <v>1387</v>
      </c>
      <c r="E839" s="19" t="s">
        <v>22</v>
      </c>
      <c r="F839" s="29">
        <v>24</v>
      </c>
      <c r="G839" s="19" t="s">
        <v>32</v>
      </c>
      <c r="H839" s="19" t="s">
        <v>32</v>
      </c>
      <c r="I839" s="29">
        <v>241</v>
      </c>
      <c r="J839" s="19" t="s">
        <v>37</v>
      </c>
      <c r="K839" s="19" t="s">
        <v>37</v>
      </c>
      <c r="L839" s="30">
        <v>2411</v>
      </c>
      <c r="M839" s="19" t="s">
        <v>1730</v>
      </c>
      <c r="N839" s="19" t="s">
        <v>34</v>
      </c>
      <c r="O839" s="30">
        <v>271</v>
      </c>
      <c r="P839" s="19" t="s">
        <v>1389</v>
      </c>
      <c r="Q839" s="19" t="s">
        <v>1390</v>
      </c>
      <c r="R839" t="s">
        <v>18</v>
      </c>
    </row>
    <row r="840" spans="1:18" hidden="1" x14ac:dyDescent="0.25">
      <c r="A840" s="28" t="s">
        <v>2054</v>
      </c>
      <c r="B840" s="28" t="s">
        <v>1933</v>
      </c>
      <c r="C840" s="29">
        <v>2</v>
      </c>
      <c r="D840" s="19" t="s">
        <v>1387</v>
      </c>
      <c r="E840" s="19" t="s">
        <v>22</v>
      </c>
      <c r="F840" s="29">
        <v>23</v>
      </c>
      <c r="G840" s="19" t="s">
        <v>23</v>
      </c>
      <c r="H840" s="19" t="s">
        <v>23</v>
      </c>
      <c r="I840" s="29">
        <v>320</v>
      </c>
      <c r="J840" s="19" t="s">
        <v>1642</v>
      </c>
      <c r="K840" s="19" t="s">
        <v>16</v>
      </c>
      <c r="L840" s="30">
        <v>2301</v>
      </c>
      <c r="M840" s="19" t="s">
        <v>256</v>
      </c>
      <c r="N840" s="19" t="s">
        <v>256</v>
      </c>
      <c r="O840" s="30">
        <v>158</v>
      </c>
      <c r="P840" s="19" t="s">
        <v>1416</v>
      </c>
      <c r="Q840" s="19" t="s">
        <v>1417</v>
      </c>
      <c r="R840" t="s">
        <v>25</v>
      </c>
    </row>
    <row r="841" spans="1:18" hidden="1" x14ac:dyDescent="0.25">
      <c r="A841" s="28" t="s">
        <v>2054</v>
      </c>
      <c r="B841" s="28" t="s">
        <v>1933</v>
      </c>
      <c r="C841" s="29">
        <v>2</v>
      </c>
      <c r="D841" s="19" t="s">
        <v>1387</v>
      </c>
      <c r="E841" s="19" t="s">
        <v>22</v>
      </c>
      <c r="F841" s="29">
        <v>23</v>
      </c>
      <c r="G841" s="19" t="s">
        <v>23</v>
      </c>
      <c r="H841" s="19" t="s">
        <v>23</v>
      </c>
      <c r="I841" s="29">
        <v>320</v>
      </c>
      <c r="J841" s="19" t="s">
        <v>1642</v>
      </c>
      <c r="K841" s="19" t="s">
        <v>16</v>
      </c>
      <c r="L841" s="30">
        <v>2301</v>
      </c>
      <c r="M841" s="19" t="s">
        <v>256</v>
      </c>
      <c r="N841" s="19" t="s">
        <v>256</v>
      </c>
      <c r="O841" s="30">
        <v>186</v>
      </c>
      <c r="P841" s="19" t="s">
        <v>1423</v>
      </c>
      <c r="Q841" s="19" t="s">
        <v>1423</v>
      </c>
      <c r="R841" t="s">
        <v>18</v>
      </c>
    </row>
    <row r="842" spans="1:18" hidden="1" x14ac:dyDescent="0.25">
      <c r="A842" s="28" t="s">
        <v>2054</v>
      </c>
      <c r="B842" s="28" t="s">
        <v>1933</v>
      </c>
      <c r="C842" s="29">
        <v>2</v>
      </c>
      <c r="D842" s="19" t="s">
        <v>1387</v>
      </c>
      <c r="E842" s="19" t="s">
        <v>22</v>
      </c>
      <c r="F842" s="29">
        <v>23</v>
      </c>
      <c r="G842" s="19" t="s">
        <v>23</v>
      </c>
      <c r="H842" s="19" t="s">
        <v>23</v>
      </c>
      <c r="I842" s="29">
        <v>320</v>
      </c>
      <c r="J842" s="19" t="s">
        <v>1642</v>
      </c>
      <c r="K842" s="19" t="s">
        <v>16</v>
      </c>
      <c r="L842" s="30">
        <v>2301</v>
      </c>
      <c r="M842" s="19" t="s">
        <v>256</v>
      </c>
      <c r="N842" s="19" t="s">
        <v>256</v>
      </c>
      <c r="O842" s="30">
        <v>157</v>
      </c>
      <c r="P842" s="19" t="s">
        <v>1414</v>
      </c>
      <c r="Q842" s="19" t="s">
        <v>1415</v>
      </c>
      <c r="R842" t="s">
        <v>18</v>
      </c>
    </row>
    <row r="843" spans="1:18" hidden="1" x14ac:dyDescent="0.25">
      <c r="A843" s="28" t="s">
        <v>2053</v>
      </c>
      <c r="B843" s="28" t="s">
        <v>1930</v>
      </c>
      <c r="C843" s="29">
        <v>2</v>
      </c>
      <c r="D843" s="19" t="s">
        <v>1387</v>
      </c>
      <c r="E843" s="19" t="s">
        <v>22</v>
      </c>
      <c r="F843" s="29">
        <v>24</v>
      </c>
      <c r="G843" s="19" t="s">
        <v>32</v>
      </c>
      <c r="H843" s="19" t="s">
        <v>32</v>
      </c>
      <c r="I843" s="29">
        <v>241</v>
      </c>
      <c r="J843" s="19" t="s">
        <v>37</v>
      </c>
      <c r="K843" s="19" t="s">
        <v>37</v>
      </c>
      <c r="L843" s="30">
        <v>2411</v>
      </c>
      <c r="M843" s="19" t="s">
        <v>1730</v>
      </c>
      <c r="N843" s="19" t="s">
        <v>34</v>
      </c>
      <c r="O843" s="30">
        <v>1007</v>
      </c>
      <c r="P843" s="19" t="s">
        <v>1772</v>
      </c>
      <c r="Q843" s="19" t="s">
        <v>1773</v>
      </c>
      <c r="R843" t="s">
        <v>18</v>
      </c>
    </row>
    <row r="844" spans="1:18" hidden="1" x14ac:dyDescent="0.25">
      <c r="A844" s="28" t="s">
        <v>1929</v>
      </c>
      <c r="B844" s="28" t="s">
        <v>1930</v>
      </c>
      <c r="C844" s="29">
        <v>2</v>
      </c>
      <c r="D844" s="19" t="s">
        <v>1387</v>
      </c>
      <c r="E844" s="19" t="s">
        <v>22</v>
      </c>
      <c r="F844" s="29">
        <v>24</v>
      </c>
      <c r="G844" s="19" t="s">
        <v>32</v>
      </c>
      <c r="H844" s="19" t="s">
        <v>32</v>
      </c>
      <c r="I844" s="29">
        <v>241</v>
      </c>
      <c r="J844" s="19" t="s">
        <v>37</v>
      </c>
      <c r="K844" s="19" t="s">
        <v>37</v>
      </c>
      <c r="L844" s="30">
        <v>2412</v>
      </c>
      <c r="M844" s="19" t="s">
        <v>38</v>
      </c>
      <c r="N844" s="19" t="s">
        <v>1734</v>
      </c>
      <c r="O844" s="30">
        <v>1007</v>
      </c>
      <c r="P844" s="19" t="s">
        <v>1772</v>
      </c>
      <c r="Q844" s="19" t="s">
        <v>1773</v>
      </c>
      <c r="R844" t="s">
        <v>18</v>
      </c>
    </row>
    <row r="845" spans="1:18" hidden="1" x14ac:dyDescent="0.25">
      <c r="A845" s="28" t="s">
        <v>2055</v>
      </c>
      <c r="B845" s="28" t="s">
        <v>1933</v>
      </c>
      <c r="C845" s="29">
        <v>2</v>
      </c>
      <c r="D845" s="19" t="s">
        <v>1387</v>
      </c>
      <c r="E845" s="19" t="s">
        <v>22</v>
      </c>
      <c r="F845" s="29">
        <v>23</v>
      </c>
      <c r="G845" s="19" t="s">
        <v>23</v>
      </c>
      <c r="H845" s="19" t="s">
        <v>23</v>
      </c>
      <c r="I845" s="29">
        <v>320</v>
      </c>
      <c r="J845" s="19" t="s">
        <v>1642</v>
      </c>
      <c r="K845" s="19" t="s">
        <v>16</v>
      </c>
      <c r="L845" s="30">
        <v>2307</v>
      </c>
      <c r="M845" s="19" t="s">
        <v>46</v>
      </c>
      <c r="N845" s="19" t="s">
        <v>46</v>
      </c>
      <c r="O845" s="30">
        <v>157</v>
      </c>
      <c r="P845" s="19" t="s">
        <v>1414</v>
      </c>
      <c r="Q845" s="19" t="s">
        <v>1415</v>
      </c>
      <c r="R845" t="s">
        <v>18</v>
      </c>
    </row>
    <row r="846" spans="1:18" hidden="1" x14ac:dyDescent="0.25">
      <c r="A846" s="28" t="s">
        <v>2055</v>
      </c>
      <c r="B846" s="28" t="s">
        <v>1933</v>
      </c>
      <c r="C846" s="29">
        <v>2</v>
      </c>
      <c r="D846" s="19" t="s">
        <v>1387</v>
      </c>
      <c r="E846" s="19" t="s">
        <v>22</v>
      </c>
      <c r="F846" s="29">
        <v>23</v>
      </c>
      <c r="G846" s="19" t="s">
        <v>23</v>
      </c>
      <c r="H846" s="19" t="s">
        <v>23</v>
      </c>
      <c r="I846" s="29">
        <v>320</v>
      </c>
      <c r="J846" s="19" t="s">
        <v>1642</v>
      </c>
      <c r="K846" s="19" t="s">
        <v>16</v>
      </c>
      <c r="L846" s="30">
        <v>2307</v>
      </c>
      <c r="M846" s="19" t="s">
        <v>46</v>
      </c>
      <c r="N846" s="19" t="s">
        <v>46</v>
      </c>
      <c r="O846" s="30">
        <v>158</v>
      </c>
      <c r="P846" s="19" t="s">
        <v>1416</v>
      </c>
      <c r="Q846" s="19" t="s">
        <v>1417</v>
      </c>
      <c r="R846" t="s">
        <v>25</v>
      </c>
    </row>
    <row r="847" spans="1:18" hidden="1" x14ac:dyDescent="0.25">
      <c r="A847" s="28" t="s">
        <v>2056</v>
      </c>
      <c r="B847" s="28" t="s">
        <v>2057</v>
      </c>
      <c r="C847" s="29">
        <v>5</v>
      </c>
      <c r="D847" s="19" t="s">
        <v>1366</v>
      </c>
      <c r="E847" s="19" t="s">
        <v>41</v>
      </c>
      <c r="F847" s="29">
        <v>52</v>
      </c>
      <c r="G847" s="19" t="s">
        <v>42</v>
      </c>
      <c r="H847" s="19" t="s">
        <v>42</v>
      </c>
      <c r="I847" s="29">
        <v>521</v>
      </c>
      <c r="J847" s="19" t="s">
        <v>278</v>
      </c>
      <c r="K847" s="19" t="s">
        <v>278</v>
      </c>
      <c r="L847" s="30">
        <v>5211</v>
      </c>
      <c r="M847" s="19" t="s">
        <v>256</v>
      </c>
      <c r="N847" s="19" t="s">
        <v>256</v>
      </c>
      <c r="O847" s="30">
        <v>202</v>
      </c>
      <c r="P847" s="19" t="s">
        <v>1655</v>
      </c>
      <c r="Q847" s="19" t="s">
        <v>1656</v>
      </c>
      <c r="R847" t="s">
        <v>18</v>
      </c>
    </row>
    <row r="848" spans="1:18" hidden="1" x14ac:dyDescent="0.25">
      <c r="A848" s="28" t="s">
        <v>2056</v>
      </c>
      <c r="B848" s="28" t="s">
        <v>2057</v>
      </c>
      <c r="C848" s="29">
        <v>5</v>
      </c>
      <c r="D848" s="19" t="s">
        <v>1366</v>
      </c>
      <c r="E848" s="19" t="s">
        <v>41</v>
      </c>
      <c r="F848" s="29">
        <v>52</v>
      </c>
      <c r="G848" s="19" t="s">
        <v>42</v>
      </c>
      <c r="H848" s="19" t="s">
        <v>42</v>
      </c>
      <c r="I848" s="29">
        <v>521</v>
      </c>
      <c r="J848" s="19" t="s">
        <v>278</v>
      </c>
      <c r="K848" s="19" t="s">
        <v>278</v>
      </c>
      <c r="L848" s="30">
        <v>5211</v>
      </c>
      <c r="M848" s="19" t="s">
        <v>256</v>
      </c>
      <c r="N848" s="19" t="s">
        <v>256</v>
      </c>
      <c r="O848" s="30">
        <v>207</v>
      </c>
      <c r="P848" s="19" t="s">
        <v>1657</v>
      </c>
      <c r="Q848" s="19" t="s">
        <v>1658</v>
      </c>
      <c r="R848" t="s">
        <v>18</v>
      </c>
    </row>
    <row r="849" spans="1:18" hidden="1" x14ac:dyDescent="0.25">
      <c r="A849" s="28" t="s">
        <v>2056</v>
      </c>
      <c r="B849" s="28" t="s">
        <v>2057</v>
      </c>
      <c r="C849" s="29">
        <v>5</v>
      </c>
      <c r="D849" s="19" t="s">
        <v>1366</v>
      </c>
      <c r="E849" s="19" t="s">
        <v>41</v>
      </c>
      <c r="F849" s="29">
        <v>52</v>
      </c>
      <c r="G849" s="19" t="s">
        <v>42</v>
      </c>
      <c r="H849" s="19" t="s">
        <v>42</v>
      </c>
      <c r="I849" s="29">
        <v>521</v>
      </c>
      <c r="J849" s="19" t="s">
        <v>278</v>
      </c>
      <c r="K849" s="19" t="s">
        <v>278</v>
      </c>
      <c r="L849" s="30">
        <v>5211</v>
      </c>
      <c r="M849" s="19" t="s">
        <v>256</v>
      </c>
      <c r="N849" s="19" t="s">
        <v>256</v>
      </c>
      <c r="O849" s="30">
        <v>186</v>
      </c>
      <c r="P849" s="19" t="s">
        <v>1423</v>
      </c>
      <c r="Q849" s="19" t="s">
        <v>1423</v>
      </c>
      <c r="R849" t="s">
        <v>18</v>
      </c>
    </row>
    <row r="850" spans="1:18" hidden="1" x14ac:dyDescent="0.25">
      <c r="A850" s="28" t="s">
        <v>2056</v>
      </c>
      <c r="B850" s="28" t="s">
        <v>2057</v>
      </c>
      <c r="C850" s="29">
        <v>5</v>
      </c>
      <c r="D850" s="19" t="s">
        <v>1366</v>
      </c>
      <c r="E850" s="19" t="s">
        <v>41</v>
      </c>
      <c r="F850" s="29">
        <v>52</v>
      </c>
      <c r="G850" s="19" t="s">
        <v>42</v>
      </c>
      <c r="H850" s="19" t="s">
        <v>42</v>
      </c>
      <c r="I850" s="29">
        <v>521</v>
      </c>
      <c r="J850" s="19" t="s">
        <v>278</v>
      </c>
      <c r="K850" s="19" t="s">
        <v>278</v>
      </c>
      <c r="L850" s="30">
        <v>5211</v>
      </c>
      <c r="M850" s="19" t="s">
        <v>256</v>
      </c>
      <c r="N850" s="19" t="s">
        <v>256</v>
      </c>
      <c r="O850" s="30">
        <v>451</v>
      </c>
      <c r="P850" s="19" t="s">
        <v>1724</v>
      </c>
      <c r="Q850" s="19" t="s">
        <v>1724</v>
      </c>
      <c r="R850" t="s">
        <v>18</v>
      </c>
    </row>
    <row r="851" spans="1:18" hidden="1" x14ac:dyDescent="0.25">
      <c r="A851" s="28" t="s">
        <v>2056</v>
      </c>
      <c r="B851" s="28" t="s">
        <v>2057</v>
      </c>
      <c r="C851" s="29">
        <v>5</v>
      </c>
      <c r="D851" s="19" t="s">
        <v>1366</v>
      </c>
      <c r="E851" s="19" t="s">
        <v>41</v>
      </c>
      <c r="F851" s="29">
        <v>52</v>
      </c>
      <c r="G851" s="19" t="s">
        <v>42</v>
      </c>
      <c r="H851" s="19" t="s">
        <v>42</v>
      </c>
      <c r="I851" s="29">
        <v>521</v>
      </c>
      <c r="J851" s="19" t="s">
        <v>278</v>
      </c>
      <c r="K851" s="19" t="s">
        <v>278</v>
      </c>
      <c r="L851" s="30">
        <v>5211</v>
      </c>
      <c r="M851" s="19" t="s">
        <v>256</v>
      </c>
      <c r="N851" s="19" t="s">
        <v>256</v>
      </c>
      <c r="O851" s="30">
        <v>452</v>
      </c>
      <c r="P851" s="19" t="s">
        <v>1725</v>
      </c>
      <c r="Q851" s="19" t="s">
        <v>1725</v>
      </c>
      <c r="R851" t="s">
        <v>18</v>
      </c>
    </row>
    <row r="852" spans="1:18" hidden="1" x14ac:dyDescent="0.25">
      <c r="A852" s="28" t="s">
        <v>2056</v>
      </c>
      <c r="B852" s="28" t="s">
        <v>2057</v>
      </c>
      <c r="C852" s="29">
        <v>5</v>
      </c>
      <c r="D852" s="19" t="s">
        <v>1366</v>
      </c>
      <c r="E852" s="19" t="s">
        <v>41</v>
      </c>
      <c r="F852" s="29">
        <v>52</v>
      </c>
      <c r="G852" s="19" t="s">
        <v>42</v>
      </c>
      <c r="H852" s="19" t="s">
        <v>42</v>
      </c>
      <c r="I852" s="29">
        <v>521</v>
      </c>
      <c r="J852" s="19" t="s">
        <v>278</v>
      </c>
      <c r="K852" s="19" t="s">
        <v>278</v>
      </c>
      <c r="L852" s="30">
        <v>5211</v>
      </c>
      <c r="M852" s="19" t="s">
        <v>256</v>
      </c>
      <c r="N852" s="19" t="s">
        <v>256</v>
      </c>
      <c r="O852" s="30">
        <v>209</v>
      </c>
      <c r="P852" s="19" t="s">
        <v>1726</v>
      </c>
      <c r="Q852" s="19" t="s">
        <v>1801</v>
      </c>
      <c r="R852" t="s">
        <v>25</v>
      </c>
    </row>
    <row r="853" spans="1:18" hidden="1" x14ac:dyDescent="0.25">
      <c r="A853" s="28" t="s">
        <v>2056</v>
      </c>
      <c r="B853" s="28" t="s">
        <v>2057</v>
      </c>
      <c r="C853" s="29">
        <v>5</v>
      </c>
      <c r="D853" s="19" t="s">
        <v>1366</v>
      </c>
      <c r="E853" s="19" t="s">
        <v>41</v>
      </c>
      <c r="F853" s="29">
        <v>52</v>
      </c>
      <c r="G853" s="19" t="s">
        <v>42</v>
      </c>
      <c r="H853" s="19" t="s">
        <v>42</v>
      </c>
      <c r="I853" s="29">
        <v>521</v>
      </c>
      <c r="J853" s="19" t="s">
        <v>278</v>
      </c>
      <c r="K853" s="19" t="s">
        <v>278</v>
      </c>
      <c r="L853" s="30">
        <v>5211</v>
      </c>
      <c r="M853" s="19" t="s">
        <v>256</v>
      </c>
      <c r="N853" s="19" t="s">
        <v>256</v>
      </c>
      <c r="O853" s="30">
        <v>442</v>
      </c>
      <c r="P853" s="19" t="s">
        <v>1680</v>
      </c>
      <c r="Q853" s="19" t="s">
        <v>1680</v>
      </c>
      <c r="R853" t="s">
        <v>18</v>
      </c>
    </row>
    <row r="854" spans="1:18" hidden="1" x14ac:dyDescent="0.25">
      <c r="A854" s="28" t="s">
        <v>2058</v>
      </c>
      <c r="B854" s="28" t="s">
        <v>2059</v>
      </c>
      <c r="C854" s="29">
        <v>5</v>
      </c>
      <c r="D854" s="19" t="s">
        <v>1366</v>
      </c>
      <c r="E854" s="19" t="s">
        <v>41</v>
      </c>
      <c r="F854" s="29">
        <v>53</v>
      </c>
      <c r="G854" s="19" t="s">
        <v>94</v>
      </c>
      <c r="H854" s="19" t="s">
        <v>94</v>
      </c>
      <c r="I854" s="29">
        <v>536</v>
      </c>
      <c r="J854" s="19" t="s">
        <v>279</v>
      </c>
      <c r="K854" s="19" t="s">
        <v>279</v>
      </c>
      <c r="L854" s="30">
        <v>5361</v>
      </c>
      <c r="M854" s="19" t="s">
        <v>1727</v>
      </c>
      <c r="N854" s="19" t="s">
        <v>114</v>
      </c>
      <c r="O854" s="30">
        <v>159</v>
      </c>
      <c r="P854" s="19" t="s">
        <v>1418</v>
      </c>
      <c r="Q854" s="19" t="s">
        <v>1418</v>
      </c>
      <c r="R854" t="s">
        <v>18</v>
      </c>
    </row>
    <row r="855" spans="1:18" hidden="1" x14ac:dyDescent="0.25">
      <c r="A855" s="28" t="s">
        <v>2058</v>
      </c>
      <c r="B855" s="28" t="s">
        <v>2059</v>
      </c>
      <c r="C855" s="29">
        <v>5</v>
      </c>
      <c r="D855" s="19" t="s">
        <v>1366</v>
      </c>
      <c r="E855" s="19" t="s">
        <v>41</v>
      </c>
      <c r="F855" s="29">
        <v>53</v>
      </c>
      <c r="G855" s="19" t="s">
        <v>94</v>
      </c>
      <c r="H855" s="19" t="s">
        <v>94</v>
      </c>
      <c r="I855" s="29">
        <v>536</v>
      </c>
      <c r="J855" s="19" t="s">
        <v>279</v>
      </c>
      <c r="K855" s="19" t="s">
        <v>279</v>
      </c>
      <c r="L855" s="30">
        <v>5361</v>
      </c>
      <c r="M855" s="19" t="s">
        <v>1727</v>
      </c>
      <c r="N855" s="19" t="s">
        <v>114</v>
      </c>
      <c r="O855" s="30">
        <v>186</v>
      </c>
      <c r="P855" s="19" t="s">
        <v>1423</v>
      </c>
      <c r="Q855" s="19" t="s">
        <v>1423</v>
      </c>
      <c r="R855" t="s">
        <v>18</v>
      </c>
    </row>
    <row r="856" spans="1:18" hidden="1" x14ac:dyDescent="0.25">
      <c r="A856" s="28" t="s">
        <v>2058</v>
      </c>
      <c r="B856" s="28" t="s">
        <v>2059</v>
      </c>
      <c r="C856" s="29">
        <v>5</v>
      </c>
      <c r="D856" s="19" t="s">
        <v>1366</v>
      </c>
      <c r="E856" s="19" t="s">
        <v>41</v>
      </c>
      <c r="F856" s="29">
        <v>53</v>
      </c>
      <c r="G856" s="19" t="s">
        <v>94</v>
      </c>
      <c r="H856" s="19" t="s">
        <v>94</v>
      </c>
      <c r="I856" s="29">
        <v>536</v>
      </c>
      <c r="J856" s="19" t="s">
        <v>279</v>
      </c>
      <c r="K856" s="19" t="s">
        <v>279</v>
      </c>
      <c r="L856" s="30">
        <v>5361</v>
      </c>
      <c r="M856" s="19" t="s">
        <v>1727</v>
      </c>
      <c r="N856" s="19" t="s">
        <v>114</v>
      </c>
      <c r="O856" s="30">
        <v>157</v>
      </c>
      <c r="P856" s="19" t="s">
        <v>1414</v>
      </c>
      <c r="Q856" s="19" t="s">
        <v>1415</v>
      </c>
      <c r="R856" t="s">
        <v>18</v>
      </c>
    </row>
    <row r="857" spans="1:18" hidden="1" x14ac:dyDescent="0.25">
      <c r="A857" s="28" t="s">
        <v>2060</v>
      </c>
      <c r="B857" s="28" t="s">
        <v>2059</v>
      </c>
      <c r="C857" s="29">
        <v>5</v>
      </c>
      <c r="D857" s="19" t="s">
        <v>1366</v>
      </c>
      <c r="E857" s="19" t="s">
        <v>41</v>
      </c>
      <c r="F857" s="29">
        <v>53</v>
      </c>
      <c r="G857" s="19" t="s">
        <v>94</v>
      </c>
      <c r="H857" s="19" t="s">
        <v>94</v>
      </c>
      <c r="I857" s="29">
        <v>536</v>
      </c>
      <c r="J857" s="19" t="s">
        <v>279</v>
      </c>
      <c r="K857" s="19" t="s">
        <v>279</v>
      </c>
      <c r="L857" s="30">
        <v>5362</v>
      </c>
      <c r="M857" s="19" t="s">
        <v>1728</v>
      </c>
      <c r="N857" s="19" t="s">
        <v>52</v>
      </c>
      <c r="O857" s="30">
        <v>271</v>
      </c>
      <c r="P857" s="19" t="s">
        <v>1389</v>
      </c>
      <c r="Q857" s="19" t="s">
        <v>1390</v>
      </c>
      <c r="R857" t="s">
        <v>18</v>
      </c>
    </row>
    <row r="858" spans="1:18" hidden="1" x14ac:dyDescent="0.25">
      <c r="A858" s="28" t="s">
        <v>2060</v>
      </c>
      <c r="B858" s="28" t="s">
        <v>2059</v>
      </c>
      <c r="C858" s="29">
        <v>5</v>
      </c>
      <c r="D858" s="19" t="s">
        <v>1366</v>
      </c>
      <c r="E858" s="19" t="s">
        <v>41</v>
      </c>
      <c r="F858" s="29">
        <v>53</v>
      </c>
      <c r="G858" s="19" t="s">
        <v>94</v>
      </c>
      <c r="H858" s="19" t="s">
        <v>94</v>
      </c>
      <c r="I858" s="29">
        <v>536</v>
      </c>
      <c r="J858" s="19" t="s">
        <v>279</v>
      </c>
      <c r="K858" s="19" t="s">
        <v>279</v>
      </c>
      <c r="L858" s="30">
        <v>5362</v>
      </c>
      <c r="M858" s="19" t="s">
        <v>1728</v>
      </c>
      <c r="N858" s="19" t="s">
        <v>52</v>
      </c>
      <c r="O858" s="30">
        <v>186</v>
      </c>
      <c r="P858" s="19" t="s">
        <v>1423</v>
      </c>
      <c r="Q858" s="19" t="s">
        <v>1423</v>
      </c>
      <c r="R858" t="s">
        <v>18</v>
      </c>
    </row>
    <row r="859" spans="1:18" hidden="1" x14ac:dyDescent="0.25">
      <c r="A859" s="28" t="s">
        <v>2060</v>
      </c>
      <c r="B859" s="28" t="s">
        <v>2059</v>
      </c>
      <c r="C859" s="29">
        <v>5</v>
      </c>
      <c r="D859" s="19" t="s">
        <v>1366</v>
      </c>
      <c r="E859" s="19" t="s">
        <v>41</v>
      </c>
      <c r="F859" s="29">
        <v>53</v>
      </c>
      <c r="G859" s="19" t="s">
        <v>94</v>
      </c>
      <c r="H859" s="19" t="s">
        <v>94</v>
      </c>
      <c r="I859" s="29">
        <v>536</v>
      </c>
      <c r="J859" s="19" t="s">
        <v>279</v>
      </c>
      <c r="K859" s="19" t="s">
        <v>279</v>
      </c>
      <c r="L859" s="30">
        <v>5362</v>
      </c>
      <c r="M859" s="19" t="s">
        <v>1728</v>
      </c>
      <c r="N859" s="19" t="s">
        <v>52</v>
      </c>
      <c r="O859" s="30">
        <v>135</v>
      </c>
      <c r="P859" s="19" t="s">
        <v>1393</v>
      </c>
      <c r="Q859" s="19" t="s">
        <v>1394</v>
      </c>
      <c r="R859" t="s">
        <v>18</v>
      </c>
    </row>
    <row r="860" spans="1:18" hidden="1" x14ac:dyDescent="0.25">
      <c r="A860" s="28" t="s">
        <v>2060</v>
      </c>
      <c r="B860" s="28" t="s">
        <v>2059</v>
      </c>
      <c r="C860" s="29">
        <v>5</v>
      </c>
      <c r="D860" s="19" t="s">
        <v>1366</v>
      </c>
      <c r="E860" s="19" t="s">
        <v>41</v>
      </c>
      <c r="F860" s="29">
        <v>53</v>
      </c>
      <c r="G860" s="19" t="s">
        <v>94</v>
      </c>
      <c r="H860" s="19" t="s">
        <v>94</v>
      </c>
      <c r="I860" s="29">
        <v>536</v>
      </c>
      <c r="J860" s="19" t="s">
        <v>279</v>
      </c>
      <c r="K860" s="19" t="s">
        <v>279</v>
      </c>
      <c r="L860" s="30">
        <v>5362</v>
      </c>
      <c r="M860" s="19" t="s">
        <v>1728</v>
      </c>
      <c r="N860" s="19" t="s">
        <v>52</v>
      </c>
      <c r="O860" s="30">
        <v>136</v>
      </c>
      <c r="P860" s="19" t="s">
        <v>1395</v>
      </c>
      <c r="Q860" s="19" t="s">
        <v>1396</v>
      </c>
      <c r="R860" t="s">
        <v>18</v>
      </c>
    </row>
    <row r="861" spans="1:18" hidden="1" x14ac:dyDescent="0.25">
      <c r="A861" s="28" t="s">
        <v>2060</v>
      </c>
      <c r="B861" s="28" t="s">
        <v>2059</v>
      </c>
      <c r="C861" s="29">
        <v>5</v>
      </c>
      <c r="D861" s="19" t="s">
        <v>1366</v>
      </c>
      <c r="E861" s="19" t="s">
        <v>41</v>
      </c>
      <c r="F861" s="29">
        <v>53</v>
      </c>
      <c r="G861" s="19" t="s">
        <v>94</v>
      </c>
      <c r="H861" s="19" t="s">
        <v>94</v>
      </c>
      <c r="I861" s="29">
        <v>536</v>
      </c>
      <c r="J861" s="19" t="s">
        <v>279</v>
      </c>
      <c r="K861" s="19" t="s">
        <v>279</v>
      </c>
      <c r="L861" s="30">
        <v>5362</v>
      </c>
      <c r="M861" s="19" t="s">
        <v>1728</v>
      </c>
      <c r="N861" s="19" t="s">
        <v>52</v>
      </c>
      <c r="O861" s="30">
        <v>154</v>
      </c>
      <c r="P861" s="19" t="s">
        <v>1391</v>
      </c>
      <c r="Q861" s="19" t="s">
        <v>1392</v>
      </c>
      <c r="R861" t="s">
        <v>18</v>
      </c>
    </row>
    <row r="862" spans="1:18" hidden="1" x14ac:dyDescent="0.25">
      <c r="A862" s="28" t="s">
        <v>2060</v>
      </c>
      <c r="B862" s="28" t="s">
        <v>2059</v>
      </c>
      <c r="C862" s="29">
        <v>5</v>
      </c>
      <c r="D862" s="19" t="s">
        <v>1366</v>
      </c>
      <c r="E862" s="19" t="s">
        <v>41</v>
      </c>
      <c r="F862" s="29">
        <v>53</v>
      </c>
      <c r="G862" s="19" t="s">
        <v>94</v>
      </c>
      <c r="H862" s="19" t="s">
        <v>94</v>
      </c>
      <c r="I862" s="29">
        <v>536</v>
      </c>
      <c r="J862" s="19" t="s">
        <v>279</v>
      </c>
      <c r="K862" s="19" t="s">
        <v>279</v>
      </c>
      <c r="L862" s="30">
        <v>5362</v>
      </c>
      <c r="M862" s="19" t="s">
        <v>1728</v>
      </c>
      <c r="N862" s="19" t="s">
        <v>52</v>
      </c>
      <c r="O862" s="30">
        <v>157</v>
      </c>
      <c r="P862" s="19" t="s">
        <v>1414</v>
      </c>
      <c r="Q862" s="19" t="s">
        <v>1415</v>
      </c>
      <c r="R862" t="s">
        <v>18</v>
      </c>
    </row>
    <row r="863" spans="1:18" hidden="1" x14ac:dyDescent="0.25">
      <c r="A863" s="28" t="s">
        <v>2060</v>
      </c>
      <c r="B863" s="28" t="s">
        <v>2059</v>
      </c>
      <c r="C863" s="29">
        <v>5</v>
      </c>
      <c r="D863" s="19" t="s">
        <v>1366</v>
      </c>
      <c r="E863" s="19" t="s">
        <v>41</v>
      </c>
      <c r="F863" s="29">
        <v>53</v>
      </c>
      <c r="G863" s="19" t="s">
        <v>94</v>
      </c>
      <c r="H863" s="19" t="s">
        <v>94</v>
      </c>
      <c r="I863" s="29">
        <v>536</v>
      </c>
      <c r="J863" s="19" t="s">
        <v>279</v>
      </c>
      <c r="K863" s="19" t="s">
        <v>279</v>
      </c>
      <c r="L863" s="30">
        <v>5362</v>
      </c>
      <c r="M863" s="19" t="s">
        <v>1728</v>
      </c>
      <c r="N863" s="19" t="s">
        <v>52</v>
      </c>
      <c r="O863" s="30">
        <v>159</v>
      </c>
      <c r="P863" s="19" t="s">
        <v>1418</v>
      </c>
      <c r="Q863" s="19" t="s">
        <v>1418</v>
      </c>
      <c r="R863" t="s">
        <v>25</v>
      </c>
    </row>
    <row r="864" spans="1:18" hidden="1" x14ac:dyDescent="0.25">
      <c r="A864" s="28" t="s">
        <v>2060</v>
      </c>
      <c r="B864" s="28" t="s">
        <v>2059</v>
      </c>
      <c r="C864" s="29">
        <v>5</v>
      </c>
      <c r="D864" s="19" t="s">
        <v>1366</v>
      </c>
      <c r="E864" s="19" t="s">
        <v>41</v>
      </c>
      <c r="F864" s="29">
        <v>53</v>
      </c>
      <c r="G864" s="19" t="s">
        <v>94</v>
      </c>
      <c r="H864" s="19" t="s">
        <v>94</v>
      </c>
      <c r="I864" s="29">
        <v>536</v>
      </c>
      <c r="J864" s="19" t="s">
        <v>279</v>
      </c>
      <c r="K864" s="19" t="s">
        <v>279</v>
      </c>
      <c r="L864" s="30">
        <v>5362</v>
      </c>
      <c r="M864" s="19" t="s">
        <v>1728</v>
      </c>
      <c r="N864" s="19" t="s">
        <v>52</v>
      </c>
      <c r="O864" s="30">
        <v>411</v>
      </c>
      <c r="P864" s="19" t="s">
        <v>1422</v>
      </c>
      <c r="Q864" s="19" t="s">
        <v>1781</v>
      </c>
      <c r="R864" t="s">
        <v>18</v>
      </c>
    </row>
    <row r="865" spans="1:18" hidden="1" x14ac:dyDescent="0.25">
      <c r="A865" s="28" t="s">
        <v>2061</v>
      </c>
      <c r="B865" s="28" t="s">
        <v>2059</v>
      </c>
      <c r="C865" s="29">
        <v>5</v>
      </c>
      <c r="D865" s="19" t="s">
        <v>1366</v>
      </c>
      <c r="E865" s="19" t="s">
        <v>41</v>
      </c>
      <c r="F865" s="29">
        <v>53</v>
      </c>
      <c r="G865" s="19" t="s">
        <v>94</v>
      </c>
      <c r="H865" s="19" t="s">
        <v>94</v>
      </c>
      <c r="I865" s="29">
        <v>536</v>
      </c>
      <c r="J865" s="19" t="s">
        <v>279</v>
      </c>
      <c r="K865" s="19" t="s">
        <v>279</v>
      </c>
      <c r="L865" s="30">
        <v>5364</v>
      </c>
      <c r="M865" s="19" t="s">
        <v>279</v>
      </c>
      <c r="N865" s="19" t="s">
        <v>279</v>
      </c>
      <c r="O865" s="30">
        <v>271</v>
      </c>
      <c r="P865" s="19" t="s">
        <v>1389</v>
      </c>
      <c r="Q865" s="19" t="s">
        <v>1390</v>
      </c>
      <c r="R865" t="s">
        <v>25</v>
      </c>
    </row>
    <row r="866" spans="1:18" hidden="1" x14ac:dyDescent="0.25">
      <c r="A866" s="28" t="s">
        <v>2061</v>
      </c>
      <c r="B866" s="28" t="s">
        <v>2059</v>
      </c>
      <c r="C866" s="29">
        <v>5</v>
      </c>
      <c r="D866" s="19" t="s">
        <v>1366</v>
      </c>
      <c r="E866" s="19" t="s">
        <v>41</v>
      </c>
      <c r="F866" s="29">
        <v>53</v>
      </c>
      <c r="G866" s="19" t="s">
        <v>94</v>
      </c>
      <c r="H866" s="19" t="s">
        <v>94</v>
      </c>
      <c r="I866" s="29">
        <v>536</v>
      </c>
      <c r="J866" s="19" t="s">
        <v>279</v>
      </c>
      <c r="K866" s="19" t="s">
        <v>279</v>
      </c>
      <c r="L866" s="30">
        <v>5364</v>
      </c>
      <c r="M866" s="19" t="s">
        <v>279</v>
      </c>
      <c r="N866" s="19" t="s">
        <v>279</v>
      </c>
      <c r="O866" s="30">
        <v>135</v>
      </c>
      <c r="P866" s="19" t="s">
        <v>1393</v>
      </c>
      <c r="Q866" s="19" t="s">
        <v>1394</v>
      </c>
      <c r="R866" t="s">
        <v>18</v>
      </c>
    </row>
    <row r="867" spans="1:18" hidden="1" x14ac:dyDescent="0.25">
      <c r="A867" s="28" t="s">
        <v>2061</v>
      </c>
      <c r="B867" s="28" t="s">
        <v>2059</v>
      </c>
      <c r="C867" s="29">
        <v>5</v>
      </c>
      <c r="D867" s="19" t="s">
        <v>1366</v>
      </c>
      <c r="E867" s="19" t="s">
        <v>41</v>
      </c>
      <c r="F867" s="29">
        <v>53</v>
      </c>
      <c r="G867" s="19" t="s">
        <v>94</v>
      </c>
      <c r="H867" s="19" t="s">
        <v>94</v>
      </c>
      <c r="I867" s="29">
        <v>536</v>
      </c>
      <c r="J867" s="19" t="s">
        <v>279</v>
      </c>
      <c r="K867" s="19" t="s">
        <v>279</v>
      </c>
      <c r="L867" s="30">
        <v>5364</v>
      </c>
      <c r="M867" s="19" t="s">
        <v>279</v>
      </c>
      <c r="N867" s="19" t="s">
        <v>279</v>
      </c>
      <c r="O867" s="30">
        <v>136</v>
      </c>
      <c r="P867" s="19" t="s">
        <v>1395</v>
      </c>
      <c r="Q867" s="19" t="s">
        <v>1396</v>
      </c>
      <c r="R867" t="s">
        <v>18</v>
      </c>
    </row>
    <row r="868" spans="1:18" hidden="1" x14ac:dyDescent="0.25">
      <c r="A868" s="28" t="s">
        <v>2061</v>
      </c>
      <c r="B868" s="28" t="s">
        <v>2059</v>
      </c>
      <c r="C868" s="29">
        <v>5</v>
      </c>
      <c r="D868" s="19" t="s">
        <v>1366</v>
      </c>
      <c r="E868" s="19" t="s">
        <v>41</v>
      </c>
      <c r="F868" s="29">
        <v>53</v>
      </c>
      <c r="G868" s="19" t="s">
        <v>94</v>
      </c>
      <c r="H868" s="19" t="s">
        <v>94</v>
      </c>
      <c r="I868" s="29">
        <v>536</v>
      </c>
      <c r="J868" s="19" t="s">
        <v>279</v>
      </c>
      <c r="K868" s="19" t="s">
        <v>279</v>
      </c>
      <c r="L868" s="30">
        <v>5364</v>
      </c>
      <c r="M868" s="19" t="s">
        <v>279</v>
      </c>
      <c r="N868" s="19" t="s">
        <v>279</v>
      </c>
      <c r="O868" s="30">
        <v>154</v>
      </c>
      <c r="P868" s="19" t="s">
        <v>1391</v>
      </c>
      <c r="Q868" s="19" t="s">
        <v>1392</v>
      </c>
      <c r="R868" t="s">
        <v>18</v>
      </c>
    </row>
    <row r="869" spans="1:18" hidden="1" x14ac:dyDescent="0.25">
      <c r="A869" s="28" t="s">
        <v>2061</v>
      </c>
      <c r="B869" s="28" t="s">
        <v>2059</v>
      </c>
      <c r="C869" s="29">
        <v>5</v>
      </c>
      <c r="D869" s="19" t="s">
        <v>1366</v>
      </c>
      <c r="E869" s="19" t="s">
        <v>41</v>
      </c>
      <c r="F869" s="29">
        <v>53</v>
      </c>
      <c r="G869" s="19" t="s">
        <v>94</v>
      </c>
      <c r="H869" s="19" t="s">
        <v>94</v>
      </c>
      <c r="I869" s="29">
        <v>536</v>
      </c>
      <c r="J869" s="19" t="s">
        <v>279</v>
      </c>
      <c r="K869" s="19" t="s">
        <v>279</v>
      </c>
      <c r="L869" s="30">
        <v>5364</v>
      </c>
      <c r="M869" s="19" t="s">
        <v>279</v>
      </c>
      <c r="N869" s="19" t="s">
        <v>279</v>
      </c>
      <c r="O869" s="30">
        <v>157</v>
      </c>
      <c r="P869" s="19" t="s">
        <v>1414</v>
      </c>
      <c r="Q869" s="19" t="s">
        <v>1415</v>
      </c>
      <c r="R869" t="s">
        <v>18</v>
      </c>
    </row>
    <row r="870" spans="1:18" hidden="1" x14ac:dyDescent="0.25">
      <c r="A870" s="28" t="s">
        <v>2062</v>
      </c>
      <c r="B870" s="28" t="s">
        <v>2059</v>
      </c>
      <c r="C870" s="29">
        <v>5</v>
      </c>
      <c r="D870" s="19" t="s">
        <v>1366</v>
      </c>
      <c r="E870" s="19" t="s">
        <v>41</v>
      </c>
      <c r="F870" s="29">
        <v>53</v>
      </c>
      <c r="G870" s="19" t="s">
        <v>94</v>
      </c>
      <c r="H870" s="19" t="s">
        <v>94</v>
      </c>
      <c r="I870" s="29">
        <v>536</v>
      </c>
      <c r="J870" s="19" t="s">
        <v>279</v>
      </c>
      <c r="K870" s="19" t="s">
        <v>279</v>
      </c>
      <c r="L870" s="30">
        <v>5363</v>
      </c>
      <c r="M870" s="19" t="s">
        <v>1729</v>
      </c>
      <c r="N870" s="19" t="s">
        <v>222</v>
      </c>
      <c r="O870" s="30">
        <v>159</v>
      </c>
      <c r="P870" s="19" t="s">
        <v>1418</v>
      </c>
      <c r="Q870" s="19" t="s">
        <v>1418</v>
      </c>
      <c r="R870" t="s">
        <v>25</v>
      </c>
    </row>
    <row r="871" spans="1:18" hidden="1" x14ac:dyDescent="0.25">
      <c r="A871" s="28" t="s">
        <v>2062</v>
      </c>
      <c r="B871" s="28" t="s">
        <v>2059</v>
      </c>
      <c r="C871" s="29">
        <v>5</v>
      </c>
      <c r="D871" s="19" t="s">
        <v>1366</v>
      </c>
      <c r="E871" s="19" t="s">
        <v>41</v>
      </c>
      <c r="F871" s="29">
        <v>53</v>
      </c>
      <c r="G871" s="19" t="s">
        <v>94</v>
      </c>
      <c r="H871" s="19" t="s">
        <v>94</v>
      </c>
      <c r="I871" s="29">
        <v>536</v>
      </c>
      <c r="J871" s="19" t="s">
        <v>279</v>
      </c>
      <c r="K871" s="19" t="s">
        <v>279</v>
      </c>
      <c r="L871" s="30">
        <v>5363</v>
      </c>
      <c r="M871" s="19" t="s">
        <v>1729</v>
      </c>
      <c r="N871" s="19" t="s">
        <v>222</v>
      </c>
      <c r="O871" s="30">
        <v>157</v>
      </c>
      <c r="P871" s="19" t="s">
        <v>1414</v>
      </c>
      <c r="Q871" s="19" t="s">
        <v>1415</v>
      </c>
      <c r="R871" t="s">
        <v>18</v>
      </c>
    </row>
    <row r="872" spans="1:18" hidden="1" x14ac:dyDescent="0.25">
      <c r="A872" s="28" t="s">
        <v>2032</v>
      </c>
      <c r="B872" s="28" t="s">
        <v>2033</v>
      </c>
      <c r="C872" s="29">
        <v>1</v>
      </c>
      <c r="D872" s="19" t="s">
        <v>1373</v>
      </c>
      <c r="E872" s="19" t="s">
        <v>98</v>
      </c>
      <c r="F872" s="29">
        <v>15</v>
      </c>
      <c r="G872" s="19" t="s">
        <v>116</v>
      </c>
      <c r="H872" s="19" t="s">
        <v>116</v>
      </c>
      <c r="I872" s="29">
        <v>153</v>
      </c>
      <c r="J872" s="19" t="s">
        <v>207</v>
      </c>
      <c r="K872" s="19" t="s">
        <v>207</v>
      </c>
      <c r="L872" s="30">
        <v>1533</v>
      </c>
      <c r="M872" s="19" t="s">
        <v>45</v>
      </c>
      <c r="N872" s="19" t="s">
        <v>45</v>
      </c>
      <c r="O872" s="30">
        <v>1011</v>
      </c>
      <c r="P872" s="19" t="s">
        <v>1802</v>
      </c>
      <c r="Q872" s="19" t="s">
        <v>1802</v>
      </c>
      <c r="R872" t="s">
        <v>18</v>
      </c>
    </row>
    <row r="873" spans="1:18" hidden="1" x14ac:dyDescent="0.25">
      <c r="A873" s="28" t="s">
        <v>1943</v>
      </c>
      <c r="B873" s="28" t="s">
        <v>1944</v>
      </c>
      <c r="C873" s="29">
        <v>2</v>
      </c>
      <c r="D873" s="19" t="s">
        <v>1387</v>
      </c>
      <c r="E873" s="19" t="s">
        <v>22</v>
      </c>
      <c r="F873" s="29">
        <v>22</v>
      </c>
      <c r="G873" s="19" t="s">
        <v>63</v>
      </c>
      <c r="H873" s="19" t="s">
        <v>63</v>
      </c>
      <c r="I873" s="29">
        <v>320</v>
      </c>
      <c r="J873" s="19" t="s">
        <v>16</v>
      </c>
      <c r="K873" s="19" t="s">
        <v>16</v>
      </c>
      <c r="L873" s="30">
        <v>2201</v>
      </c>
      <c r="M873" s="19" t="s">
        <v>1388</v>
      </c>
      <c r="N873" s="19" t="s">
        <v>34</v>
      </c>
      <c r="O873" s="30">
        <v>275</v>
      </c>
      <c r="P873" s="19" t="s">
        <v>1397</v>
      </c>
      <c r="Q873" s="19" t="s">
        <v>1398</v>
      </c>
      <c r="R873" t="s">
        <v>18</v>
      </c>
    </row>
    <row r="874" spans="1:18" hidden="1" x14ac:dyDescent="0.25">
      <c r="A874" s="28" t="s">
        <v>1943</v>
      </c>
      <c r="B874" s="28" t="s">
        <v>1944</v>
      </c>
      <c r="C874" s="29">
        <v>2</v>
      </c>
      <c r="D874" s="19" t="s">
        <v>1387</v>
      </c>
      <c r="E874" s="19" t="s">
        <v>22</v>
      </c>
      <c r="F874" s="29">
        <v>22</v>
      </c>
      <c r="G874" s="19" t="s">
        <v>63</v>
      </c>
      <c r="H874" s="19" t="s">
        <v>63</v>
      </c>
      <c r="I874" s="29">
        <v>320</v>
      </c>
      <c r="J874" s="19" t="s">
        <v>16</v>
      </c>
      <c r="K874" s="19" t="s">
        <v>16</v>
      </c>
      <c r="L874" s="30">
        <v>2201</v>
      </c>
      <c r="M874" s="19" t="s">
        <v>1388</v>
      </c>
      <c r="N874" s="19" t="s">
        <v>34</v>
      </c>
      <c r="O874" s="30">
        <v>135</v>
      </c>
      <c r="P874" s="19" t="s">
        <v>1393</v>
      </c>
      <c r="Q874" s="19" t="s">
        <v>1394</v>
      </c>
      <c r="R874" t="s">
        <v>18</v>
      </c>
    </row>
    <row r="875" spans="1:18" hidden="1" x14ac:dyDescent="0.25">
      <c r="A875" s="28" t="s">
        <v>1943</v>
      </c>
      <c r="B875" s="28" t="s">
        <v>1944</v>
      </c>
      <c r="C875" s="29">
        <v>2</v>
      </c>
      <c r="D875" s="19" t="s">
        <v>1387</v>
      </c>
      <c r="E875" s="19" t="s">
        <v>22</v>
      </c>
      <c r="F875" s="29">
        <v>22</v>
      </c>
      <c r="G875" s="19" t="s">
        <v>63</v>
      </c>
      <c r="H875" s="19" t="s">
        <v>63</v>
      </c>
      <c r="I875" s="29">
        <v>320</v>
      </c>
      <c r="J875" s="19" t="s">
        <v>16</v>
      </c>
      <c r="K875" s="19" t="s">
        <v>16</v>
      </c>
      <c r="L875" s="30">
        <v>2201</v>
      </c>
      <c r="M875" s="19" t="s">
        <v>1388</v>
      </c>
      <c r="N875" s="19" t="s">
        <v>34</v>
      </c>
      <c r="O875" s="30">
        <v>136</v>
      </c>
      <c r="P875" s="19" t="s">
        <v>1395</v>
      </c>
      <c r="Q875" s="19" t="s">
        <v>1396</v>
      </c>
      <c r="R875" t="s">
        <v>18</v>
      </c>
    </row>
    <row r="876" spans="1:18" hidden="1" x14ac:dyDescent="0.25">
      <c r="A876" s="28" t="s">
        <v>1943</v>
      </c>
      <c r="B876" s="28" t="s">
        <v>1944</v>
      </c>
      <c r="C876" s="29">
        <v>2</v>
      </c>
      <c r="D876" s="19" t="s">
        <v>1387</v>
      </c>
      <c r="E876" s="19" t="s">
        <v>22</v>
      </c>
      <c r="F876" s="29">
        <v>22</v>
      </c>
      <c r="G876" s="19" t="s">
        <v>63</v>
      </c>
      <c r="H876" s="19" t="s">
        <v>63</v>
      </c>
      <c r="I876" s="29">
        <v>320</v>
      </c>
      <c r="J876" s="19" t="s">
        <v>16</v>
      </c>
      <c r="K876" s="19" t="s">
        <v>16</v>
      </c>
      <c r="L876" s="30">
        <v>2201</v>
      </c>
      <c r="M876" s="19" t="s">
        <v>1388</v>
      </c>
      <c r="N876" s="19" t="s">
        <v>34</v>
      </c>
      <c r="O876" s="30">
        <v>154</v>
      </c>
      <c r="P876" s="19" t="s">
        <v>1391</v>
      </c>
      <c r="Q876" s="19" t="s">
        <v>1392</v>
      </c>
      <c r="R876" t="s">
        <v>18</v>
      </c>
    </row>
    <row r="877" spans="1:18" hidden="1" x14ac:dyDescent="0.25">
      <c r="A877" s="28" t="s">
        <v>1943</v>
      </c>
      <c r="B877" s="28" t="s">
        <v>1944</v>
      </c>
      <c r="C877" s="29">
        <v>2</v>
      </c>
      <c r="D877" s="19" t="s">
        <v>1387</v>
      </c>
      <c r="E877" s="19" t="s">
        <v>22</v>
      </c>
      <c r="F877" s="29">
        <v>22</v>
      </c>
      <c r="G877" s="19" t="s">
        <v>63</v>
      </c>
      <c r="H877" s="19" t="s">
        <v>63</v>
      </c>
      <c r="I877" s="29">
        <v>320</v>
      </c>
      <c r="J877" s="19" t="s">
        <v>16</v>
      </c>
      <c r="K877" s="19" t="s">
        <v>16</v>
      </c>
      <c r="L877" s="30">
        <v>2201</v>
      </c>
      <c r="M877" s="19" t="s">
        <v>1388</v>
      </c>
      <c r="N877" s="19" t="s">
        <v>34</v>
      </c>
      <c r="O877" s="30">
        <v>201</v>
      </c>
      <c r="P877" s="19" t="s">
        <v>1406</v>
      </c>
      <c r="Q877" s="19" t="s">
        <v>1407</v>
      </c>
      <c r="R877" t="s">
        <v>18</v>
      </c>
    </row>
    <row r="878" spans="1:18" hidden="1" x14ac:dyDescent="0.25">
      <c r="A878" s="28" t="s">
        <v>1943</v>
      </c>
      <c r="B878" s="28" t="s">
        <v>1944</v>
      </c>
      <c r="C878" s="29">
        <v>2</v>
      </c>
      <c r="D878" s="19" t="s">
        <v>1387</v>
      </c>
      <c r="E878" s="19" t="s">
        <v>22</v>
      </c>
      <c r="F878" s="29">
        <v>22</v>
      </c>
      <c r="G878" s="19" t="s">
        <v>63</v>
      </c>
      <c r="H878" s="19" t="s">
        <v>63</v>
      </c>
      <c r="I878" s="29">
        <v>320</v>
      </c>
      <c r="J878" s="19" t="s">
        <v>16</v>
      </c>
      <c r="K878" s="19" t="s">
        <v>16</v>
      </c>
      <c r="L878" s="30">
        <v>2201</v>
      </c>
      <c r="M878" s="19" t="s">
        <v>1388</v>
      </c>
      <c r="N878" s="19" t="s">
        <v>34</v>
      </c>
      <c r="O878" s="30">
        <v>291</v>
      </c>
      <c r="P878" s="19" t="s">
        <v>1580</v>
      </c>
      <c r="Q878" s="19" t="s">
        <v>1581</v>
      </c>
      <c r="R878" t="s">
        <v>18</v>
      </c>
    </row>
    <row r="879" spans="1:18" hidden="1" x14ac:dyDescent="0.25">
      <c r="A879" s="28" t="s">
        <v>1943</v>
      </c>
      <c r="B879" s="28" t="s">
        <v>1944</v>
      </c>
      <c r="C879" s="29">
        <v>2</v>
      </c>
      <c r="D879" s="19" t="s">
        <v>1387</v>
      </c>
      <c r="E879" s="19" t="s">
        <v>22</v>
      </c>
      <c r="F879" s="29">
        <v>22</v>
      </c>
      <c r="G879" s="19" t="s">
        <v>63</v>
      </c>
      <c r="H879" s="19" t="s">
        <v>63</v>
      </c>
      <c r="I879" s="29">
        <v>320</v>
      </c>
      <c r="J879" s="19" t="s">
        <v>16</v>
      </c>
      <c r="K879" s="19" t="s">
        <v>16</v>
      </c>
      <c r="L879" s="30">
        <v>2201</v>
      </c>
      <c r="M879" s="19" t="s">
        <v>1388</v>
      </c>
      <c r="N879" s="19" t="s">
        <v>34</v>
      </c>
      <c r="O879" s="30">
        <v>203</v>
      </c>
      <c r="P879" s="19" t="s">
        <v>1408</v>
      </c>
      <c r="Q879" s="19" t="s">
        <v>1409</v>
      </c>
      <c r="R879" t="s">
        <v>18</v>
      </c>
    </row>
    <row r="880" spans="1:18" hidden="1" x14ac:dyDescent="0.25">
      <c r="A880" s="28" t="s">
        <v>1943</v>
      </c>
      <c r="B880" s="28" t="s">
        <v>1944</v>
      </c>
      <c r="C880" s="29">
        <v>2</v>
      </c>
      <c r="D880" s="19" t="s">
        <v>1387</v>
      </c>
      <c r="E880" s="19" t="s">
        <v>22</v>
      </c>
      <c r="F880" s="29">
        <v>22</v>
      </c>
      <c r="G880" s="19" t="s">
        <v>63</v>
      </c>
      <c r="H880" s="19" t="s">
        <v>63</v>
      </c>
      <c r="I880" s="29">
        <v>320</v>
      </c>
      <c r="J880" s="19" t="s">
        <v>16</v>
      </c>
      <c r="K880" s="19" t="s">
        <v>16</v>
      </c>
      <c r="L880" s="30">
        <v>2201</v>
      </c>
      <c r="M880" s="19" t="s">
        <v>1388</v>
      </c>
      <c r="N880" s="19" t="s">
        <v>34</v>
      </c>
      <c r="O880" s="30">
        <v>204</v>
      </c>
      <c r="P880" s="19" t="s">
        <v>1412</v>
      </c>
      <c r="Q880" s="19" t="s">
        <v>1413</v>
      </c>
      <c r="R880" t="s">
        <v>18</v>
      </c>
    </row>
    <row r="881" spans="1:18" hidden="1" x14ac:dyDescent="0.25">
      <c r="A881" s="28" t="s">
        <v>1943</v>
      </c>
      <c r="B881" s="28" t="s">
        <v>1944</v>
      </c>
      <c r="C881" s="29">
        <v>2</v>
      </c>
      <c r="D881" s="19" t="s">
        <v>1387</v>
      </c>
      <c r="E881" s="19" t="s">
        <v>22</v>
      </c>
      <c r="F881" s="29">
        <v>22</v>
      </c>
      <c r="G881" s="19" t="s">
        <v>63</v>
      </c>
      <c r="H881" s="19" t="s">
        <v>63</v>
      </c>
      <c r="I881" s="29">
        <v>320</v>
      </c>
      <c r="J881" s="19" t="s">
        <v>16</v>
      </c>
      <c r="K881" s="19" t="s">
        <v>16</v>
      </c>
      <c r="L881" s="30">
        <v>2201</v>
      </c>
      <c r="M881" s="19" t="s">
        <v>1388</v>
      </c>
      <c r="N881" s="19" t="s">
        <v>34</v>
      </c>
      <c r="O881" s="30">
        <v>290</v>
      </c>
      <c r="P881" s="19" t="s">
        <v>1582</v>
      </c>
      <c r="Q881" s="19" t="s">
        <v>1583</v>
      </c>
      <c r="R881" t="s">
        <v>18</v>
      </c>
    </row>
    <row r="882" spans="1:18" hidden="1" x14ac:dyDescent="0.25">
      <c r="A882" s="28" t="s">
        <v>1943</v>
      </c>
      <c r="B882" s="28" t="s">
        <v>1944</v>
      </c>
      <c r="C882" s="29">
        <v>2</v>
      </c>
      <c r="D882" s="19" t="s">
        <v>1387</v>
      </c>
      <c r="E882" s="19" t="s">
        <v>22</v>
      </c>
      <c r="F882" s="29">
        <v>22</v>
      </c>
      <c r="G882" s="19" t="s">
        <v>63</v>
      </c>
      <c r="H882" s="19" t="s">
        <v>63</v>
      </c>
      <c r="I882" s="29">
        <v>320</v>
      </c>
      <c r="J882" s="19" t="s">
        <v>16</v>
      </c>
      <c r="K882" s="19" t="s">
        <v>16</v>
      </c>
      <c r="L882" s="30">
        <v>2201</v>
      </c>
      <c r="M882" s="19" t="s">
        <v>1388</v>
      </c>
      <c r="N882" s="19" t="s">
        <v>34</v>
      </c>
      <c r="O882" s="30">
        <v>421</v>
      </c>
      <c r="P882" s="19" t="s">
        <v>1410</v>
      </c>
      <c r="Q882" s="19" t="s">
        <v>1411</v>
      </c>
      <c r="R882" t="s">
        <v>25</v>
      </c>
    </row>
    <row r="883" spans="1:18" hidden="1" x14ac:dyDescent="0.25">
      <c r="A883" s="28" t="s">
        <v>1943</v>
      </c>
      <c r="B883" s="28" t="s">
        <v>1944</v>
      </c>
      <c r="C883" s="29">
        <v>2</v>
      </c>
      <c r="D883" s="19" t="s">
        <v>1387</v>
      </c>
      <c r="E883" s="19" t="s">
        <v>22</v>
      </c>
      <c r="F883" s="29">
        <v>22</v>
      </c>
      <c r="G883" s="19" t="s">
        <v>63</v>
      </c>
      <c r="H883" s="19" t="s">
        <v>63</v>
      </c>
      <c r="I883" s="29">
        <v>320</v>
      </c>
      <c r="J883" s="19" t="s">
        <v>16</v>
      </c>
      <c r="K883" s="19" t="s">
        <v>16</v>
      </c>
      <c r="L883" s="30">
        <v>2201</v>
      </c>
      <c r="M883" s="19" t="s">
        <v>1388</v>
      </c>
      <c r="N883" s="19" t="s">
        <v>34</v>
      </c>
      <c r="O883" s="30">
        <v>2001</v>
      </c>
      <c r="P883" s="34" t="s">
        <v>1584</v>
      </c>
      <c r="Q883" s="19" t="s">
        <v>1803</v>
      </c>
      <c r="R883" t="s">
        <v>18</v>
      </c>
    </row>
    <row r="884" spans="1:18" hidden="1" x14ac:dyDescent="0.25">
      <c r="A884" s="28" t="s">
        <v>1943</v>
      </c>
      <c r="B884" s="28" t="s">
        <v>1944</v>
      </c>
      <c r="C884" s="29">
        <v>2</v>
      </c>
      <c r="D884" s="19" t="s">
        <v>1387</v>
      </c>
      <c r="E884" s="19" t="s">
        <v>22</v>
      </c>
      <c r="F884" s="29">
        <v>22</v>
      </c>
      <c r="G884" s="19" t="s">
        <v>63</v>
      </c>
      <c r="H884" s="19" t="s">
        <v>63</v>
      </c>
      <c r="I884" s="29">
        <v>320</v>
      </c>
      <c r="J884" s="19" t="s">
        <v>16</v>
      </c>
      <c r="K884" s="19" t="s">
        <v>16</v>
      </c>
      <c r="L884" s="30">
        <v>2201</v>
      </c>
      <c r="M884" s="19" t="s">
        <v>1388</v>
      </c>
      <c r="N884" s="19" t="s">
        <v>34</v>
      </c>
      <c r="O884" s="30">
        <v>2002</v>
      </c>
      <c r="P884" s="34" t="s">
        <v>1585</v>
      </c>
      <c r="Q884" s="19" t="s">
        <v>1804</v>
      </c>
      <c r="R884" t="s">
        <v>18</v>
      </c>
    </row>
    <row r="885" spans="1:18" hidden="1" x14ac:dyDescent="0.25">
      <c r="A885" s="28" t="s">
        <v>1943</v>
      </c>
      <c r="B885" s="28" t="s">
        <v>1944</v>
      </c>
      <c r="C885" s="29">
        <v>2</v>
      </c>
      <c r="D885" s="19" t="s">
        <v>1387</v>
      </c>
      <c r="E885" s="19" t="s">
        <v>22</v>
      </c>
      <c r="F885" s="29">
        <v>22</v>
      </c>
      <c r="G885" s="19" t="s">
        <v>63</v>
      </c>
      <c r="H885" s="19" t="s">
        <v>63</v>
      </c>
      <c r="I885" s="29">
        <v>320</v>
      </c>
      <c r="J885" s="19" t="s">
        <v>16</v>
      </c>
      <c r="K885" s="19" t="s">
        <v>16</v>
      </c>
      <c r="L885" s="30">
        <v>2201</v>
      </c>
      <c r="M885" s="19" t="s">
        <v>1388</v>
      </c>
      <c r="N885" s="19" t="s">
        <v>34</v>
      </c>
      <c r="O885" s="30">
        <v>2003</v>
      </c>
      <c r="P885" s="34" t="s">
        <v>1586</v>
      </c>
      <c r="Q885" s="19" t="s">
        <v>1805</v>
      </c>
      <c r="R885" t="s">
        <v>18</v>
      </c>
    </row>
    <row r="886" spans="1:18" hidden="1" x14ac:dyDescent="0.25">
      <c r="A886" s="28" t="s">
        <v>1943</v>
      </c>
      <c r="B886" s="28" t="s">
        <v>1944</v>
      </c>
      <c r="C886" s="29">
        <v>2</v>
      </c>
      <c r="D886" s="19" t="s">
        <v>1387</v>
      </c>
      <c r="E886" s="19" t="s">
        <v>22</v>
      </c>
      <c r="F886" s="29">
        <v>22</v>
      </c>
      <c r="G886" s="19" t="s">
        <v>63</v>
      </c>
      <c r="H886" s="19" t="s">
        <v>63</v>
      </c>
      <c r="I886" s="29">
        <v>320</v>
      </c>
      <c r="J886" s="19" t="s">
        <v>16</v>
      </c>
      <c r="K886" s="19" t="s">
        <v>16</v>
      </c>
      <c r="L886" s="30">
        <v>2201</v>
      </c>
      <c r="M886" s="19" t="s">
        <v>1388</v>
      </c>
      <c r="N886" s="19" t="s">
        <v>34</v>
      </c>
      <c r="O886" s="30">
        <v>307</v>
      </c>
      <c r="P886" s="19" t="s">
        <v>1587</v>
      </c>
      <c r="Q886" s="19" t="s">
        <v>1806</v>
      </c>
      <c r="R886" t="s">
        <v>18</v>
      </c>
    </row>
    <row r="887" spans="1:18" hidden="1" x14ac:dyDescent="0.25">
      <c r="A887" s="28" t="s">
        <v>1943</v>
      </c>
      <c r="B887" s="28" t="s">
        <v>1944</v>
      </c>
      <c r="C887" s="29">
        <v>2</v>
      </c>
      <c r="D887" s="19" t="s">
        <v>1387</v>
      </c>
      <c r="E887" s="19" t="s">
        <v>22</v>
      </c>
      <c r="F887" s="29">
        <v>22</v>
      </c>
      <c r="G887" s="19" t="s">
        <v>63</v>
      </c>
      <c r="H887" s="19" t="s">
        <v>63</v>
      </c>
      <c r="I887" s="29">
        <v>320</v>
      </c>
      <c r="J887" s="19" t="s">
        <v>16</v>
      </c>
      <c r="K887" s="19" t="s">
        <v>16</v>
      </c>
      <c r="L887" s="30">
        <v>2201</v>
      </c>
      <c r="M887" s="19" t="s">
        <v>1388</v>
      </c>
      <c r="N887" s="19" t="s">
        <v>34</v>
      </c>
      <c r="O887" s="30">
        <v>310</v>
      </c>
      <c r="P887" s="19" t="s">
        <v>1588</v>
      </c>
      <c r="Q887" s="19" t="s">
        <v>1807</v>
      </c>
      <c r="R887" t="s">
        <v>18</v>
      </c>
    </row>
    <row r="888" spans="1:18" hidden="1" x14ac:dyDescent="0.25">
      <c r="A888" s="28" t="s">
        <v>1943</v>
      </c>
      <c r="B888" s="28" t="s">
        <v>1944</v>
      </c>
      <c r="C888" s="29">
        <v>2</v>
      </c>
      <c r="D888" s="19" t="s">
        <v>1387</v>
      </c>
      <c r="E888" s="19" t="s">
        <v>22</v>
      </c>
      <c r="F888" s="29">
        <v>22</v>
      </c>
      <c r="G888" s="19" t="s">
        <v>63</v>
      </c>
      <c r="H888" s="19" t="s">
        <v>63</v>
      </c>
      <c r="I888" s="29">
        <v>320</v>
      </c>
      <c r="J888" s="19" t="s">
        <v>16</v>
      </c>
      <c r="K888" s="19" t="s">
        <v>16</v>
      </c>
      <c r="L888" s="30">
        <v>2201</v>
      </c>
      <c r="M888" s="19" t="s">
        <v>1388</v>
      </c>
      <c r="N888" s="19" t="s">
        <v>34</v>
      </c>
      <c r="O888" s="30">
        <v>2004</v>
      </c>
      <c r="P888" s="34" t="s">
        <v>1589</v>
      </c>
      <c r="Q888" s="19" t="s">
        <v>1808</v>
      </c>
      <c r="R888" t="s">
        <v>18</v>
      </c>
    </row>
    <row r="889" spans="1:18" hidden="1" x14ac:dyDescent="0.25">
      <c r="A889" s="28" t="s">
        <v>1943</v>
      </c>
      <c r="B889" s="28" t="s">
        <v>1944</v>
      </c>
      <c r="C889" s="29">
        <v>2</v>
      </c>
      <c r="D889" s="19" t="s">
        <v>1387</v>
      </c>
      <c r="E889" s="19" t="s">
        <v>22</v>
      </c>
      <c r="F889" s="29">
        <v>22</v>
      </c>
      <c r="G889" s="19" t="s">
        <v>63</v>
      </c>
      <c r="H889" s="19" t="s">
        <v>63</v>
      </c>
      <c r="I889" s="29">
        <v>320</v>
      </c>
      <c r="J889" s="19" t="s">
        <v>16</v>
      </c>
      <c r="K889" s="19" t="s">
        <v>16</v>
      </c>
      <c r="L889" s="30">
        <v>2201</v>
      </c>
      <c r="M889" s="19" t="s">
        <v>1388</v>
      </c>
      <c r="N889" s="19" t="s">
        <v>34</v>
      </c>
      <c r="O889" s="30">
        <v>2005</v>
      </c>
      <c r="P889" s="34" t="s">
        <v>1590</v>
      </c>
      <c r="Q889" s="19" t="s">
        <v>1809</v>
      </c>
      <c r="R889" t="s">
        <v>18</v>
      </c>
    </row>
    <row r="890" spans="1:18" hidden="1" x14ac:dyDescent="0.25">
      <c r="A890" s="28" t="s">
        <v>1943</v>
      </c>
      <c r="B890" s="28" t="s">
        <v>1944</v>
      </c>
      <c r="C890" s="29">
        <v>2</v>
      </c>
      <c r="D890" s="19" t="s">
        <v>1387</v>
      </c>
      <c r="E890" s="19" t="s">
        <v>22</v>
      </c>
      <c r="F890" s="29">
        <v>22</v>
      </c>
      <c r="G890" s="19" t="s">
        <v>63</v>
      </c>
      <c r="H890" s="19" t="s">
        <v>63</v>
      </c>
      <c r="I890" s="29">
        <v>320</v>
      </c>
      <c r="J890" s="19" t="s">
        <v>16</v>
      </c>
      <c r="K890" s="19" t="s">
        <v>16</v>
      </c>
      <c r="L890" s="30">
        <v>2201</v>
      </c>
      <c r="M890" s="19" t="s">
        <v>1388</v>
      </c>
      <c r="N890" s="19" t="s">
        <v>34</v>
      </c>
      <c r="O890" s="30">
        <v>2006</v>
      </c>
      <c r="P890" s="34" t="s">
        <v>1591</v>
      </c>
      <c r="Q890" s="19" t="s">
        <v>1810</v>
      </c>
      <c r="R890" t="s">
        <v>18</v>
      </c>
    </row>
    <row r="891" spans="1:18" hidden="1" x14ac:dyDescent="0.25">
      <c r="A891" s="28" t="s">
        <v>1943</v>
      </c>
      <c r="B891" s="28" t="s">
        <v>1944</v>
      </c>
      <c r="C891" s="29">
        <v>2</v>
      </c>
      <c r="D891" s="19" t="s">
        <v>1387</v>
      </c>
      <c r="E891" s="19" t="s">
        <v>22</v>
      </c>
      <c r="F891" s="29">
        <v>22</v>
      </c>
      <c r="G891" s="19" t="s">
        <v>63</v>
      </c>
      <c r="H891" s="19" t="s">
        <v>63</v>
      </c>
      <c r="I891" s="29">
        <v>320</v>
      </c>
      <c r="J891" s="19" t="s">
        <v>16</v>
      </c>
      <c r="K891" s="19" t="s">
        <v>16</v>
      </c>
      <c r="L891" s="30">
        <v>2201</v>
      </c>
      <c r="M891" s="19" t="s">
        <v>1388</v>
      </c>
      <c r="N891" s="19" t="s">
        <v>34</v>
      </c>
      <c r="O891" s="30">
        <v>311</v>
      </c>
      <c r="P891" s="19" t="s">
        <v>1592</v>
      </c>
      <c r="Q891" s="19" t="s">
        <v>1811</v>
      </c>
      <c r="R891" t="s">
        <v>18</v>
      </c>
    </row>
    <row r="892" spans="1:18" hidden="1" x14ac:dyDescent="0.25">
      <c r="A892" s="28" t="s">
        <v>1943</v>
      </c>
      <c r="B892" s="28" t="s">
        <v>1944</v>
      </c>
      <c r="C892" s="29">
        <v>2</v>
      </c>
      <c r="D892" s="19" t="s">
        <v>1387</v>
      </c>
      <c r="E892" s="19" t="s">
        <v>22</v>
      </c>
      <c r="F892" s="29">
        <v>22</v>
      </c>
      <c r="G892" s="19" t="s">
        <v>63</v>
      </c>
      <c r="H892" s="19" t="s">
        <v>63</v>
      </c>
      <c r="I892" s="29">
        <v>320</v>
      </c>
      <c r="J892" s="19" t="s">
        <v>16</v>
      </c>
      <c r="K892" s="19" t="s">
        <v>16</v>
      </c>
      <c r="L892" s="30">
        <v>2201</v>
      </c>
      <c r="M892" s="19" t="s">
        <v>1388</v>
      </c>
      <c r="N892" s="19" t="s">
        <v>34</v>
      </c>
      <c r="O892" s="30">
        <v>301</v>
      </c>
      <c r="P892" s="19" t="s">
        <v>1593</v>
      </c>
      <c r="Q892" s="19" t="s">
        <v>1594</v>
      </c>
      <c r="R892" t="s">
        <v>18</v>
      </c>
    </row>
    <row r="893" spans="1:18" hidden="1" x14ac:dyDescent="0.25">
      <c r="A893" s="28" t="s">
        <v>1943</v>
      </c>
      <c r="B893" s="28" t="s">
        <v>1944</v>
      </c>
      <c r="C893" s="29">
        <v>2</v>
      </c>
      <c r="D893" s="19" t="s">
        <v>1387</v>
      </c>
      <c r="E893" s="19" t="s">
        <v>22</v>
      </c>
      <c r="F893" s="29">
        <v>22</v>
      </c>
      <c r="G893" s="19" t="s">
        <v>63</v>
      </c>
      <c r="H893" s="19" t="s">
        <v>63</v>
      </c>
      <c r="I893" s="29">
        <v>320</v>
      </c>
      <c r="J893" s="19" t="s">
        <v>16</v>
      </c>
      <c r="K893" s="19" t="s">
        <v>16</v>
      </c>
      <c r="L893" s="30">
        <v>2201</v>
      </c>
      <c r="M893" s="19" t="s">
        <v>1388</v>
      </c>
      <c r="N893" s="19" t="s">
        <v>34</v>
      </c>
      <c r="O893" s="30">
        <v>300</v>
      </c>
      <c r="P893" s="19" t="s">
        <v>1595</v>
      </c>
      <c r="Q893" s="19" t="s">
        <v>1596</v>
      </c>
      <c r="R893" t="s">
        <v>18</v>
      </c>
    </row>
    <row r="894" spans="1:18" hidden="1" x14ac:dyDescent="0.25">
      <c r="A894" s="28" t="s">
        <v>1943</v>
      </c>
      <c r="B894" s="28" t="s">
        <v>1944</v>
      </c>
      <c r="C894" s="29">
        <v>2</v>
      </c>
      <c r="D894" s="19" t="s">
        <v>1387</v>
      </c>
      <c r="E894" s="19" t="s">
        <v>22</v>
      </c>
      <c r="F894" s="29">
        <v>22</v>
      </c>
      <c r="G894" s="19" t="s">
        <v>63</v>
      </c>
      <c r="H894" s="19" t="s">
        <v>63</v>
      </c>
      <c r="I894" s="29">
        <v>320</v>
      </c>
      <c r="J894" s="19" t="s">
        <v>16</v>
      </c>
      <c r="K894" s="19" t="s">
        <v>16</v>
      </c>
      <c r="L894" s="30">
        <v>2201</v>
      </c>
      <c r="M894" s="19" t="s">
        <v>1388</v>
      </c>
      <c r="N894" s="19" t="s">
        <v>34</v>
      </c>
      <c r="O894" s="30">
        <v>302</v>
      </c>
      <c r="P894" s="19" t="s">
        <v>1597</v>
      </c>
      <c r="Q894" s="19" t="s">
        <v>1598</v>
      </c>
      <c r="R894" t="s">
        <v>18</v>
      </c>
    </row>
    <row r="895" spans="1:18" hidden="1" x14ac:dyDescent="0.25">
      <c r="A895" s="28" t="s">
        <v>1943</v>
      </c>
      <c r="B895" s="28" t="s">
        <v>1944</v>
      </c>
      <c r="C895" s="29">
        <v>2</v>
      </c>
      <c r="D895" s="19" t="s">
        <v>1387</v>
      </c>
      <c r="E895" s="19" t="s">
        <v>22</v>
      </c>
      <c r="F895" s="29">
        <v>22</v>
      </c>
      <c r="G895" s="19" t="s">
        <v>63</v>
      </c>
      <c r="H895" s="19" t="s">
        <v>63</v>
      </c>
      <c r="I895" s="29">
        <v>320</v>
      </c>
      <c r="J895" s="19" t="s">
        <v>16</v>
      </c>
      <c r="K895" s="19" t="s">
        <v>16</v>
      </c>
      <c r="L895" s="30">
        <v>2201</v>
      </c>
      <c r="M895" s="19" t="s">
        <v>1388</v>
      </c>
      <c r="N895" s="19" t="s">
        <v>34</v>
      </c>
      <c r="O895" s="30">
        <v>271</v>
      </c>
      <c r="P895" s="19" t="s">
        <v>1389</v>
      </c>
      <c r="Q895" s="19" t="s">
        <v>1390</v>
      </c>
      <c r="R895" t="s">
        <v>18</v>
      </c>
    </row>
    <row r="896" spans="1:18" hidden="1" x14ac:dyDescent="0.25">
      <c r="A896" s="28" t="s">
        <v>1943</v>
      </c>
      <c r="B896" s="28" t="s">
        <v>1944</v>
      </c>
      <c r="C896" s="29">
        <v>2</v>
      </c>
      <c r="D896" s="19" t="s">
        <v>1387</v>
      </c>
      <c r="E896" s="19" t="s">
        <v>22</v>
      </c>
      <c r="F896" s="29">
        <v>22</v>
      </c>
      <c r="G896" s="19" t="s">
        <v>63</v>
      </c>
      <c r="H896" s="19" t="s">
        <v>63</v>
      </c>
      <c r="I896" s="29">
        <v>320</v>
      </c>
      <c r="J896" s="19" t="s">
        <v>16</v>
      </c>
      <c r="K896" s="19" t="s">
        <v>16</v>
      </c>
      <c r="L896" s="30">
        <v>2201</v>
      </c>
      <c r="M896" s="19" t="s">
        <v>1388</v>
      </c>
      <c r="N896" s="19" t="s">
        <v>34</v>
      </c>
      <c r="O896" s="30">
        <v>297</v>
      </c>
      <c r="P896" s="19" t="s">
        <v>1601</v>
      </c>
      <c r="Q896" s="19" t="s">
        <v>1602</v>
      </c>
      <c r="R896" t="s">
        <v>18</v>
      </c>
    </row>
    <row r="897" spans="1:18" hidden="1" x14ac:dyDescent="0.25">
      <c r="A897" s="28" t="s">
        <v>1943</v>
      </c>
      <c r="B897" s="28" t="s">
        <v>1944</v>
      </c>
      <c r="C897" s="29">
        <v>2</v>
      </c>
      <c r="D897" s="19" t="s">
        <v>1387</v>
      </c>
      <c r="E897" s="19" t="s">
        <v>22</v>
      </c>
      <c r="F897" s="29">
        <v>22</v>
      </c>
      <c r="G897" s="19" t="s">
        <v>63</v>
      </c>
      <c r="H897" s="19" t="s">
        <v>63</v>
      </c>
      <c r="I897" s="29">
        <v>320</v>
      </c>
      <c r="J897" s="19" t="s">
        <v>16</v>
      </c>
      <c r="K897" s="19" t="s">
        <v>16</v>
      </c>
      <c r="L897" s="30">
        <v>2201</v>
      </c>
      <c r="M897" s="19" t="s">
        <v>1388</v>
      </c>
      <c r="N897" s="19" t="s">
        <v>34</v>
      </c>
      <c r="O897" s="30">
        <v>299</v>
      </c>
      <c r="P897" s="19" t="s">
        <v>1605</v>
      </c>
      <c r="Q897" s="19" t="s">
        <v>1606</v>
      </c>
      <c r="R897" t="s">
        <v>18</v>
      </c>
    </row>
    <row r="898" spans="1:18" hidden="1" x14ac:dyDescent="0.25">
      <c r="A898" s="28" t="s">
        <v>1943</v>
      </c>
      <c r="B898" s="28" t="s">
        <v>1944</v>
      </c>
      <c r="C898" s="29">
        <v>2</v>
      </c>
      <c r="D898" s="19" t="s">
        <v>1387</v>
      </c>
      <c r="E898" s="19" t="s">
        <v>22</v>
      </c>
      <c r="F898" s="29">
        <v>22</v>
      </c>
      <c r="G898" s="19" t="s">
        <v>63</v>
      </c>
      <c r="H898" s="19" t="s">
        <v>63</v>
      </c>
      <c r="I898" s="29">
        <v>320</v>
      </c>
      <c r="J898" s="19" t="s">
        <v>16</v>
      </c>
      <c r="K898" s="19" t="s">
        <v>16</v>
      </c>
      <c r="L898" s="30">
        <v>2201</v>
      </c>
      <c r="M898" s="19" t="s">
        <v>1388</v>
      </c>
      <c r="N898" s="19" t="s">
        <v>34</v>
      </c>
      <c r="O898" s="30">
        <v>298</v>
      </c>
      <c r="P898" s="19" t="s">
        <v>1603</v>
      </c>
      <c r="Q898" s="19" t="s">
        <v>1604</v>
      </c>
      <c r="R898" t="s">
        <v>18</v>
      </c>
    </row>
    <row r="899" spans="1:18" hidden="1" x14ac:dyDescent="0.25">
      <c r="A899" s="28" t="s">
        <v>1943</v>
      </c>
      <c r="B899" s="28" t="s">
        <v>1944</v>
      </c>
      <c r="C899" s="29">
        <v>2</v>
      </c>
      <c r="D899" s="19" t="s">
        <v>1387</v>
      </c>
      <c r="E899" s="19" t="s">
        <v>22</v>
      </c>
      <c r="F899" s="29">
        <v>22</v>
      </c>
      <c r="G899" s="19" t="s">
        <v>63</v>
      </c>
      <c r="H899" s="19" t="s">
        <v>63</v>
      </c>
      <c r="I899" s="29">
        <v>320</v>
      </c>
      <c r="J899" s="19" t="s">
        <v>16</v>
      </c>
      <c r="K899" s="19" t="s">
        <v>16</v>
      </c>
      <c r="L899" s="30">
        <v>2201</v>
      </c>
      <c r="M899" s="19" t="s">
        <v>1388</v>
      </c>
      <c r="N899" s="19" t="s">
        <v>34</v>
      </c>
      <c r="O899" s="30">
        <v>296</v>
      </c>
      <c r="P899" s="19" t="s">
        <v>1599</v>
      </c>
      <c r="Q899" s="19" t="s">
        <v>1600</v>
      </c>
      <c r="R899" t="s">
        <v>18</v>
      </c>
    </row>
    <row r="900" spans="1:18" hidden="1" x14ac:dyDescent="0.25">
      <c r="A900" s="28" t="s">
        <v>1943</v>
      </c>
      <c r="B900" s="28" t="s">
        <v>1944</v>
      </c>
      <c r="C900" s="29">
        <v>2</v>
      </c>
      <c r="D900" s="19" t="s">
        <v>1387</v>
      </c>
      <c r="E900" s="19" t="s">
        <v>22</v>
      </c>
      <c r="F900" s="29">
        <v>22</v>
      </c>
      <c r="G900" s="19" t="s">
        <v>63</v>
      </c>
      <c r="H900" s="19" t="s">
        <v>63</v>
      </c>
      <c r="I900" s="29">
        <v>320</v>
      </c>
      <c r="J900" s="19" t="s">
        <v>16</v>
      </c>
      <c r="K900" s="19" t="s">
        <v>16</v>
      </c>
      <c r="L900" s="30">
        <v>2201</v>
      </c>
      <c r="M900" s="19" t="s">
        <v>1388</v>
      </c>
      <c r="N900" s="19" t="s">
        <v>34</v>
      </c>
      <c r="O900" s="30">
        <v>293</v>
      </c>
      <c r="P900" s="19" t="s">
        <v>1609</v>
      </c>
      <c r="Q900" s="19" t="s">
        <v>1610</v>
      </c>
      <c r="R900" t="s">
        <v>18</v>
      </c>
    </row>
    <row r="901" spans="1:18" hidden="1" x14ac:dyDescent="0.25">
      <c r="A901" s="28" t="s">
        <v>1943</v>
      </c>
      <c r="B901" s="28" t="s">
        <v>1944</v>
      </c>
      <c r="C901" s="29">
        <v>2</v>
      </c>
      <c r="D901" s="19" t="s">
        <v>1387</v>
      </c>
      <c r="E901" s="19" t="s">
        <v>22</v>
      </c>
      <c r="F901" s="29">
        <v>22</v>
      </c>
      <c r="G901" s="19" t="s">
        <v>63</v>
      </c>
      <c r="H901" s="19" t="s">
        <v>63</v>
      </c>
      <c r="I901" s="29">
        <v>320</v>
      </c>
      <c r="J901" s="19" t="s">
        <v>16</v>
      </c>
      <c r="K901" s="19" t="s">
        <v>16</v>
      </c>
      <c r="L901" s="30">
        <v>2201</v>
      </c>
      <c r="M901" s="19" t="s">
        <v>1388</v>
      </c>
      <c r="N901" s="19" t="s">
        <v>34</v>
      </c>
      <c r="O901" s="30">
        <v>294</v>
      </c>
      <c r="P901" s="19" t="s">
        <v>1613</v>
      </c>
      <c r="Q901" s="19" t="s">
        <v>1614</v>
      </c>
      <c r="R901" t="s">
        <v>18</v>
      </c>
    </row>
    <row r="902" spans="1:18" hidden="1" x14ac:dyDescent="0.25">
      <c r="A902" s="28" t="s">
        <v>1943</v>
      </c>
      <c r="B902" s="28" t="s">
        <v>1944</v>
      </c>
      <c r="C902" s="29">
        <v>2</v>
      </c>
      <c r="D902" s="19" t="s">
        <v>1387</v>
      </c>
      <c r="E902" s="19" t="s">
        <v>22</v>
      </c>
      <c r="F902" s="29">
        <v>22</v>
      </c>
      <c r="G902" s="19" t="s">
        <v>63</v>
      </c>
      <c r="H902" s="19" t="s">
        <v>63</v>
      </c>
      <c r="I902" s="29">
        <v>320</v>
      </c>
      <c r="J902" s="19" t="s">
        <v>16</v>
      </c>
      <c r="K902" s="19" t="s">
        <v>16</v>
      </c>
      <c r="L902" s="30">
        <v>2201</v>
      </c>
      <c r="M902" s="19" t="s">
        <v>1388</v>
      </c>
      <c r="N902" s="19" t="s">
        <v>34</v>
      </c>
      <c r="O902" s="30">
        <v>295</v>
      </c>
      <c r="P902" s="19" t="s">
        <v>1611</v>
      </c>
      <c r="Q902" s="19" t="s">
        <v>1612</v>
      </c>
      <c r="R902" t="s">
        <v>18</v>
      </c>
    </row>
    <row r="903" spans="1:18" hidden="1" x14ac:dyDescent="0.25">
      <c r="A903" s="28" t="s">
        <v>1943</v>
      </c>
      <c r="B903" s="28" t="s">
        <v>1944</v>
      </c>
      <c r="C903" s="29">
        <v>2</v>
      </c>
      <c r="D903" s="19" t="s">
        <v>1387</v>
      </c>
      <c r="E903" s="19" t="s">
        <v>22</v>
      </c>
      <c r="F903" s="29">
        <v>22</v>
      </c>
      <c r="G903" s="19" t="s">
        <v>63</v>
      </c>
      <c r="H903" s="19" t="s">
        <v>63</v>
      </c>
      <c r="I903" s="29">
        <v>320</v>
      </c>
      <c r="J903" s="19" t="s">
        <v>16</v>
      </c>
      <c r="K903" s="19" t="s">
        <v>16</v>
      </c>
      <c r="L903" s="30">
        <v>2201</v>
      </c>
      <c r="M903" s="19" t="s">
        <v>1388</v>
      </c>
      <c r="N903" s="19" t="s">
        <v>34</v>
      </c>
      <c r="O903" s="30">
        <v>292</v>
      </c>
      <c r="P903" s="19" t="s">
        <v>1607</v>
      </c>
      <c r="Q903" s="19" t="s">
        <v>1608</v>
      </c>
      <c r="R903" t="s">
        <v>18</v>
      </c>
    </row>
    <row r="904" spans="1:18" hidden="1" x14ac:dyDescent="0.25">
      <c r="A904" s="28" t="s">
        <v>2063</v>
      </c>
      <c r="B904" s="28" t="s">
        <v>2021</v>
      </c>
      <c r="C904" s="29">
        <v>3</v>
      </c>
      <c r="D904" s="19" t="s">
        <v>1370</v>
      </c>
      <c r="E904" s="19" t="s">
        <v>72</v>
      </c>
      <c r="F904" s="29">
        <v>31</v>
      </c>
      <c r="G904" s="19" t="s">
        <v>102</v>
      </c>
      <c r="H904" s="19" t="s">
        <v>102</v>
      </c>
      <c r="I904" s="29">
        <v>311</v>
      </c>
      <c r="J904" s="19" t="s">
        <v>191</v>
      </c>
      <c r="K904" s="19" t="s">
        <v>191</v>
      </c>
      <c r="L904" s="30">
        <v>3112</v>
      </c>
      <c r="M904" s="19" t="s">
        <v>44</v>
      </c>
      <c r="N904" s="19" t="s">
        <v>44</v>
      </c>
      <c r="O904" s="30">
        <v>1004</v>
      </c>
      <c r="P904" s="19" t="s">
        <v>1791</v>
      </c>
      <c r="Q904" s="19" t="s">
        <v>1791</v>
      </c>
      <c r="R904" t="s">
        <v>18</v>
      </c>
    </row>
    <row r="905" spans="1:18" hidden="1" x14ac:dyDescent="0.25">
      <c r="A905" s="28" t="s">
        <v>2063</v>
      </c>
      <c r="B905" s="28" t="s">
        <v>2021</v>
      </c>
      <c r="C905" s="29">
        <v>3</v>
      </c>
      <c r="D905" s="19" t="s">
        <v>1370</v>
      </c>
      <c r="E905" s="19" t="s">
        <v>72</v>
      </c>
      <c r="F905" s="29">
        <v>31</v>
      </c>
      <c r="G905" s="19" t="s">
        <v>102</v>
      </c>
      <c r="H905" s="19" t="s">
        <v>102</v>
      </c>
      <c r="I905" s="29">
        <v>311</v>
      </c>
      <c r="J905" s="19" t="s">
        <v>191</v>
      </c>
      <c r="K905" s="19" t="s">
        <v>191</v>
      </c>
      <c r="L905" s="30">
        <v>3112</v>
      </c>
      <c r="M905" s="19" t="s">
        <v>44</v>
      </c>
      <c r="N905" s="19" t="s">
        <v>44</v>
      </c>
      <c r="O905" s="30">
        <v>150</v>
      </c>
      <c r="P905" s="19" t="s">
        <v>1426</v>
      </c>
      <c r="Q905" s="19" t="s">
        <v>1427</v>
      </c>
      <c r="R905" t="s">
        <v>18</v>
      </c>
    </row>
    <row r="906" spans="1:18" hidden="1" x14ac:dyDescent="0.25">
      <c r="A906" s="28" t="s">
        <v>2063</v>
      </c>
      <c r="B906" s="28" t="s">
        <v>2021</v>
      </c>
      <c r="C906" s="29">
        <v>3</v>
      </c>
      <c r="D906" s="19" t="s">
        <v>1370</v>
      </c>
      <c r="E906" s="19" t="s">
        <v>72</v>
      </c>
      <c r="F906" s="29">
        <v>31</v>
      </c>
      <c r="G906" s="19" t="s">
        <v>102</v>
      </c>
      <c r="H906" s="19" t="s">
        <v>102</v>
      </c>
      <c r="I906" s="29">
        <v>311</v>
      </c>
      <c r="J906" s="19" t="s">
        <v>191</v>
      </c>
      <c r="K906" s="19" t="s">
        <v>191</v>
      </c>
      <c r="L906" s="30">
        <v>3112</v>
      </c>
      <c r="M906" s="19" t="s">
        <v>44</v>
      </c>
      <c r="N906" s="19" t="s">
        <v>44</v>
      </c>
      <c r="O906" s="30">
        <v>151</v>
      </c>
      <c r="P906" s="19" t="s">
        <v>1428</v>
      </c>
      <c r="Q906" s="19" t="s">
        <v>1429</v>
      </c>
      <c r="R906" t="s">
        <v>18</v>
      </c>
    </row>
    <row r="907" spans="1:18" hidden="1" x14ac:dyDescent="0.25">
      <c r="A907" s="28" t="s">
        <v>2063</v>
      </c>
      <c r="B907" s="28" t="s">
        <v>2021</v>
      </c>
      <c r="C907" s="29">
        <v>3</v>
      </c>
      <c r="D907" s="19" t="s">
        <v>1370</v>
      </c>
      <c r="E907" s="19" t="s">
        <v>72</v>
      </c>
      <c r="F907" s="29">
        <v>31</v>
      </c>
      <c r="G907" s="19" t="s">
        <v>102</v>
      </c>
      <c r="H907" s="19" t="s">
        <v>102</v>
      </c>
      <c r="I907" s="29">
        <v>311</v>
      </c>
      <c r="J907" s="19" t="s">
        <v>191</v>
      </c>
      <c r="K907" s="19" t="s">
        <v>191</v>
      </c>
      <c r="L907" s="30">
        <v>3112</v>
      </c>
      <c r="M907" s="19" t="s">
        <v>44</v>
      </c>
      <c r="N907" s="19" t="s">
        <v>44</v>
      </c>
      <c r="O907" s="30">
        <v>277</v>
      </c>
      <c r="P907" s="19" t="s">
        <v>1430</v>
      </c>
      <c r="Q907" s="19" t="s">
        <v>1431</v>
      </c>
      <c r="R907" t="s">
        <v>18</v>
      </c>
    </row>
    <row r="908" spans="1:18" hidden="1" x14ac:dyDescent="0.25">
      <c r="A908" s="28" t="s">
        <v>2063</v>
      </c>
      <c r="B908" s="28" t="s">
        <v>2021</v>
      </c>
      <c r="C908" s="29">
        <v>3</v>
      </c>
      <c r="D908" s="19" t="s">
        <v>1370</v>
      </c>
      <c r="E908" s="19" t="s">
        <v>72</v>
      </c>
      <c r="F908" s="29">
        <v>31</v>
      </c>
      <c r="G908" s="19" t="s">
        <v>102</v>
      </c>
      <c r="H908" s="19" t="s">
        <v>102</v>
      </c>
      <c r="I908" s="29">
        <v>311</v>
      </c>
      <c r="J908" s="19" t="s">
        <v>191</v>
      </c>
      <c r="K908" s="19" t="s">
        <v>191</v>
      </c>
      <c r="L908" s="30">
        <v>3112</v>
      </c>
      <c r="M908" s="19" t="s">
        <v>44</v>
      </c>
      <c r="N908" s="19" t="s">
        <v>44</v>
      </c>
      <c r="O908" s="30">
        <v>183</v>
      </c>
      <c r="P908" s="19" t="s">
        <v>1424</v>
      </c>
      <c r="Q908" s="19" t="s">
        <v>1425</v>
      </c>
      <c r="R908" t="s">
        <v>18</v>
      </c>
    </row>
    <row r="909" spans="1:18" hidden="1" x14ac:dyDescent="0.25">
      <c r="A909" s="28" t="s">
        <v>2063</v>
      </c>
      <c r="B909" s="28" t="s">
        <v>2021</v>
      </c>
      <c r="C909" s="29">
        <v>3</v>
      </c>
      <c r="D909" s="19" t="s">
        <v>1370</v>
      </c>
      <c r="E909" s="19" t="s">
        <v>72</v>
      </c>
      <c r="F909" s="29">
        <v>31</v>
      </c>
      <c r="G909" s="19" t="s">
        <v>102</v>
      </c>
      <c r="H909" s="19" t="s">
        <v>102</v>
      </c>
      <c r="I909" s="29">
        <v>311</v>
      </c>
      <c r="J909" s="19" t="s">
        <v>191</v>
      </c>
      <c r="K909" s="19" t="s">
        <v>191</v>
      </c>
      <c r="L909" s="30">
        <v>3112</v>
      </c>
      <c r="M909" s="19" t="s">
        <v>44</v>
      </c>
      <c r="N909" s="19" t="s">
        <v>44</v>
      </c>
      <c r="O909" s="30">
        <v>275</v>
      </c>
      <c r="P909" s="19" t="s">
        <v>1397</v>
      </c>
      <c r="Q909" s="19" t="s">
        <v>1398</v>
      </c>
      <c r="R909" t="s">
        <v>18</v>
      </c>
    </row>
    <row r="910" spans="1:18" hidden="1" x14ac:dyDescent="0.25">
      <c r="A910" s="28" t="s">
        <v>2063</v>
      </c>
      <c r="B910" s="28" t="s">
        <v>2021</v>
      </c>
      <c r="C910" s="29">
        <v>3</v>
      </c>
      <c r="D910" s="19" t="s">
        <v>1370</v>
      </c>
      <c r="E910" s="19" t="s">
        <v>72</v>
      </c>
      <c r="F910" s="29">
        <v>31</v>
      </c>
      <c r="G910" s="19" t="s">
        <v>102</v>
      </c>
      <c r="H910" s="19" t="s">
        <v>102</v>
      </c>
      <c r="I910" s="29">
        <v>311</v>
      </c>
      <c r="J910" s="19" t="s">
        <v>191</v>
      </c>
      <c r="K910" s="19" t="s">
        <v>191</v>
      </c>
      <c r="L910" s="30">
        <v>3112</v>
      </c>
      <c r="M910" s="19" t="s">
        <v>44</v>
      </c>
      <c r="N910" s="19" t="s">
        <v>44</v>
      </c>
      <c r="O910" s="30">
        <v>143</v>
      </c>
      <c r="P910" s="19" t="s">
        <v>1402</v>
      </c>
      <c r="Q910" s="19" t="s">
        <v>1403</v>
      </c>
      <c r="R910" t="s">
        <v>18</v>
      </c>
    </row>
    <row r="911" spans="1:18" hidden="1" x14ac:dyDescent="0.25">
      <c r="A911" s="28" t="s">
        <v>2063</v>
      </c>
      <c r="B911" s="28" t="s">
        <v>2021</v>
      </c>
      <c r="C911" s="29">
        <v>3</v>
      </c>
      <c r="D911" s="19" t="s">
        <v>1370</v>
      </c>
      <c r="E911" s="19" t="s">
        <v>72</v>
      </c>
      <c r="F911" s="29">
        <v>31</v>
      </c>
      <c r="G911" s="19" t="s">
        <v>102</v>
      </c>
      <c r="H911" s="19" t="s">
        <v>102</v>
      </c>
      <c r="I911" s="29">
        <v>311</v>
      </c>
      <c r="J911" s="19" t="s">
        <v>191</v>
      </c>
      <c r="K911" s="19" t="s">
        <v>191</v>
      </c>
      <c r="L911" s="30">
        <v>3112</v>
      </c>
      <c r="M911" s="19" t="s">
        <v>44</v>
      </c>
      <c r="N911" s="19" t="s">
        <v>44</v>
      </c>
      <c r="O911" s="30">
        <v>144</v>
      </c>
      <c r="P911" s="19" t="s">
        <v>1404</v>
      </c>
      <c r="Q911" s="19" t="s">
        <v>1405</v>
      </c>
      <c r="R911" t="s">
        <v>18</v>
      </c>
    </row>
    <row r="912" spans="1:18" hidden="1" x14ac:dyDescent="0.25">
      <c r="A912" s="28" t="s">
        <v>2063</v>
      </c>
      <c r="B912" s="28" t="s">
        <v>2021</v>
      </c>
      <c r="C912" s="29">
        <v>3</v>
      </c>
      <c r="D912" s="19" t="s">
        <v>1370</v>
      </c>
      <c r="E912" s="19" t="s">
        <v>72</v>
      </c>
      <c r="F912" s="29">
        <v>31</v>
      </c>
      <c r="G912" s="19" t="s">
        <v>102</v>
      </c>
      <c r="H912" s="19" t="s">
        <v>102</v>
      </c>
      <c r="I912" s="29">
        <v>311</v>
      </c>
      <c r="J912" s="19" t="s">
        <v>191</v>
      </c>
      <c r="K912" s="19" t="s">
        <v>191</v>
      </c>
      <c r="L912" s="30">
        <v>3112</v>
      </c>
      <c r="M912" s="19" t="s">
        <v>44</v>
      </c>
      <c r="N912" s="19" t="s">
        <v>44</v>
      </c>
      <c r="O912" s="30">
        <v>181</v>
      </c>
      <c r="P912" s="19" t="s">
        <v>1400</v>
      </c>
      <c r="Q912" s="19" t="s">
        <v>1401</v>
      </c>
      <c r="R912" t="s">
        <v>18</v>
      </c>
    </row>
    <row r="913" spans="1:18" hidden="1" x14ac:dyDescent="0.25">
      <c r="A913" s="28" t="s">
        <v>2063</v>
      </c>
      <c r="B913" s="28" t="s">
        <v>2021</v>
      </c>
      <c r="C913" s="29">
        <v>3</v>
      </c>
      <c r="D913" s="19" t="s">
        <v>1370</v>
      </c>
      <c r="E913" s="19" t="s">
        <v>72</v>
      </c>
      <c r="F913" s="29">
        <v>31</v>
      </c>
      <c r="G913" s="19" t="s">
        <v>102</v>
      </c>
      <c r="H913" s="19" t="s">
        <v>102</v>
      </c>
      <c r="I913" s="29">
        <v>311</v>
      </c>
      <c r="J913" s="19" t="s">
        <v>191</v>
      </c>
      <c r="K913" s="19" t="s">
        <v>191</v>
      </c>
      <c r="L913" s="30">
        <v>3112</v>
      </c>
      <c r="M913" s="19" t="s">
        <v>44</v>
      </c>
      <c r="N913" s="19" t="s">
        <v>44</v>
      </c>
      <c r="O913" s="30">
        <v>148</v>
      </c>
      <c r="P913" s="19" t="s">
        <v>1419</v>
      </c>
      <c r="Q913" s="19" t="s">
        <v>1420</v>
      </c>
      <c r="R913" t="s">
        <v>25</v>
      </c>
    </row>
    <row r="914" spans="1:18" hidden="1" x14ac:dyDescent="0.25">
      <c r="A914" s="28" t="s">
        <v>2063</v>
      </c>
      <c r="B914" s="28" t="s">
        <v>2021</v>
      </c>
      <c r="C914" s="29">
        <v>3</v>
      </c>
      <c r="D914" s="19" t="s">
        <v>1370</v>
      </c>
      <c r="E914" s="19" t="s">
        <v>72</v>
      </c>
      <c r="F914" s="29">
        <v>31</v>
      </c>
      <c r="G914" s="19" t="s">
        <v>102</v>
      </c>
      <c r="H914" s="19" t="s">
        <v>102</v>
      </c>
      <c r="I914" s="29">
        <v>311</v>
      </c>
      <c r="J914" s="19" t="s">
        <v>191</v>
      </c>
      <c r="K914" s="19" t="s">
        <v>191</v>
      </c>
      <c r="L914" s="30">
        <v>3112</v>
      </c>
      <c r="M914" s="19" t="s">
        <v>44</v>
      </c>
      <c r="N914" s="19" t="s">
        <v>44</v>
      </c>
      <c r="O914" s="30">
        <v>175</v>
      </c>
      <c r="P914" s="19" t="s">
        <v>1432</v>
      </c>
      <c r="Q914" s="19" t="s">
        <v>1432</v>
      </c>
      <c r="R914" t="s">
        <v>18</v>
      </c>
    </row>
    <row r="915" spans="1:18" hidden="1" x14ac:dyDescent="0.25">
      <c r="A915" s="28" t="s">
        <v>2063</v>
      </c>
      <c r="B915" s="28" t="s">
        <v>2021</v>
      </c>
      <c r="C915" s="29">
        <v>3</v>
      </c>
      <c r="D915" s="19" t="s">
        <v>1370</v>
      </c>
      <c r="E915" s="19" t="s">
        <v>72</v>
      </c>
      <c r="F915" s="29">
        <v>31</v>
      </c>
      <c r="G915" s="19" t="s">
        <v>102</v>
      </c>
      <c r="H915" s="19" t="s">
        <v>102</v>
      </c>
      <c r="I915" s="29">
        <v>311</v>
      </c>
      <c r="J915" s="19" t="s">
        <v>191</v>
      </c>
      <c r="K915" s="19" t="s">
        <v>191</v>
      </c>
      <c r="L915" s="30">
        <v>3112</v>
      </c>
      <c r="M915" s="19" t="s">
        <v>44</v>
      </c>
      <c r="N915" s="19" t="s">
        <v>44</v>
      </c>
      <c r="O915" s="30">
        <v>135</v>
      </c>
      <c r="P915" s="19" t="s">
        <v>1393</v>
      </c>
      <c r="Q915" s="19" t="s">
        <v>1394</v>
      </c>
      <c r="R915" t="s">
        <v>18</v>
      </c>
    </row>
    <row r="916" spans="1:18" hidden="1" x14ac:dyDescent="0.25">
      <c r="A916" s="28" t="s">
        <v>2063</v>
      </c>
      <c r="B916" s="28" t="s">
        <v>2021</v>
      </c>
      <c r="C916" s="29">
        <v>3</v>
      </c>
      <c r="D916" s="19" t="s">
        <v>1370</v>
      </c>
      <c r="E916" s="19" t="s">
        <v>72</v>
      </c>
      <c r="F916" s="29">
        <v>31</v>
      </c>
      <c r="G916" s="19" t="s">
        <v>102</v>
      </c>
      <c r="H916" s="19" t="s">
        <v>102</v>
      </c>
      <c r="I916" s="29">
        <v>311</v>
      </c>
      <c r="J916" s="19" t="s">
        <v>191</v>
      </c>
      <c r="K916" s="19" t="s">
        <v>191</v>
      </c>
      <c r="L916" s="30">
        <v>3112</v>
      </c>
      <c r="M916" s="19" t="s">
        <v>44</v>
      </c>
      <c r="N916" s="19" t="s">
        <v>44</v>
      </c>
      <c r="O916" s="30">
        <v>136</v>
      </c>
      <c r="P916" s="19" t="s">
        <v>1395</v>
      </c>
      <c r="Q916" s="19" t="s">
        <v>1396</v>
      </c>
      <c r="R916" t="s">
        <v>18</v>
      </c>
    </row>
    <row r="917" spans="1:18" hidden="1" x14ac:dyDescent="0.25">
      <c r="A917" s="28" t="s">
        <v>2063</v>
      </c>
      <c r="B917" s="28" t="s">
        <v>2021</v>
      </c>
      <c r="C917" s="29">
        <v>3</v>
      </c>
      <c r="D917" s="19" t="s">
        <v>1370</v>
      </c>
      <c r="E917" s="19" t="s">
        <v>72</v>
      </c>
      <c r="F917" s="29">
        <v>31</v>
      </c>
      <c r="G917" s="19" t="s">
        <v>102</v>
      </c>
      <c r="H917" s="19" t="s">
        <v>102</v>
      </c>
      <c r="I917" s="29">
        <v>311</v>
      </c>
      <c r="J917" s="19" t="s">
        <v>191</v>
      </c>
      <c r="K917" s="19" t="s">
        <v>191</v>
      </c>
      <c r="L917" s="30">
        <v>3112</v>
      </c>
      <c r="M917" s="19" t="s">
        <v>44</v>
      </c>
      <c r="N917" s="19" t="s">
        <v>44</v>
      </c>
      <c r="O917" s="30">
        <v>154</v>
      </c>
      <c r="P917" s="19" t="s">
        <v>1391</v>
      </c>
      <c r="Q917" s="19" t="s">
        <v>1392</v>
      </c>
      <c r="R917" t="s">
        <v>18</v>
      </c>
    </row>
    <row r="918" spans="1:18" hidden="1" x14ac:dyDescent="0.25">
      <c r="A918" s="28" t="s">
        <v>2063</v>
      </c>
      <c r="B918" s="28" t="s">
        <v>2021</v>
      </c>
      <c r="C918" s="29">
        <v>3</v>
      </c>
      <c r="D918" s="19" t="s">
        <v>1370</v>
      </c>
      <c r="E918" s="19" t="s">
        <v>72</v>
      </c>
      <c r="F918" s="29">
        <v>31</v>
      </c>
      <c r="G918" s="19" t="s">
        <v>102</v>
      </c>
      <c r="H918" s="19" t="s">
        <v>102</v>
      </c>
      <c r="I918" s="29">
        <v>311</v>
      </c>
      <c r="J918" s="19" t="s">
        <v>191</v>
      </c>
      <c r="K918" s="19" t="s">
        <v>191</v>
      </c>
      <c r="L918" s="30">
        <v>3112</v>
      </c>
      <c r="M918" s="19" t="s">
        <v>44</v>
      </c>
      <c r="N918" s="19" t="s">
        <v>44</v>
      </c>
      <c r="O918" s="30">
        <v>411</v>
      </c>
      <c r="P918" s="19" t="s">
        <v>1422</v>
      </c>
      <c r="Q918" s="19" t="s">
        <v>1781</v>
      </c>
      <c r="R918" t="s">
        <v>18</v>
      </c>
    </row>
    <row r="919" spans="1:18" hidden="1" x14ac:dyDescent="0.25">
      <c r="A919" s="28" t="s">
        <v>2063</v>
      </c>
      <c r="B919" s="28" t="s">
        <v>2021</v>
      </c>
      <c r="C919" s="29">
        <v>3</v>
      </c>
      <c r="D919" s="19" t="s">
        <v>1370</v>
      </c>
      <c r="E919" s="19" t="s">
        <v>72</v>
      </c>
      <c r="F919" s="29">
        <v>31</v>
      </c>
      <c r="G919" s="19" t="s">
        <v>102</v>
      </c>
      <c r="H919" s="19" t="s">
        <v>102</v>
      </c>
      <c r="I919" s="29">
        <v>311</v>
      </c>
      <c r="J919" s="19" t="s">
        <v>191</v>
      </c>
      <c r="K919" s="19" t="s">
        <v>191</v>
      </c>
      <c r="L919" s="30">
        <v>3112</v>
      </c>
      <c r="M919" s="19" t="s">
        <v>44</v>
      </c>
      <c r="N919" s="19" t="s">
        <v>44</v>
      </c>
      <c r="O919" s="30">
        <v>271</v>
      </c>
      <c r="P919" s="19" t="s">
        <v>1389</v>
      </c>
      <c r="Q919" s="19" t="s">
        <v>1390</v>
      </c>
      <c r="R919" t="s">
        <v>18</v>
      </c>
    </row>
    <row r="920" spans="1:18" hidden="1" x14ac:dyDescent="0.25">
      <c r="A920" s="28" t="s">
        <v>2063</v>
      </c>
      <c r="B920" s="28" t="s">
        <v>2021</v>
      </c>
      <c r="C920" s="29">
        <v>3</v>
      </c>
      <c r="D920" s="19" t="s">
        <v>1370</v>
      </c>
      <c r="E920" s="19" t="s">
        <v>72</v>
      </c>
      <c r="F920" s="29">
        <v>31</v>
      </c>
      <c r="G920" s="19" t="s">
        <v>102</v>
      </c>
      <c r="H920" s="19" t="s">
        <v>102</v>
      </c>
      <c r="I920" s="29">
        <v>311</v>
      </c>
      <c r="J920" s="19" t="s">
        <v>191</v>
      </c>
      <c r="K920" s="19" t="s">
        <v>191</v>
      </c>
      <c r="L920" s="30">
        <v>3112</v>
      </c>
      <c r="M920" s="19" t="s">
        <v>44</v>
      </c>
      <c r="N920" s="19" t="s">
        <v>44</v>
      </c>
      <c r="O920" s="30">
        <v>145</v>
      </c>
      <c r="P920" s="19" t="s">
        <v>1433</v>
      </c>
      <c r="Q920" s="19" t="s">
        <v>1433</v>
      </c>
      <c r="R920" t="s">
        <v>18</v>
      </c>
    </row>
    <row r="921" spans="1:18" hidden="1" x14ac:dyDescent="0.25">
      <c r="A921" s="28" t="s">
        <v>2064</v>
      </c>
      <c r="B921" s="28" t="s">
        <v>2065</v>
      </c>
      <c r="C921" s="29">
        <v>1</v>
      </c>
      <c r="D921" s="19" t="s">
        <v>1373</v>
      </c>
      <c r="E921" s="19" t="s">
        <v>98</v>
      </c>
      <c r="F921" s="29">
        <v>901</v>
      </c>
      <c r="G921" s="19" t="s">
        <v>433</v>
      </c>
      <c r="H921" s="19" t="s">
        <v>433</v>
      </c>
      <c r="I921" s="29">
        <v>320</v>
      </c>
      <c r="J921" s="19" t="s">
        <v>16</v>
      </c>
      <c r="K921" s="19" t="s">
        <v>294</v>
      </c>
      <c r="L921" s="30">
        <v>1</v>
      </c>
      <c r="M921" s="19" t="s">
        <v>275</v>
      </c>
      <c r="N921" s="19" t="s">
        <v>275</v>
      </c>
      <c r="O921" s="30">
        <v>1014</v>
      </c>
      <c r="P921" s="19" t="s">
        <v>1812</v>
      </c>
      <c r="Q921" s="19" t="s">
        <v>1813</v>
      </c>
      <c r="R921" t="s">
        <v>18</v>
      </c>
    </row>
    <row r="922" spans="1:18" hidden="1" x14ac:dyDescent="0.25">
      <c r="A922" s="28" t="s">
        <v>2066</v>
      </c>
      <c r="B922" s="28" t="s">
        <v>2067</v>
      </c>
      <c r="C922" s="29">
        <v>2</v>
      </c>
      <c r="D922" s="19" t="s">
        <v>1387</v>
      </c>
      <c r="E922" s="19" t="s">
        <v>22</v>
      </c>
      <c r="F922" s="29">
        <v>901</v>
      </c>
      <c r="G922" s="19" t="s">
        <v>433</v>
      </c>
      <c r="H922" s="19" t="s">
        <v>433</v>
      </c>
      <c r="I922" s="29">
        <v>320</v>
      </c>
      <c r="J922" s="19" t="s">
        <v>16</v>
      </c>
      <c r="K922" s="19" t="s">
        <v>294</v>
      </c>
      <c r="L922" s="30">
        <v>1</v>
      </c>
      <c r="M922" s="19" t="s">
        <v>275</v>
      </c>
      <c r="N922" s="19" t="s">
        <v>275</v>
      </c>
      <c r="O922" s="30">
        <v>1014</v>
      </c>
      <c r="P922" s="19" t="s">
        <v>1812</v>
      </c>
      <c r="Q922" s="19" t="s">
        <v>1813</v>
      </c>
      <c r="R922" t="s">
        <v>18</v>
      </c>
    </row>
    <row r="923" spans="1:18" hidden="1" x14ac:dyDescent="0.25">
      <c r="A923" s="28" t="s">
        <v>2068</v>
      </c>
      <c r="B923" s="28" t="s">
        <v>2069</v>
      </c>
      <c r="C923" s="29">
        <v>3</v>
      </c>
      <c r="D923" s="19" t="s">
        <v>1370</v>
      </c>
      <c r="E923" s="19" t="s">
        <v>72</v>
      </c>
      <c r="F923" s="29">
        <v>901</v>
      </c>
      <c r="G923" s="19" t="s">
        <v>433</v>
      </c>
      <c r="H923" s="19" t="s">
        <v>433</v>
      </c>
      <c r="I923" s="29">
        <v>320</v>
      </c>
      <c r="J923" s="19" t="s">
        <v>16</v>
      </c>
      <c r="K923" s="19" t="s">
        <v>294</v>
      </c>
      <c r="L923" s="30">
        <v>1</v>
      </c>
      <c r="M923" s="19" t="s">
        <v>275</v>
      </c>
      <c r="N923" s="19" t="s">
        <v>275</v>
      </c>
      <c r="O923" s="30">
        <v>1014</v>
      </c>
      <c r="P923" s="19" t="s">
        <v>1812</v>
      </c>
      <c r="Q923" s="19" t="s">
        <v>1813</v>
      </c>
      <c r="R923" t="s">
        <v>18</v>
      </c>
    </row>
    <row r="924" spans="1:18" hidden="1" x14ac:dyDescent="0.25">
      <c r="A924" s="28" t="s">
        <v>2070</v>
      </c>
      <c r="B924" s="28" t="s">
        <v>2071</v>
      </c>
      <c r="C924" s="29">
        <v>4</v>
      </c>
      <c r="D924" s="19" t="s">
        <v>1372</v>
      </c>
      <c r="E924" s="19" t="s">
        <v>14</v>
      </c>
      <c r="F924" s="29">
        <v>901</v>
      </c>
      <c r="G924" s="19" t="s">
        <v>433</v>
      </c>
      <c r="H924" s="19" t="s">
        <v>433</v>
      </c>
      <c r="I924" s="29">
        <v>320</v>
      </c>
      <c r="J924" s="19" t="s">
        <v>16</v>
      </c>
      <c r="K924" s="19" t="s">
        <v>294</v>
      </c>
      <c r="L924" s="30">
        <v>1</v>
      </c>
      <c r="M924" s="19" t="s">
        <v>275</v>
      </c>
      <c r="N924" s="19" t="s">
        <v>275</v>
      </c>
      <c r="O924" s="30">
        <v>1014</v>
      </c>
      <c r="P924" s="19" t="s">
        <v>1812</v>
      </c>
      <c r="Q924" s="19" t="s">
        <v>1813</v>
      </c>
      <c r="R924" t="s">
        <v>18</v>
      </c>
    </row>
    <row r="925" spans="1:18" hidden="1" x14ac:dyDescent="0.25">
      <c r="A925" s="28" t="s">
        <v>2072</v>
      </c>
      <c r="B925" s="28" t="s">
        <v>2073</v>
      </c>
      <c r="C925" s="29">
        <v>5</v>
      </c>
      <c r="D925" s="19" t="s">
        <v>1366</v>
      </c>
      <c r="E925" s="19" t="s">
        <v>41</v>
      </c>
      <c r="F925" s="29">
        <v>901</v>
      </c>
      <c r="G925" s="19" t="s">
        <v>433</v>
      </c>
      <c r="H925" s="19" t="s">
        <v>433</v>
      </c>
      <c r="I925" s="29">
        <v>320</v>
      </c>
      <c r="J925" s="19" t="s">
        <v>16</v>
      </c>
      <c r="K925" s="19" t="s">
        <v>294</v>
      </c>
      <c r="L925" s="30">
        <v>1</v>
      </c>
      <c r="M925" s="19" t="s">
        <v>275</v>
      </c>
      <c r="N925" s="19" t="s">
        <v>275</v>
      </c>
      <c r="O925" s="30">
        <v>1014</v>
      </c>
      <c r="P925" s="19" t="s">
        <v>1812</v>
      </c>
      <c r="Q925" s="19" t="s">
        <v>1813</v>
      </c>
      <c r="R925" t="s">
        <v>18</v>
      </c>
    </row>
    <row r="926" spans="1:18" hidden="1" x14ac:dyDescent="0.25">
      <c r="A926" s="28" t="s">
        <v>2074</v>
      </c>
      <c r="B926" s="28" t="s">
        <v>2075</v>
      </c>
      <c r="C926" s="29">
        <v>1</v>
      </c>
      <c r="D926" s="19" t="s">
        <v>1373</v>
      </c>
      <c r="E926" s="19" t="s">
        <v>98</v>
      </c>
      <c r="F926" s="29">
        <v>902</v>
      </c>
      <c r="G926" s="19" t="s">
        <v>122</v>
      </c>
      <c r="H926" s="19" t="s">
        <v>122</v>
      </c>
      <c r="I926" s="29">
        <v>320</v>
      </c>
      <c r="J926" s="19" t="s">
        <v>16</v>
      </c>
      <c r="K926" s="19" t="s">
        <v>16</v>
      </c>
      <c r="L926" s="30">
        <v>1</v>
      </c>
      <c r="M926" s="19" t="s">
        <v>275</v>
      </c>
      <c r="N926" s="19" t="s">
        <v>275</v>
      </c>
      <c r="O926" s="30">
        <v>1014</v>
      </c>
      <c r="P926" s="19" t="s">
        <v>1812</v>
      </c>
      <c r="Q926" s="19" t="s">
        <v>1813</v>
      </c>
      <c r="R926" t="s">
        <v>18</v>
      </c>
    </row>
    <row r="927" spans="1:18" hidden="1" x14ac:dyDescent="0.25">
      <c r="A927" s="28" t="s">
        <v>2076</v>
      </c>
      <c r="B927" s="28" t="s">
        <v>1926</v>
      </c>
      <c r="C927" s="29">
        <v>2</v>
      </c>
      <c r="D927" s="19" t="s">
        <v>1387</v>
      </c>
      <c r="E927" s="19" t="s">
        <v>22</v>
      </c>
      <c r="F927" s="29">
        <v>902</v>
      </c>
      <c r="G927" s="19" t="s">
        <v>122</v>
      </c>
      <c r="H927" s="19" t="s">
        <v>122</v>
      </c>
      <c r="I927" s="29">
        <v>320</v>
      </c>
      <c r="J927" s="19" t="s">
        <v>16</v>
      </c>
      <c r="K927" s="19" t="s">
        <v>16</v>
      </c>
      <c r="L927" s="30">
        <v>1</v>
      </c>
      <c r="M927" s="19" t="s">
        <v>275</v>
      </c>
      <c r="N927" s="19" t="s">
        <v>275</v>
      </c>
      <c r="O927" s="30">
        <v>1014</v>
      </c>
      <c r="P927" s="19" t="s">
        <v>1812</v>
      </c>
      <c r="Q927" s="19" t="s">
        <v>1813</v>
      </c>
      <c r="R927" t="s">
        <v>18</v>
      </c>
    </row>
    <row r="928" spans="1:18" hidden="1" x14ac:dyDescent="0.25">
      <c r="A928" s="28" t="s">
        <v>2077</v>
      </c>
      <c r="B928" s="28" t="s">
        <v>2078</v>
      </c>
      <c r="C928" s="29">
        <v>3</v>
      </c>
      <c r="D928" s="19" t="s">
        <v>1370</v>
      </c>
      <c r="E928" s="19" t="s">
        <v>72</v>
      </c>
      <c r="F928" s="29">
        <v>902</v>
      </c>
      <c r="G928" s="19" t="s">
        <v>122</v>
      </c>
      <c r="H928" s="19" t="s">
        <v>122</v>
      </c>
      <c r="I928" s="29">
        <v>320</v>
      </c>
      <c r="J928" s="19" t="s">
        <v>16</v>
      </c>
      <c r="K928" s="19" t="s">
        <v>16</v>
      </c>
      <c r="L928" s="30">
        <v>1</v>
      </c>
      <c r="M928" s="19" t="s">
        <v>275</v>
      </c>
      <c r="N928" s="19" t="s">
        <v>275</v>
      </c>
      <c r="O928" s="30">
        <v>1014</v>
      </c>
      <c r="P928" s="19" t="s">
        <v>1812</v>
      </c>
      <c r="Q928" s="19" t="s">
        <v>1813</v>
      </c>
      <c r="R928" t="s">
        <v>18</v>
      </c>
    </row>
    <row r="929" spans="1:18" hidden="1" x14ac:dyDescent="0.25">
      <c r="A929" s="28" t="s">
        <v>1921</v>
      </c>
      <c r="B929" s="28" t="s">
        <v>1922</v>
      </c>
      <c r="C929" s="29">
        <v>4</v>
      </c>
      <c r="D929" s="19" t="s">
        <v>1372</v>
      </c>
      <c r="E929" s="19" t="s">
        <v>14</v>
      </c>
      <c r="F929" s="29">
        <v>902</v>
      </c>
      <c r="G929" s="19" t="s">
        <v>122</v>
      </c>
      <c r="H929" s="19" t="s">
        <v>122</v>
      </c>
      <c r="I929" s="29">
        <v>320</v>
      </c>
      <c r="J929" s="19" t="s">
        <v>16</v>
      </c>
      <c r="K929" s="19" t="s">
        <v>16</v>
      </c>
      <c r="L929" s="30">
        <v>1</v>
      </c>
      <c r="M929" s="19" t="s">
        <v>275</v>
      </c>
      <c r="N929" s="19" t="s">
        <v>275</v>
      </c>
      <c r="O929" s="30">
        <v>1014</v>
      </c>
      <c r="P929" s="19" t="s">
        <v>1812</v>
      </c>
      <c r="Q929" s="19" t="s">
        <v>1813</v>
      </c>
      <c r="R929" t="s">
        <v>18</v>
      </c>
    </row>
    <row r="930" spans="1:18" hidden="1" x14ac:dyDescent="0.25">
      <c r="A930" s="28" t="s">
        <v>2079</v>
      </c>
      <c r="B930" s="28" t="s">
        <v>2080</v>
      </c>
      <c r="C930" s="29">
        <v>5</v>
      </c>
      <c r="D930" s="19" t="s">
        <v>1366</v>
      </c>
      <c r="E930" s="19" t="s">
        <v>41</v>
      </c>
      <c r="F930" s="29">
        <v>902</v>
      </c>
      <c r="G930" s="19" t="s">
        <v>122</v>
      </c>
      <c r="H930" s="19" t="s">
        <v>122</v>
      </c>
      <c r="I930" s="29">
        <v>320</v>
      </c>
      <c r="J930" s="19" t="s">
        <v>16</v>
      </c>
      <c r="K930" s="19" t="s">
        <v>16</v>
      </c>
      <c r="L930" s="30">
        <v>1</v>
      </c>
      <c r="M930" s="19" t="s">
        <v>275</v>
      </c>
      <c r="N930" s="19" t="s">
        <v>275</v>
      </c>
      <c r="O930" s="30">
        <v>1014</v>
      </c>
      <c r="P930" s="19" t="s">
        <v>1812</v>
      </c>
      <c r="Q930" s="19" t="s">
        <v>1813</v>
      </c>
      <c r="R930" t="s">
        <v>18</v>
      </c>
    </row>
    <row r="931" spans="1:18" hidden="1" x14ac:dyDescent="0.25">
      <c r="A931" s="28" t="s">
        <v>2081</v>
      </c>
      <c r="B931" s="28" t="s">
        <v>2082</v>
      </c>
      <c r="C931" s="29">
        <v>1</v>
      </c>
      <c r="D931" s="19" t="s">
        <v>1373</v>
      </c>
      <c r="E931" s="19" t="s">
        <v>98</v>
      </c>
      <c r="F931" s="29">
        <v>903</v>
      </c>
      <c r="G931" s="19" t="s">
        <v>1814</v>
      </c>
      <c r="H931" s="19" t="s">
        <v>1814</v>
      </c>
      <c r="I931" s="29">
        <v>320</v>
      </c>
      <c r="J931" s="19" t="s">
        <v>16</v>
      </c>
      <c r="K931" s="19" t="s">
        <v>16</v>
      </c>
      <c r="L931" s="30">
        <v>1</v>
      </c>
      <c r="M931" s="19" t="s">
        <v>275</v>
      </c>
      <c r="N931" s="19" t="s">
        <v>275</v>
      </c>
      <c r="O931" s="30">
        <v>1014</v>
      </c>
      <c r="P931" s="19" t="s">
        <v>1812</v>
      </c>
      <c r="Q931" s="19" t="s">
        <v>1813</v>
      </c>
      <c r="R931" t="s">
        <v>18</v>
      </c>
    </row>
    <row r="932" spans="1:18" hidden="1" x14ac:dyDescent="0.25">
      <c r="A932" s="28" t="s">
        <v>2083</v>
      </c>
      <c r="B932" s="28" t="s">
        <v>2084</v>
      </c>
      <c r="C932" s="29">
        <v>2</v>
      </c>
      <c r="D932" s="19" t="s">
        <v>1387</v>
      </c>
      <c r="E932" s="19" t="s">
        <v>22</v>
      </c>
      <c r="F932" s="29">
        <v>903</v>
      </c>
      <c r="G932" s="19" t="s">
        <v>1814</v>
      </c>
      <c r="H932" s="19" t="s">
        <v>1814</v>
      </c>
      <c r="I932" s="29">
        <v>320</v>
      </c>
      <c r="J932" s="19" t="s">
        <v>16</v>
      </c>
      <c r="K932" s="19" t="s">
        <v>16</v>
      </c>
      <c r="L932" s="30">
        <v>1</v>
      </c>
      <c r="M932" s="19" t="s">
        <v>275</v>
      </c>
      <c r="N932" s="19" t="s">
        <v>275</v>
      </c>
      <c r="O932" s="30">
        <v>1014</v>
      </c>
      <c r="P932" s="19" t="s">
        <v>1812</v>
      </c>
      <c r="Q932" s="19" t="s">
        <v>1813</v>
      </c>
      <c r="R932" t="s">
        <v>18</v>
      </c>
    </row>
    <row r="933" spans="1:18" hidden="1" x14ac:dyDescent="0.25">
      <c r="A933" s="28" t="s">
        <v>2085</v>
      </c>
      <c r="B933" s="28" t="s">
        <v>2086</v>
      </c>
      <c r="C933" s="29">
        <v>3</v>
      </c>
      <c r="D933" s="19" t="s">
        <v>1370</v>
      </c>
      <c r="E933" s="19" t="s">
        <v>72</v>
      </c>
      <c r="F933" s="29">
        <v>903</v>
      </c>
      <c r="G933" s="19" t="s">
        <v>1814</v>
      </c>
      <c r="H933" s="19" t="s">
        <v>1814</v>
      </c>
      <c r="I933" s="29">
        <v>320</v>
      </c>
      <c r="J933" s="19" t="s">
        <v>16</v>
      </c>
      <c r="K933" s="19" t="s">
        <v>16</v>
      </c>
      <c r="L933" s="30">
        <v>1</v>
      </c>
      <c r="M933" s="19" t="s">
        <v>275</v>
      </c>
      <c r="N933" s="19" t="s">
        <v>275</v>
      </c>
      <c r="O933" s="30">
        <v>1014</v>
      </c>
      <c r="P933" s="19" t="s">
        <v>1812</v>
      </c>
      <c r="Q933" s="19" t="s">
        <v>1813</v>
      </c>
      <c r="R933" t="s">
        <v>18</v>
      </c>
    </row>
    <row r="934" spans="1:18" hidden="1" x14ac:dyDescent="0.25">
      <c r="A934" s="28" t="s">
        <v>2087</v>
      </c>
      <c r="B934" s="28" t="s">
        <v>2088</v>
      </c>
      <c r="C934" s="29">
        <v>4</v>
      </c>
      <c r="D934" s="19" t="s">
        <v>1372</v>
      </c>
      <c r="E934" s="19" t="s">
        <v>14</v>
      </c>
      <c r="F934" s="29">
        <v>903</v>
      </c>
      <c r="G934" s="19" t="s">
        <v>1814</v>
      </c>
      <c r="H934" s="19" t="s">
        <v>1814</v>
      </c>
      <c r="I934" s="29">
        <v>320</v>
      </c>
      <c r="J934" s="19" t="s">
        <v>16</v>
      </c>
      <c r="K934" s="19" t="s">
        <v>16</v>
      </c>
      <c r="L934" s="30">
        <v>1</v>
      </c>
      <c r="M934" s="19" t="s">
        <v>275</v>
      </c>
      <c r="N934" s="19" t="s">
        <v>275</v>
      </c>
      <c r="O934" s="30">
        <v>1014</v>
      </c>
      <c r="P934" s="19" t="s">
        <v>1812</v>
      </c>
      <c r="Q934" s="19" t="s">
        <v>1813</v>
      </c>
      <c r="R934" t="s">
        <v>18</v>
      </c>
    </row>
    <row r="935" spans="1:18" hidden="1" x14ac:dyDescent="0.25">
      <c r="A935" s="28" t="s">
        <v>2089</v>
      </c>
      <c r="B935" s="28" t="s">
        <v>2090</v>
      </c>
      <c r="C935" s="29">
        <v>5</v>
      </c>
      <c r="D935" s="19" t="s">
        <v>1366</v>
      </c>
      <c r="E935" s="19" t="s">
        <v>41</v>
      </c>
      <c r="F935" s="29">
        <v>903</v>
      </c>
      <c r="G935" s="19" t="s">
        <v>1814</v>
      </c>
      <c r="H935" s="19" t="s">
        <v>1814</v>
      </c>
      <c r="I935" s="29">
        <v>320</v>
      </c>
      <c r="J935" s="19" t="s">
        <v>16</v>
      </c>
      <c r="K935" s="19" t="s">
        <v>16</v>
      </c>
      <c r="L935" s="30">
        <v>1</v>
      </c>
      <c r="M935" s="19" t="s">
        <v>275</v>
      </c>
      <c r="N935" s="19" t="s">
        <v>275</v>
      </c>
      <c r="O935" s="30">
        <v>1014</v>
      </c>
      <c r="P935" s="19" t="s">
        <v>1812</v>
      </c>
      <c r="Q935" s="19" t="s">
        <v>1813</v>
      </c>
      <c r="R935" t="s">
        <v>18</v>
      </c>
    </row>
    <row r="936" spans="1:18" hidden="1" x14ac:dyDescent="0.25">
      <c r="A936" s="28" t="s">
        <v>2091</v>
      </c>
      <c r="B936" s="28" t="s">
        <v>2092</v>
      </c>
      <c r="C936" s="29">
        <v>1</v>
      </c>
      <c r="D936" s="19" t="s">
        <v>1373</v>
      </c>
      <c r="E936" s="19" t="s">
        <v>98</v>
      </c>
      <c r="F936" s="29">
        <v>904</v>
      </c>
      <c r="G936" s="19" t="s">
        <v>1815</v>
      </c>
      <c r="H936" s="19" t="s">
        <v>1815</v>
      </c>
      <c r="I936" s="29">
        <v>320</v>
      </c>
      <c r="J936" s="19" t="s">
        <v>16</v>
      </c>
      <c r="K936" s="19" t="s">
        <v>16</v>
      </c>
      <c r="L936" s="30">
        <v>1</v>
      </c>
      <c r="M936" s="19" t="s">
        <v>275</v>
      </c>
      <c r="N936" s="19" t="s">
        <v>275</v>
      </c>
      <c r="O936" s="30">
        <v>1014</v>
      </c>
      <c r="P936" s="19" t="s">
        <v>1812</v>
      </c>
      <c r="Q936" s="19" t="s">
        <v>1813</v>
      </c>
      <c r="R936" t="s">
        <v>18</v>
      </c>
    </row>
    <row r="937" spans="1:18" hidden="1" x14ac:dyDescent="0.25">
      <c r="A937" s="28" t="s">
        <v>2093</v>
      </c>
      <c r="B937" s="28" t="s">
        <v>2094</v>
      </c>
      <c r="C937" s="29">
        <v>2</v>
      </c>
      <c r="D937" s="19" t="s">
        <v>1387</v>
      </c>
      <c r="E937" s="19" t="s">
        <v>22</v>
      </c>
      <c r="F937" s="29">
        <v>904</v>
      </c>
      <c r="G937" s="19" t="s">
        <v>1815</v>
      </c>
      <c r="H937" s="19" t="s">
        <v>1815</v>
      </c>
      <c r="I937" s="29">
        <v>320</v>
      </c>
      <c r="J937" s="19" t="s">
        <v>16</v>
      </c>
      <c r="K937" s="19" t="s">
        <v>16</v>
      </c>
      <c r="L937" s="30">
        <v>1</v>
      </c>
      <c r="M937" s="19" t="s">
        <v>275</v>
      </c>
      <c r="N937" s="19" t="s">
        <v>275</v>
      </c>
      <c r="O937" s="30">
        <v>1014</v>
      </c>
      <c r="P937" s="19" t="s">
        <v>1812</v>
      </c>
      <c r="Q937" s="19" t="s">
        <v>1813</v>
      </c>
      <c r="R937" t="s">
        <v>18</v>
      </c>
    </row>
    <row r="938" spans="1:18" hidden="1" x14ac:dyDescent="0.25">
      <c r="A938" s="28" t="s">
        <v>2095</v>
      </c>
      <c r="B938" s="28" t="s">
        <v>2096</v>
      </c>
      <c r="C938" s="29">
        <v>3</v>
      </c>
      <c r="D938" s="19" t="s">
        <v>1370</v>
      </c>
      <c r="E938" s="19" t="s">
        <v>72</v>
      </c>
      <c r="F938" s="29">
        <v>904</v>
      </c>
      <c r="G938" s="19" t="s">
        <v>1815</v>
      </c>
      <c r="H938" s="19" t="s">
        <v>1815</v>
      </c>
      <c r="I938" s="29">
        <v>320</v>
      </c>
      <c r="J938" s="19" t="s">
        <v>16</v>
      </c>
      <c r="K938" s="19" t="s">
        <v>16</v>
      </c>
      <c r="L938" s="30">
        <v>1</v>
      </c>
      <c r="M938" s="19" t="s">
        <v>275</v>
      </c>
      <c r="N938" s="19" t="s">
        <v>275</v>
      </c>
      <c r="O938" s="30">
        <v>1014</v>
      </c>
      <c r="P938" s="19" t="s">
        <v>1812</v>
      </c>
      <c r="Q938" s="19" t="s">
        <v>1813</v>
      </c>
      <c r="R938" t="s">
        <v>18</v>
      </c>
    </row>
    <row r="939" spans="1:18" hidden="1" x14ac:dyDescent="0.25">
      <c r="A939" s="28" t="s">
        <v>2097</v>
      </c>
      <c r="B939" s="28" t="s">
        <v>2098</v>
      </c>
      <c r="C939" s="29">
        <v>4</v>
      </c>
      <c r="D939" s="19" t="s">
        <v>1372</v>
      </c>
      <c r="E939" s="19" t="s">
        <v>14</v>
      </c>
      <c r="F939" s="29">
        <v>904</v>
      </c>
      <c r="G939" s="19" t="s">
        <v>1815</v>
      </c>
      <c r="H939" s="19" t="s">
        <v>1815</v>
      </c>
      <c r="I939" s="29">
        <v>320</v>
      </c>
      <c r="J939" s="19" t="s">
        <v>16</v>
      </c>
      <c r="K939" s="19" t="s">
        <v>16</v>
      </c>
      <c r="L939" s="30">
        <v>1</v>
      </c>
      <c r="M939" s="19" t="s">
        <v>275</v>
      </c>
      <c r="N939" s="19" t="s">
        <v>275</v>
      </c>
      <c r="O939" s="30">
        <v>1014</v>
      </c>
      <c r="P939" s="19" t="s">
        <v>1812</v>
      </c>
      <c r="Q939" s="19" t="s">
        <v>1813</v>
      </c>
      <c r="R939" t="s">
        <v>18</v>
      </c>
    </row>
    <row r="940" spans="1:18" hidden="1" x14ac:dyDescent="0.25">
      <c r="A940" s="28" t="s">
        <v>2099</v>
      </c>
      <c r="B940" s="28" t="s">
        <v>2100</v>
      </c>
      <c r="C940" s="29">
        <v>5</v>
      </c>
      <c r="D940" s="19" t="s">
        <v>1366</v>
      </c>
      <c r="E940" s="19" t="s">
        <v>41</v>
      </c>
      <c r="F940" s="29">
        <v>904</v>
      </c>
      <c r="G940" s="19" t="s">
        <v>1815</v>
      </c>
      <c r="H940" s="19" t="s">
        <v>1815</v>
      </c>
      <c r="I940" s="29">
        <v>320</v>
      </c>
      <c r="J940" s="19" t="s">
        <v>16</v>
      </c>
      <c r="K940" s="19" t="s">
        <v>16</v>
      </c>
      <c r="L940" s="30">
        <v>1</v>
      </c>
      <c r="M940" s="19" t="s">
        <v>275</v>
      </c>
      <c r="N940" s="19" t="s">
        <v>275</v>
      </c>
      <c r="O940" s="30">
        <v>1014</v>
      </c>
      <c r="P940" s="19" t="s">
        <v>1812</v>
      </c>
      <c r="Q940" s="19" t="s">
        <v>1813</v>
      </c>
      <c r="R940" t="s">
        <v>18</v>
      </c>
    </row>
    <row r="941" spans="1:18" hidden="1" x14ac:dyDescent="0.25">
      <c r="A941" s="28" t="s">
        <v>2101</v>
      </c>
      <c r="B941" s="28" t="s">
        <v>2102</v>
      </c>
      <c r="C941" s="29">
        <v>1</v>
      </c>
      <c r="D941" s="19" t="s">
        <v>1373</v>
      </c>
      <c r="E941" s="19" t="s">
        <v>98</v>
      </c>
      <c r="F941" s="29">
        <v>905</v>
      </c>
      <c r="G941" s="19" t="s">
        <v>318</v>
      </c>
      <c r="H941" s="19" t="s">
        <v>318</v>
      </c>
      <c r="I941" s="29">
        <v>320</v>
      </c>
      <c r="J941" s="19" t="s">
        <v>16</v>
      </c>
      <c r="K941" s="19" t="s">
        <v>16</v>
      </c>
      <c r="L941" s="30">
        <v>1</v>
      </c>
      <c r="M941" s="19" t="s">
        <v>275</v>
      </c>
      <c r="N941" s="19" t="s">
        <v>275</v>
      </c>
      <c r="O941" s="30">
        <v>1014</v>
      </c>
      <c r="P941" s="19" t="s">
        <v>1812</v>
      </c>
      <c r="Q941" s="19" t="s">
        <v>1813</v>
      </c>
      <c r="R941" t="s">
        <v>18</v>
      </c>
    </row>
    <row r="942" spans="1:18" hidden="1" x14ac:dyDescent="0.25">
      <c r="A942" s="28" t="s">
        <v>2103</v>
      </c>
      <c r="B942" s="28" t="s">
        <v>2104</v>
      </c>
      <c r="C942" s="29">
        <v>2</v>
      </c>
      <c r="D942" s="19" t="s">
        <v>1387</v>
      </c>
      <c r="E942" s="19" t="s">
        <v>22</v>
      </c>
      <c r="F942" s="29">
        <v>905</v>
      </c>
      <c r="G942" s="19" t="s">
        <v>318</v>
      </c>
      <c r="H942" s="19" t="s">
        <v>318</v>
      </c>
      <c r="I942" s="29">
        <v>320</v>
      </c>
      <c r="J942" s="19" t="s">
        <v>16</v>
      </c>
      <c r="K942" s="19" t="s">
        <v>16</v>
      </c>
      <c r="L942" s="30">
        <v>1</v>
      </c>
      <c r="M942" s="19" t="s">
        <v>275</v>
      </c>
      <c r="N942" s="19" t="s">
        <v>275</v>
      </c>
      <c r="O942" s="30">
        <v>1014</v>
      </c>
      <c r="P942" s="19" t="s">
        <v>1812</v>
      </c>
      <c r="Q942" s="19" t="s">
        <v>1813</v>
      </c>
      <c r="R942" t="s">
        <v>18</v>
      </c>
    </row>
    <row r="943" spans="1:18" hidden="1" x14ac:dyDescent="0.25">
      <c r="A943" s="28" t="s">
        <v>2105</v>
      </c>
      <c r="B943" s="28" t="s">
        <v>2106</v>
      </c>
      <c r="C943" s="29">
        <v>3</v>
      </c>
      <c r="D943" s="19" t="s">
        <v>1370</v>
      </c>
      <c r="E943" s="19" t="s">
        <v>72</v>
      </c>
      <c r="F943" s="29">
        <v>905</v>
      </c>
      <c r="G943" s="19" t="s">
        <v>318</v>
      </c>
      <c r="H943" s="19" t="s">
        <v>318</v>
      </c>
      <c r="I943" s="29">
        <v>320</v>
      </c>
      <c r="J943" s="19" t="s">
        <v>16</v>
      </c>
      <c r="K943" s="19" t="s">
        <v>16</v>
      </c>
      <c r="L943" s="30">
        <v>1</v>
      </c>
      <c r="M943" s="19" t="s">
        <v>275</v>
      </c>
      <c r="N943" s="19" t="s">
        <v>275</v>
      </c>
      <c r="O943" s="30">
        <v>1014</v>
      </c>
      <c r="P943" s="19" t="s">
        <v>1812</v>
      </c>
      <c r="Q943" s="19" t="s">
        <v>1813</v>
      </c>
      <c r="R943" t="s">
        <v>18</v>
      </c>
    </row>
    <row r="944" spans="1:18" hidden="1" x14ac:dyDescent="0.25">
      <c r="A944" s="28" t="s">
        <v>2107</v>
      </c>
      <c r="B944" s="28" t="s">
        <v>2108</v>
      </c>
      <c r="C944" s="29">
        <v>4</v>
      </c>
      <c r="D944" s="19" t="s">
        <v>1372</v>
      </c>
      <c r="E944" s="19" t="s">
        <v>14</v>
      </c>
      <c r="F944" s="29">
        <v>905</v>
      </c>
      <c r="G944" s="19" t="s">
        <v>318</v>
      </c>
      <c r="H944" s="19" t="s">
        <v>318</v>
      </c>
      <c r="I944" s="29">
        <v>320</v>
      </c>
      <c r="J944" s="19" t="s">
        <v>16</v>
      </c>
      <c r="K944" s="19" t="s">
        <v>16</v>
      </c>
      <c r="L944" s="30">
        <v>1</v>
      </c>
      <c r="M944" s="19" t="s">
        <v>275</v>
      </c>
      <c r="N944" s="19" t="s">
        <v>275</v>
      </c>
      <c r="O944" s="30">
        <v>1014</v>
      </c>
      <c r="P944" s="19" t="s">
        <v>1812</v>
      </c>
      <c r="Q944" s="19" t="s">
        <v>1813</v>
      </c>
      <c r="R944" t="s">
        <v>18</v>
      </c>
    </row>
    <row r="945" spans="1:18" hidden="1" x14ac:dyDescent="0.25">
      <c r="A945" s="28" t="s">
        <v>2109</v>
      </c>
      <c r="B945" s="28" t="s">
        <v>2110</v>
      </c>
      <c r="C945" s="29">
        <v>5</v>
      </c>
      <c r="D945" s="19" t="s">
        <v>1366</v>
      </c>
      <c r="E945" s="19" t="s">
        <v>41</v>
      </c>
      <c r="F945" s="29">
        <v>905</v>
      </c>
      <c r="G945" s="19" t="s">
        <v>318</v>
      </c>
      <c r="H945" s="19" t="s">
        <v>318</v>
      </c>
      <c r="I945" s="29">
        <v>320</v>
      </c>
      <c r="J945" s="19" t="s">
        <v>16</v>
      </c>
      <c r="K945" s="19" t="s">
        <v>16</v>
      </c>
      <c r="L945" s="30">
        <v>1</v>
      </c>
      <c r="M945" s="19" t="s">
        <v>275</v>
      </c>
      <c r="N945" s="19" t="s">
        <v>275</v>
      </c>
      <c r="O945" s="30">
        <v>1014</v>
      </c>
      <c r="P945" s="19" t="s">
        <v>1812</v>
      </c>
      <c r="Q945" s="19" t="s">
        <v>1813</v>
      </c>
      <c r="R945" t="s">
        <v>18</v>
      </c>
    </row>
    <row r="946" spans="1:18" hidden="1" x14ac:dyDescent="0.25">
      <c r="A946" s="28" t="s">
        <v>2111</v>
      </c>
      <c r="B946" s="28" t="s">
        <v>2112</v>
      </c>
      <c r="C946" s="29">
        <v>1</v>
      </c>
      <c r="D946" s="19" t="s">
        <v>1373</v>
      </c>
      <c r="E946" s="19" t="s">
        <v>98</v>
      </c>
      <c r="F946" s="29">
        <v>906</v>
      </c>
      <c r="G946" s="19" t="s">
        <v>1816</v>
      </c>
      <c r="H946" s="19" t="s">
        <v>1816</v>
      </c>
      <c r="I946" s="29">
        <v>320</v>
      </c>
      <c r="J946" s="19" t="s">
        <v>16</v>
      </c>
      <c r="K946" s="19" t="s">
        <v>16</v>
      </c>
      <c r="L946" s="30">
        <v>1</v>
      </c>
      <c r="M946" s="19" t="s">
        <v>275</v>
      </c>
      <c r="N946" s="19" t="s">
        <v>275</v>
      </c>
      <c r="O946" s="30">
        <v>1014</v>
      </c>
      <c r="P946" s="19" t="s">
        <v>1812</v>
      </c>
      <c r="Q946" s="19" t="s">
        <v>1813</v>
      </c>
      <c r="R946" t="s">
        <v>18</v>
      </c>
    </row>
    <row r="947" spans="1:18" hidden="1" x14ac:dyDescent="0.25">
      <c r="A947" s="28" t="s">
        <v>2113</v>
      </c>
      <c r="B947" s="28" t="s">
        <v>2114</v>
      </c>
      <c r="C947" s="29">
        <v>2</v>
      </c>
      <c r="D947" s="19" t="s">
        <v>1387</v>
      </c>
      <c r="E947" s="19" t="s">
        <v>22</v>
      </c>
      <c r="F947" s="29">
        <v>906</v>
      </c>
      <c r="G947" s="19" t="s">
        <v>1816</v>
      </c>
      <c r="H947" s="19" t="s">
        <v>1816</v>
      </c>
      <c r="I947" s="29">
        <v>320</v>
      </c>
      <c r="J947" s="19" t="s">
        <v>16</v>
      </c>
      <c r="K947" s="19" t="s">
        <v>16</v>
      </c>
      <c r="L947" s="30">
        <v>1</v>
      </c>
      <c r="M947" s="19" t="s">
        <v>275</v>
      </c>
      <c r="N947" s="19" t="s">
        <v>275</v>
      </c>
      <c r="O947" s="30">
        <v>1014</v>
      </c>
      <c r="P947" s="19" t="s">
        <v>1812</v>
      </c>
      <c r="Q947" s="19" t="s">
        <v>1813</v>
      </c>
      <c r="R947" t="s">
        <v>18</v>
      </c>
    </row>
    <row r="948" spans="1:18" hidden="1" x14ac:dyDescent="0.25">
      <c r="A948" s="28" t="s">
        <v>2115</v>
      </c>
      <c r="B948" s="28" t="s">
        <v>2116</v>
      </c>
      <c r="C948" s="29">
        <v>3</v>
      </c>
      <c r="D948" s="19" t="s">
        <v>1370</v>
      </c>
      <c r="E948" s="19" t="s">
        <v>72</v>
      </c>
      <c r="F948" s="29">
        <v>906</v>
      </c>
      <c r="G948" s="19" t="s">
        <v>1816</v>
      </c>
      <c r="H948" s="19" t="s">
        <v>1816</v>
      </c>
      <c r="I948" s="29">
        <v>320</v>
      </c>
      <c r="J948" s="19" t="s">
        <v>16</v>
      </c>
      <c r="K948" s="19" t="s">
        <v>16</v>
      </c>
      <c r="L948" s="30">
        <v>1</v>
      </c>
      <c r="M948" s="19" t="s">
        <v>275</v>
      </c>
      <c r="N948" s="19" t="s">
        <v>275</v>
      </c>
      <c r="O948" s="30">
        <v>1014</v>
      </c>
      <c r="P948" s="19" t="s">
        <v>1812</v>
      </c>
      <c r="Q948" s="19" t="s">
        <v>1813</v>
      </c>
      <c r="R948" t="s">
        <v>18</v>
      </c>
    </row>
    <row r="949" spans="1:18" hidden="1" x14ac:dyDescent="0.25">
      <c r="A949" s="28" t="s">
        <v>2117</v>
      </c>
      <c r="B949" s="28" t="s">
        <v>2118</v>
      </c>
      <c r="C949" s="29">
        <v>4</v>
      </c>
      <c r="D949" s="19" t="s">
        <v>1372</v>
      </c>
      <c r="E949" s="19" t="s">
        <v>14</v>
      </c>
      <c r="F949" s="29">
        <v>906</v>
      </c>
      <c r="G949" s="19" t="s">
        <v>1816</v>
      </c>
      <c r="H949" s="19" t="s">
        <v>1816</v>
      </c>
      <c r="I949" s="29">
        <v>320</v>
      </c>
      <c r="J949" s="19" t="s">
        <v>16</v>
      </c>
      <c r="K949" s="19" t="s">
        <v>16</v>
      </c>
      <c r="L949" s="30">
        <v>1</v>
      </c>
      <c r="M949" s="19" t="s">
        <v>275</v>
      </c>
      <c r="N949" s="19" t="s">
        <v>275</v>
      </c>
      <c r="O949" s="30">
        <v>1014</v>
      </c>
      <c r="P949" s="19" t="s">
        <v>1812</v>
      </c>
      <c r="Q949" s="19" t="s">
        <v>1813</v>
      </c>
      <c r="R949" t="s">
        <v>18</v>
      </c>
    </row>
    <row r="950" spans="1:18" hidden="1" x14ac:dyDescent="0.25">
      <c r="A950" s="28" t="s">
        <v>2119</v>
      </c>
      <c r="B950" s="28" t="s">
        <v>2120</v>
      </c>
      <c r="C950" s="29">
        <v>5</v>
      </c>
      <c r="D950" s="19" t="s">
        <v>1366</v>
      </c>
      <c r="E950" s="19" t="s">
        <v>41</v>
      </c>
      <c r="F950" s="29">
        <v>906</v>
      </c>
      <c r="G950" s="19" t="s">
        <v>1816</v>
      </c>
      <c r="H950" s="19" t="s">
        <v>1816</v>
      </c>
      <c r="I950" s="29">
        <v>320</v>
      </c>
      <c r="J950" s="19" t="s">
        <v>16</v>
      </c>
      <c r="K950" s="19" t="s">
        <v>16</v>
      </c>
      <c r="L950" s="30">
        <v>1</v>
      </c>
      <c r="M950" s="19" t="s">
        <v>275</v>
      </c>
      <c r="N950" s="19" t="s">
        <v>275</v>
      </c>
      <c r="O950" s="30">
        <v>1014</v>
      </c>
      <c r="P950" s="19" t="s">
        <v>1812</v>
      </c>
      <c r="Q950" s="19" t="s">
        <v>1813</v>
      </c>
      <c r="R950" t="s">
        <v>18</v>
      </c>
    </row>
    <row r="951" spans="1:18" hidden="1" x14ac:dyDescent="0.25">
      <c r="A951" s="28" t="s">
        <v>2121</v>
      </c>
      <c r="B951" s="28" t="s">
        <v>2122</v>
      </c>
      <c r="C951" s="29">
        <v>1</v>
      </c>
      <c r="D951" s="19" t="s">
        <v>1373</v>
      </c>
      <c r="E951" s="19" t="s">
        <v>98</v>
      </c>
      <c r="F951" s="29">
        <v>907</v>
      </c>
      <c r="G951" s="19" t="s">
        <v>1817</v>
      </c>
      <c r="H951" s="19" t="s">
        <v>1817</v>
      </c>
      <c r="I951" s="29">
        <v>320</v>
      </c>
      <c r="J951" s="19" t="s">
        <v>16</v>
      </c>
      <c r="K951" s="19" t="s">
        <v>16</v>
      </c>
      <c r="L951" s="30">
        <v>1</v>
      </c>
      <c r="M951" s="19" t="s">
        <v>275</v>
      </c>
      <c r="N951" s="19" t="s">
        <v>275</v>
      </c>
      <c r="O951" s="30">
        <v>1014</v>
      </c>
      <c r="P951" s="19" t="s">
        <v>1812</v>
      </c>
      <c r="Q951" s="19" t="s">
        <v>1813</v>
      </c>
      <c r="R951" t="s">
        <v>18</v>
      </c>
    </row>
    <row r="952" spans="1:18" hidden="1" x14ac:dyDescent="0.25">
      <c r="A952" s="28" t="s">
        <v>2123</v>
      </c>
      <c r="B952" s="28" t="s">
        <v>2124</v>
      </c>
      <c r="C952" s="29">
        <v>2</v>
      </c>
      <c r="D952" s="19" t="s">
        <v>1387</v>
      </c>
      <c r="E952" s="19" t="s">
        <v>22</v>
      </c>
      <c r="F952" s="29">
        <v>907</v>
      </c>
      <c r="G952" s="19" t="s">
        <v>1817</v>
      </c>
      <c r="H952" s="19" t="s">
        <v>1817</v>
      </c>
      <c r="I952" s="29">
        <v>320</v>
      </c>
      <c r="J952" s="19" t="s">
        <v>16</v>
      </c>
      <c r="K952" s="19" t="s">
        <v>16</v>
      </c>
      <c r="L952" s="30">
        <v>1</v>
      </c>
      <c r="M952" s="19" t="s">
        <v>275</v>
      </c>
      <c r="N952" s="19" t="s">
        <v>275</v>
      </c>
      <c r="O952" s="30">
        <v>1014</v>
      </c>
      <c r="P952" s="19" t="s">
        <v>1812</v>
      </c>
      <c r="Q952" s="19" t="s">
        <v>1813</v>
      </c>
      <c r="R952" t="s">
        <v>18</v>
      </c>
    </row>
    <row r="953" spans="1:18" hidden="1" x14ac:dyDescent="0.25">
      <c r="A953" s="28" t="s">
        <v>2125</v>
      </c>
      <c r="B953" s="28" t="s">
        <v>2126</v>
      </c>
      <c r="C953" s="29">
        <v>3</v>
      </c>
      <c r="D953" s="19" t="s">
        <v>1370</v>
      </c>
      <c r="E953" s="19" t="s">
        <v>72</v>
      </c>
      <c r="F953" s="29">
        <v>907</v>
      </c>
      <c r="G953" s="19" t="s">
        <v>1817</v>
      </c>
      <c r="H953" s="19" t="s">
        <v>1817</v>
      </c>
      <c r="I953" s="29">
        <v>320</v>
      </c>
      <c r="J953" s="19" t="s">
        <v>16</v>
      </c>
      <c r="K953" s="19" t="s">
        <v>16</v>
      </c>
      <c r="L953" s="30">
        <v>1</v>
      </c>
      <c r="M953" s="19" t="s">
        <v>275</v>
      </c>
      <c r="N953" s="19" t="s">
        <v>275</v>
      </c>
      <c r="O953" s="30">
        <v>1014</v>
      </c>
      <c r="P953" s="19" t="s">
        <v>1812</v>
      </c>
      <c r="Q953" s="19" t="s">
        <v>1813</v>
      </c>
      <c r="R953" t="s">
        <v>18</v>
      </c>
    </row>
    <row r="954" spans="1:18" hidden="1" x14ac:dyDescent="0.25">
      <c r="A954" s="28" t="s">
        <v>2127</v>
      </c>
      <c r="B954" s="28" t="s">
        <v>2128</v>
      </c>
      <c r="C954" s="29">
        <v>4</v>
      </c>
      <c r="D954" s="19" t="s">
        <v>1372</v>
      </c>
      <c r="E954" s="19" t="s">
        <v>14</v>
      </c>
      <c r="F954" s="29">
        <v>907</v>
      </c>
      <c r="G954" s="19" t="s">
        <v>1817</v>
      </c>
      <c r="H954" s="19" t="s">
        <v>1817</v>
      </c>
      <c r="I954" s="29">
        <v>320</v>
      </c>
      <c r="J954" s="19" t="s">
        <v>16</v>
      </c>
      <c r="K954" s="19" t="s">
        <v>16</v>
      </c>
      <c r="L954" s="30">
        <v>1</v>
      </c>
      <c r="M954" s="19" t="s">
        <v>275</v>
      </c>
      <c r="N954" s="19" t="s">
        <v>275</v>
      </c>
      <c r="O954" s="30">
        <v>1014</v>
      </c>
      <c r="P954" s="19" t="s">
        <v>1812</v>
      </c>
      <c r="Q954" s="19" t="s">
        <v>1813</v>
      </c>
      <c r="R954" t="s">
        <v>18</v>
      </c>
    </row>
    <row r="955" spans="1:18" hidden="1" x14ac:dyDescent="0.25">
      <c r="A955" s="28" t="s">
        <v>2129</v>
      </c>
      <c r="B955" s="28" t="s">
        <v>2130</v>
      </c>
      <c r="C955" s="29">
        <v>5</v>
      </c>
      <c r="D955" s="19" t="s">
        <v>1366</v>
      </c>
      <c r="E955" s="19" t="s">
        <v>41</v>
      </c>
      <c r="F955" s="29">
        <v>907</v>
      </c>
      <c r="G955" s="19" t="s">
        <v>1817</v>
      </c>
      <c r="H955" s="19" t="s">
        <v>1817</v>
      </c>
      <c r="I955" s="29">
        <v>320</v>
      </c>
      <c r="J955" s="19" t="s">
        <v>16</v>
      </c>
      <c r="K955" s="19" t="s">
        <v>16</v>
      </c>
      <c r="L955" s="30">
        <v>1</v>
      </c>
      <c r="M955" s="19" t="s">
        <v>275</v>
      </c>
      <c r="N955" s="19" t="s">
        <v>275</v>
      </c>
      <c r="O955" s="30">
        <v>1014</v>
      </c>
      <c r="P955" s="19" t="s">
        <v>1812</v>
      </c>
      <c r="Q955" s="19" t="s">
        <v>1813</v>
      </c>
      <c r="R955" t="s">
        <v>18</v>
      </c>
    </row>
    <row r="956" spans="1:18" hidden="1" x14ac:dyDescent="0.25">
      <c r="A956" s="28" t="s">
        <v>2131</v>
      </c>
      <c r="B956" s="28" t="s">
        <v>2132</v>
      </c>
      <c r="C956" s="29">
        <v>1</v>
      </c>
      <c r="D956" s="19" t="s">
        <v>1373</v>
      </c>
      <c r="E956" s="19" t="s">
        <v>98</v>
      </c>
      <c r="F956" s="29">
        <v>908</v>
      </c>
      <c r="G956" s="19" t="s">
        <v>592</v>
      </c>
      <c r="H956" s="19" t="s">
        <v>592</v>
      </c>
      <c r="I956" s="29">
        <v>320</v>
      </c>
      <c r="J956" s="19" t="s">
        <v>16</v>
      </c>
      <c r="K956" s="19" t="s">
        <v>16</v>
      </c>
      <c r="L956" s="30">
        <v>1</v>
      </c>
      <c r="M956" s="19" t="s">
        <v>275</v>
      </c>
      <c r="N956" s="19" t="s">
        <v>275</v>
      </c>
      <c r="O956" s="30">
        <v>1014</v>
      </c>
      <c r="P956" s="19" t="s">
        <v>1812</v>
      </c>
      <c r="Q956" s="19" t="s">
        <v>1813</v>
      </c>
      <c r="R956" t="s">
        <v>18</v>
      </c>
    </row>
    <row r="957" spans="1:18" hidden="1" x14ac:dyDescent="0.25">
      <c r="A957" s="28" t="s">
        <v>2133</v>
      </c>
      <c r="B957" s="28" t="s">
        <v>2134</v>
      </c>
      <c r="C957" s="29">
        <v>2</v>
      </c>
      <c r="D957" s="19" t="s">
        <v>1387</v>
      </c>
      <c r="E957" s="19" t="s">
        <v>22</v>
      </c>
      <c r="F957" s="29">
        <v>908</v>
      </c>
      <c r="G957" s="19" t="s">
        <v>592</v>
      </c>
      <c r="H957" s="19" t="s">
        <v>592</v>
      </c>
      <c r="I957" s="29">
        <v>320</v>
      </c>
      <c r="J957" s="19" t="s">
        <v>16</v>
      </c>
      <c r="K957" s="19" t="s">
        <v>16</v>
      </c>
      <c r="L957" s="30">
        <v>1</v>
      </c>
      <c r="M957" s="19" t="s">
        <v>275</v>
      </c>
      <c r="N957" s="19" t="s">
        <v>275</v>
      </c>
      <c r="O957" s="30">
        <v>1014</v>
      </c>
      <c r="P957" s="19" t="s">
        <v>1812</v>
      </c>
      <c r="Q957" s="19" t="s">
        <v>1813</v>
      </c>
      <c r="R957" t="s">
        <v>18</v>
      </c>
    </row>
    <row r="958" spans="1:18" hidden="1" x14ac:dyDescent="0.25">
      <c r="A958" s="28" t="s">
        <v>2135</v>
      </c>
      <c r="B958" s="28" t="s">
        <v>2136</v>
      </c>
      <c r="C958" s="29">
        <v>3</v>
      </c>
      <c r="D958" s="19" t="s">
        <v>1370</v>
      </c>
      <c r="E958" s="19" t="s">
        <v>72</v>
      </c>
      <c r="F958" s="29">
        <v>908</v>
      </c>
      <c r="G958" s="19" t="s">
        <v>592</v>
      </c>
      <c r="H958" s="19" t="s">
        <v>592</v>
      </c>
      <c r="I958" s="29">
        <v>320</v>
      </c>
      <c r="J958" s="19" t="s">
        <v>16</v>
      </c>
      <c r="K958" s="19" t="s">
        <v>16</v>
      </c>
      <c r="L958" s="30">
        <v>1</v>
      </c>
      <c r="M958" s="19" t="s">
        <v>275</v>
      </c>
      <c r="N958" s="19" t="s">
        <v>275</v>
      </c>
      <c r="O958" s="30">
        <v>1014</v>
      </c>
      <c r="P958" s="19" t="s">
        <v>1812</v>
      </c>
      <c r="Q958" s="19" t="s">
        <v>1813</v>
      </c>
      <c r="R958" t="s">
        <v>18</v>
      </c>
    </row>
    <row r="959" spans="1:18" hidden="1" x14ac:dyDescent="0.25">
      <c r="A959" s="28" t="s">
        <v>2137</v>
      </c>
      <c r="B959" s="28" t="s">
        <v>2138</v>
      </c>
      <c r="C959" s="29">
        <v>4</v>
      </c>
      <c r="D959" s="19" t="s">
        <v>1372</v>
      </c>
      <c r="E959" s="19" t="s">
        <v>14</v>
      </c>
      <c r="F959" s="29">
        <v>908</v>
      </c>
      <c r="G959" s="19" t="s">
        <v>592</v>
      </c>
      <c r="H959" s="19" t="s">
        <v>592</v>
      </c>
      <c r="I959" s="29">
        <v>320</v>
      </c>
      <c r="J959" s="19" t="s">
        <v>16</v>
      </c>
      <c r="K959" s="19" t="s">
        <v>16</v>
      </c>
      <c r="L959" s="30">
        <v>1</v>
      </c>
      <c r="M959" s="19" t="s">
        <v>275</v>
      </c>
      <c r="N959" s="19" t="s">
        <v>275</v>
      </c>
      <c r="O959" s="30">
        <v>1014</v>
      </c>
      <c r="P959" s="19" t="s">
        <v>1812</v>
      </c>
      <c r="Q959" s="19" t="s">
        <v>1813</v>
      </c>
      <c r="R959" t="s">
        <v>18</v>
      </c>
    </row>
    <row r="960" spans="1:18" hidden="1" x14ac:dyDescent="0.25">
      <c r="A960" s="28" t="s">
        <v>2139</v>
      </c>
      <c r="B960" s="28" t="s">
        <v>2140</v>
      </c>
      <c r="C960" s="29">
        <v>5</v>
      </c>
      <c r="D960" s="19" t="s">
        <v>1366</v>
      </c>
      <c r="E960" s="19" t="s">
        <v>41</v>
      </c>
      <c r="F960" s="29">
        <v>908</v>
      </c>
      <c r="G960" s="19" t="s">
        <v>592</v>
      </c>
      <c r="H960" s="19" t="s">
        <v>592</v>
      </c>
      <c r="I960" s="29">
        <v>320</v>
      </c>
      <c r="J960" s="19" t="s">
        <v>16</v>
      </c>
      <c r="K960" s="19" t="s">
        <v>16</v>
      </c>
      <c r="L960" s="30">
        <v>1</v>
      </c>
      <c r="M960" s="19" t="s">
        <v>275</v>
      </c>
      <c r="N960" s="19" t="s">
        <v>275</v>
      </c>
      <c r="O960" s="30">
        <v>1014</v>
      </c>
      <c r="P960" s="19" t="s">
        <v>1812</v>
      </c>
      <c r="Q960" s="19" t="s">
        <v>1813</v>
      </c>
      <c r="R960" t="s">
        <v>18</v>
      </c>
    </row>
    <row r="961" spans="1:18" hidden="1" x14ac:dyDescent="0.25">
      <c r="A961" s="28" t="s">
        <v>2141</v>
      </c>
      <c r="B961" s="28" t="s">
        <v>2142</v>
      </c>
      <c r="C961" s="29">
        <v>1</v>
      </c>
      <c r="D961" s="19" t="s">
        <v>1373</v>
      </c>
      <c r="E961" s="19" t="s">
        <v>98</v>
      </c>
      <c r="F961" s="29">
        <v>909</v>
      </c>
      <c r="G961" s="19" t="s">
        <v>320</v>
      </c>
      <c r="H961" s="19" t="s">
        <v>320</v>
      </c>
      <c r="I961" s="29">
        <v>320</v>
      </c>
      <c r="J961" s="19" t="s">
        <v>16</v>
      </c>
      <c r="K961" s="19" t="s">
        <v>16</v>
      </c>
      <c r="L961" s="30">
        <v>1</v>
      </c>
      <c r="M961" s="19" t="s">
        <v>275</v>
      </c>
      <c r="N961" s="19" t="s">
        <v>275</v>
      </c>
      <c r="O961" s="30">
        <v>1014</v>
      </c>
      <c r="P961" s="19" t="s">
        <v>1812</v>
      </c>
      <c r="Q961" s="19" t="s">
        <v>1813</v>
      </c>
      <c r="R961" t="s">
        <v>18</v>
      </c>
    </row>
    <row r="962" spans="1:18" hidden="1" x14ac:dyDescent="0.25">
      <c r="A962" s="28" t="s">
        <v>2143</v>
      </c>
      <c r="B962" s="28" t="s">
        <v>2144</v>
      </c>
      <c r="C962" s="29">
        <v>2</v>
      </c>
      <c r="D962" s="19" t="s">
        <v>1387</v>
      </c>
      <c r="E962" s="19" t="s">
        <v>22</v>
      </c>
      <c r="F962" s="29">
        <v>909</v>
      </c>
      <c r="G962" s="19" t="s">
        <v>320</v>
      </c>
      <c r="H962" s="19" t="s">
        <v>320</v>
      </c>
      <c r="I962" s="29">
        <v>320</v>
      </c>
      <c r="J962" s="19" t="s">
        <v>16</v>
      </c>
      <c r="K962" s="19" t="s">
        <v>16</v>
      </c>
      <c r="L962" s="30">
        <v>1</v>
      </c>
      <c r="M962" s="19" t="s">
        <v>275</v>
      </c>
      <c r="N962" s="19" t="s">
        <v>275</v>
      </c>
      <c r="O962" s="30">
        <v>1014</v>
      </c>
      <c r="P962" s="19" t="s">
        <v>1812</v>
      </c>
      <c r="Q962" s="19" t="s">
        <v>1813</v>
      </c>
      <c r="R962" t="s">
        <v>18</v>
      </c>
    </row>
    <row r="963" spans="1:18" hidden="1" x14ac:dyDescent="0.25">
      <c r="A963" s="28" t="s">
        <v>2145</v>
      </c>
      <c r="B963" s="28" t="s">
        <v>2146</v>
      </c>
      <c r="C963" s="29">
        <v>3</v>
      </c>
      <c r="D963" s="19" t="s">
        <v>1370</v>
      </c>
      <c r="E963" s="19" t="s">
        <v>72</v>
      </c>
      <c r="F963" s="29">
        <v>909</v>
      </c>
      <c r="G963" s="19" t="s">
        <v>320</v>
      </c>
      <c r="H963" s="19" t="s">
        <v>320</v>
      </c>
      <c r="I963" s="29">
        <v>320</v>
      </c>
      <c r="J963" s="19" t="s">
        <v>16</v>
      </c>
      <c r="K963" s="19" t="s">
        <v>16</v>
      </c>
      <c r="L963" s="30">
        <v>1</v>
      </c>
      <c r="M963" s="19" t="s">
        <v>275</v>
      </c>
      <c r="N963" s="19" t="s">
        <v>275</v>
      </c>
      <c r="O963" s="30">
        <v>1014</v>
      </c>
      <c r="P963" s="19" t="s">
        <v>1812</v>
      </c>
      <c r="Q963" s="19" t="s">
        <v>1813</v>
      </c>
      <c r="R963" t="s">
        <v>18</v>
      </c>
    </row>
    <row r="964" spans="1:18" hidden="1" x14ac:dyDescent="0.25">
      <c r="A964" s="28" t="s">
        <v>2147</v>
      </c>
      <c r="B964" s="28" t="s">
        <v>2148</v>
      </c>
      <c r="C964" s="29">
        <v>4</v>
      </c>
      <c r="D964" s="19" t="s">
        <v>1372</v>
      </c>
      <c r="E964" s="19" t="s">
        <v>14</v>
      </c>
      <c r="F964" s="29">
        <v>909</v>
      </c>
      <c r="G964" s="19" t="s">
        <v>320</v>
      </c>
      <c r="H964" s="19" t="s">
        <v>320</v>
      </c>
      <c r="I964" s="29">
        <v>320</v>
      </c>
      <c r="J964" s="19" t="s">
        <v>16</v>
      </c>
      <c r="K964" s="19" t="s">
        <v>16</v>
      </c>
      <c r="L964" s="30">
        <v>1</v>
      </c>
      <c r="M964" s="19" t="s">
        <v>275</v>
      </c>
      <c r="N964" s="19" t="s">
        <v>275</v>
      </c>
      <c r="O964" s="30">
        <v>1014</v>
      </c>
      <c r="P964" s="19" t="s">
        <v>1812</v>
      </c>
      <c r="Q964" s="19" t="s">
        <v>1813</v>
      </c>
      <c r="R964" t="s">
        <v>18</v>
      </c>
    </row>
    <row r="965" spans="1:18" hidden="1" x14ac:dyDescent="0.25">
      <c r="A965" s="28" t="s">
        <v>2149</v>
      </c>
      <c r="B965" s="28" t="s">
        <v>2150</v>
      </c>
      <c r="C965" s="29">
        <v>5</v>
      </c>
      <c r="D965" s="19" t="s">
        <v>1366</v>
      </c>
      <c r="E965" s="19" t="s">
        <v>41</v>
      </c>
      <c r="F965" s="29">
        <v>909</v>
      </c>
      <c r="G965" s="19" t="s">
        <v>320</v>
      </c>
      <c r="H965" s="19" t="s">
        <v>320</v>
      </c>
      <c r="I965" s="29">
        <v>320</v>
      </c>
      <c r="J965" s="19" t="s">
        <v>16</v>
      </c>
      <c r="K965" s="19" t="s">
        <v>16</v>
      </c>
      <c r="L965" s="30">
        <v>1</v>
      </c>
      <c r="M965" s="19" t="s">
        <v>275</v>
      </c>
      <c r="N965" s="19" t="s">
        <v>275</v>
      </c>
      <c r="O965" s="30">
        <v>1014</v>
      </c>
      <c r="P965" s="19" t="s">
        <v>1812</v>
      </c>
      <c r="Q965" s="19" t="s">
        <v>1813</v>
      </c>
      <c r="R965" t="s">
        <v>18</v>
      </c>
    </row>
    <row r="966" spans="1:18" hidden="1" x14ac:dyDescent="0.25">
      <c r="A966" s="28" t="s">
        <v>2151</v>
      </c>
      <c r="B966" s="28" t="s">
        <v>2152</v>
      </c>
      <c r="C966" s="29">
        <v>6</v>
      </c>
      <c r="D966" s="19" t="s">
        <v>1476</v>
      </c>
      <c r="E966" s="19" t="s">
        <v>290</v>
      </c>
      <c r="F966" s="29">
        <v>61</v>
      </c>
      <c r="G966" s="19" t="s">
        <v>1239</v>
      </c>
      <c r="H966" s="19" t="s">
        <v>1239</v>
      </c>
      <c r="I966" s="29">
        <v>320</v>
      </c>
      <c r="J966" s="19" t="s">
        <v>16</v>
      </c>
      <c r="K966" s="19" t="s">
        <v>16</v>
      </c>
      <c r="L966" s="30">
        <v>1</v>
      </c>
      <c r="M966" s="19" t="s">
        <v>275</v>
      </c>
      <c r="N966" s="19" t="s">
        <v>275</v>
      </c>
      <c r="O966" s="30">
        <v>1014</v>
      </c>
      <c r="P966" s="19" t="s">
        <v>1812</v>
      </c>
      <c r="Q966" s="19" t="s">
        <v>1813</v>
      </c>
      <c r="R966" s="19" t="s">
        <v>18</v>
      </c>
    </row>
    <row r="967" spans="1:18" hidden="1" x14ac:dyDescent="0.25">
      <c r="A967" s="28" t="s">
        <v>2153</v>
      </c>
      <c r="B967" s="28" t="s">
        <v>2154</v>
      </c>
      <c r="C967" s="29">
        <v>6</v>
      </c>
      <c r="D967" s="19" t="s">
        <v>1476</v>
      </c>
      <c r="E967" s="19" t="s">
        <v>290</v>
      </c>
      <c r="F967" s="29">
        <v>62</v>
      </c>
      <c r="G967" s="19" t="s">
        <v>1202</v>
      </c>
      <c r="H967" s="19" t="s">
        <v>1202</v>
      </c>
      <c r="I967" s="29">
        <v>320</v>
      </c>
      <c r="J967" s="19" t="s">
        <v>16</v>
      </c>
      <c r="K967" s="19" t="s">
        <v>16</v>
      </c>
      <c r="L967" s="30">
        <v>1</v>
      </c>
      <c r="M967" s="19" t="s">
        <v>275</v>
      </c>
      <c r="N967" s="19" t="s">
        <v>275</v>
      </c>
      <c r="O967" s="30">
        <v>1014</v>
      </c>
      <c r="P967" s="19" t="s">
        <v>1812</v>
      </c>
      <c r="Q967" s="19" t="s">
        <v>1813</v>
      </c>
      <c r="R967" t="s">
        <v>18</v>
      </c>
    </row>
    <row r="968" spans="1:18" hidden="1" x14ac:dyDescent="0.25">
      <c r="A968" s="28" t="s">
        <v>2155</v>
      </c>
      <c r="B968" s="28" t="s">
        <v>2156</v>
      </c>
      <c r="C968" s="29">
        <v>6</v>
      </c>
      <c r="D968" s="19" t="s">
        <v>1476</v>
      </c>
      <c r="E968" s="19" t="s">
        <v>290</v>
      </c>
      <c r="F968" s="29">
        <v>63</v>
      </c>
      <c r="G968" s="19" t="s">
        <v>854</v>
      </c>
      <c r="H968" s="19" t="s">
        <v>854</v>
      </c>
      <c r="I968" s="29">
        <v>320</v>
      </c>
      <c r="J968" s="19" t="s">
        <v>16</v>
      </c>
      <c r="K968" s="19" t="s">
        <v>16</v>
      </c>
      <c r="L968" s="30">
        <v>1</v>
      </c>
      <c r="M968" s="19" t="s">
        <v>275</v>
      </c>
      <c r="N968" s="19" t="s">
        <v>275</v>
      </c>
      <c r="O968" s="30">
        <v>1014</v>
      </c>
      <c r="P968" s="19" t="s">
        <v>1812</v>
      </c>
      <c r="Q968" s="19" t="s">
        <v>1813</v>
      </c>
      <c r="R968" t="s">
        <v>18</v>
      </c>
    </row>
    <row r="969" spans="1:18" hidden="1" x14ac:dyDescent="0.25">
      <c r="A969" s="28" t="s">
        <v>2157</v>
      </c>
      <c r="B969" s="28" t="s">
        <v>2158</v>
      </c>
      <c r="C969" s="29">
        <v>6</v>
      </c>
      <c r="D969" s="19" t="s">
        <v>1476</v>
      </c>
      <c r="E969" s="19" t="s">
        <v>290</v>
      </c>
      <c r="F969" s="29">
        <v>64</v>
      </c>
      <c r="G969" s="19" t="s">
        <v>292</v>
      </c>
      <c r="H969" s="19" t="s">
        <v>292</v>
      </c>
      <c r="I969" s="29">
        <v>320</v>
      </c>
      <c r="J969" s="19" t="s">
        <v>16</v>
      </c>
      <c r="K969" s="19" t="s">
        <v>16</v>
      </c>
      <c r="L969" s="30">
        <v>1</v>
      </c>
      <c r="M969" s="19" t="s">
        <v>275</v>
      </c>
      <c r="N969" s="19" t="s">
        <v>275</v>
      </c>
      <c r="O969" s="30">
        <v>1014</v>
      </c>
      <c r="P969" s="19" t="s">
        <v>1812</v>
      </c>
      <c r="Q969" s="19" t="s">
        <v>1813</v>
      </c>
      <c r="R969" t="s">
        <v>18</v>
      </c>
    </row>
    <row r="970" spans="1:18" hidden="1" x14ac:dyDescent="0.25">
      <c r="A970" s="28" t="s">
        <v>2159</v>
      </c>
      <c r="B970" s="28" t="s">
        <v>2160</v>
      </c>
      <c r="C970" s="29">
        <v>6</v>
      </c>
      <c r="D970" s="19" t="s">
        <v>1476</v>
      </c>
      <c r="E970" s="19" t="s">
        <v>290</v>
      </c>
      <c r="F970" s="29">
        <v>65</v>
      </c>
      <c r="G970" s="19" t="s">
        <v>1187</v>
      </c>
      <c r="H970" s="19" t="s">
        <v>1187</v>
      </c>
      <c r="I970" s="29">
        <v>320</v>
      </c>
      <c r="J970" s="19" t="s">
        <v>16</v>
      </c>
      <c r="K970" s="19" t="s">
        <v>16</v>
      </c>
      <c r="L970" s="30">
        <v>1</v>
      </c>
      <c r="M970" s="19" t="s">
        <v>275</v>
      </c>
      <c r="N970" s="19" t="s">
        <v>275</v>
      </c>
      <c r="O970" s="30">
        <v>1014</v>
      </c>
      <c r="P970" s="19" t="s">
        <v>1812</v>
      </c>
      <c r="Q970" s="19" t="s">
        <v>1813</v>
      </c>
      <c r="R970" t="s">
        <v>18</v>
      </c>
    </row>
    <row r="971" spans="1:18" hidden="1" x14ac:dyDescent="0.25">
      <c r="A971" s="28" t="s">
        <v>2161</v>
      </c>
      <c r="B971" s="28" t="s">
        <v>2162</v>
      </c>
      <c r="C971" s="29">
        <v>6</v>
      </c>
      <c r="D971" s="19" t="s">
        <v>1476</v>
      </c>
      <c r="E971" s="19" t="s">
        <v>290</v>
      </c>
      <c r="F971" s="29">
        <v>67</v>
      </c>
      <c r="G971" s="19" t="s">
        <v>813</v>
      </c>
      <c r="H971" s="19" t="s">
        <v>813</v>
      </c>
      <c r="I971" s="29">
        <v>320</v>
      </c>
      <c r="J971" s="19" t="s">
        <v>16</v>
      </c>
      <c r="K971" s="19" t="s">
        <v>16</v>
      </c>
      <c r="L971" s="30">
        <v>1</v>
      </c>
      <c r="M971" s="19" t="s">
        <v>275</v>
      </c>
      <c r="N971" s="19" t="s">
        <v>275</v>
      </c>
      <c r="O971" s="30">
        <v>1014</v>
      </c>
      <c r="P971" s="19" t="s">
        <v>1812</v>
      </c>
      <c r="Q971" s="19" t="s">
        <v>1813</v>
      </c>
      <c r="R971" t="s">
        <v>18</v>
      </c>
    </row>
    <row r="972" spans="1:18" hidden="1" x14ac:dyDescent="0.25">
      <c r="A972" s="28" t="s">
        <v>2163</v>
      </c>
      <c r="B972" s="28" t="s">
        <v>2164</v>
      </c>
      <c r="C972" s="29">
        <v>6</v>
      </c>
      <c r="D972" s="19" t="s">
        <v>1476</v>
      </c>
      <c r="E972" s="19" t="s">
        <v>290</v>
      </c>
      <c r="F972" s="29">
        <v>68</v>
      </c>
      <c r="G972" s="19" t="s">
        <v>1225</v>
      </c>
      <c r="H972" s="19" t="s">
        <v>1225</v>
      </c>
      <c r="I972" s="29">
        <v>320</v>
      </c>
      <c r="J972" s="19" t="s">
        <v>16</v>
      </c>
      <c r="K972" s="19" t="s">
        <v>16</v>
      </c>
      <c r="L972" s="30">
        <v>1</v>
      </c>
      <c r="M972" s="19" t="s">
        <v>275</v>
      </c>
      <c r="N972" s="19" t="s">
        <v>275</v>
      </c>
      <c r="O972" s="30">
        <v>1014</v>
      </c>
      <c r="P972" s="19" t="s">
        <v>1812</v>
      </c>
      <c r="Q972" s="19" t="s">
        <v>1813</v>
      </c>
      <c r="R972" t="s">
        <v>18</v>
      </c>
    </row>
    <row r="973" spans="1:18" hidden="1" x14ac:dyDescent="0.25">
      <c r="A973" s="28" t="s">
        <v>2165</v>
      </c>
      <c r="B973" s="28" t="s">
        <v>2166</v>
      </c>
      <c r="C973" s="29">
        <v>6</v>
      </c>
      <c r="D973" s="19" t="s">
        <v>1476</v>
      </c>
      <c r="E973" s="19" t="s">
        <v>290</v>
      </c>
      <c r="F973" s="29">
        <v>69</v>
      </c>
      <c r="G973" s="19" t="s">
        <v>816</v>
      </c>
      <c r="H973" s="19" t="s">
        <v>816</v>
      </c>
      <c r="I973" s="29">
        <v>320</v>
      </c>
      <c r="J973" s="19" t="s">
        <v>16</v>
      </c>
      <c r="K973" s="19" t="s">
        <v>16</v>
      </c>
      <c r="L973" s="30">
        <v>1</v>
      </c>
      <c r="M973" s="19" t="s">
        <v>275</v>
      </c>
      <c r="N973" s="19" t="s">
        <v>275</v>
      </c>
      <c r="O973" s="30">
        <v>1014</v>
      </c>
      <c r="P973" s="19" t="s">
        <v>1812</v>
      </c>
      <c r="Q973" s="19" t="s">
        <v>1813</v>
      </c>
      <c r="R973" t="s">
        <v>18</v>
      </c>
    </row>
    <row r="974" spans="1:18" hidden="1" x14ac:dyDescent="0.25">
      <c r="A974" s="28" t="s">
        <v>2167</v>
      </c>
      <c r="B974" s="28" t="s">
        <v>2168</v>
      </c>
      <c r="C974" s="29">
        <v>6</v>
      </c>
      <c r="D974" s="19" t="s">
        <v>1476</v>
      </c>
      <c r="E974" s="19" t="s">
        <v>290</v>
      </c>
      <c r="F974" s="29">
        <v>610</v>
      </c>
      <c r="G974" s="19" t="s">
        <v>1181</v>
      </c>
      <c r="H974" s="19" t="s">
        <v>1181</v>
      </c>
      <c r="I974" s="29">
        <v>320</v>
      </c>
      <c r="J974" s="19" t="s">
        <v>16</v>
      </c>
      <c r="K974" s="19" t="s">
        <v>16</v>
      </c>
      <c r="L974" s="30">
        <v>1</v>
      </c>
      <c r="M974" s="19" t="s">
        <v>275</v>
      </c>
      <c r="N974" s="19" t="s">
        <v>275</v>
      </c>
      <c r="O974" s="30">
        <v>1014</v>
      </c>
      <c r="P974" s="19" t="s">
        <v>1812</v>
      </c>
      <c r="Q974" s="19" t="s">
        <v>1813</v>
      </c>
      <c r="R974" t="s">
        <v>18</v>
      </c>
    </row>
    <row r="975" spans="1:18" hidden="1" x14ac:dyDescent="0.25">
      <c r="A975" s="28" t="s">
        <v>2169</v>
      </c>
      <c r="B975" s="28" t="s">
        <v>2170</v>
      </c>
      <c r="C975" s="29">
        <v>6</v>
      </c>
      <c r="D975" s="19" t="s">
        <v>1476</v>
      </c>
      <c r="E975" s="19" t="s">
        <v>290</v>
      </c>
      <c r="F975" s="29">
        <v>901</v>
      </c>
      <c r="G975" s="19" t="s">
        <v>433</v>
      </c>
      <c r="H975" s="19" t="s">
        <v>433</v>
      </c>
      <c r="I975" s="29">
        <v>320</v>
      </c>
      <c r="J975" s="19" t="s">
        <v>16</v>
      </c>
      <c r="K975" s="19" t="s">
        <v>16</v>
      </c>
      <c r="L975" s="30">
        <v>1</v>
      </c>
      <c r="M975" s="19" t="s">
        <v>275</v>
      </c>
      <c r="N975" s="19" t="s">
        <v>275</v>
      </c>
      <c r="O975" s="30">
        <v>1014</v>
      </c>
      <c r="P975" s="19" t="s">
        <v>1812</v>
      </c>
      <c r="Q975" s="19" t="s">
        <v>1813</v>
      </c>
      <c r="R975" t="s">
        <v>18</v>
      </c>
    </row>
    <row r="976" spans="1:18" hidden="1" x14ac:dyDescent="0.25">
      <c r="A976" s="28" t="s">
        <v>2171</v>
      </c>
      <c r="B976" s="28" t="s">
        <v>2172</v>
      </c>
      <c r="C976" s="29">
        <v>6</v>
      </c>
      <c r="D976" s="19" t="s">
        <v>1476</v>
      </c>
      <c r="E976" s="19" t="s">
        <v>290</v>
      </c>
      <c r="F976" s="29">
        <v>902</v>
      </c>
      <c r="G976" s="19" t="s">
        <v>122</v>
      </c>
      <c r="H976" s="19" t="s">
        <v>122</v>
      </c>
      <c r="I976" s="29">
        <v>320</v>
      </c>
      <c r="J976" s="19" t="s">
        <v>16</v>
      </c>
      <c r="K976" s="19" t="s">
        <v>16</v>
      </c>
      <c r="L976" s="30">
        <v>1</v>
      </c>
      <c r="M976" s="19" t="s">
        <v>275</v>
      </c>
      <c r="N976" s="19" t="s">
        <v>275</v>
      </c>
      <c r="O976" s="30">
        <v>1014</v>
      </c>
      <c r="P976" s="19" t="s">
        <v>1812</v>
      </c>
      <c r="Q976" s="19" t="s">
        <v>1813</v>
      </c>
      <c r="R976" t="s">
        <v>18</v>
      </c>
    </row>
    <row r="977" spans="1:18" hidden="1" x14ac:dyDescent="0.25">
      <c r="A977" s="28" t="s">
        <v>2173</v>
      </c>
      <c r="B977" s="28" t="s">
        <v>2174</v>
      </c>
      <c r="C977" s="29">
        <v>6</v>
      </c>
      <c r="D977" s="19" t="s">
        <v>1476</v>
      </c>
      <c r="E977" s="19" t="s">
        <v>290</v>
      </c>
      <c r="F977" s="29">
        <v>903</v>
      </c>
      <c r="G977" s="19" t="s">
        <v>1814</v>
      </c>
      <c r="H977" s="19" t="s">
        <v>1814</v>
      </c>
      <c r="I977" s="29">
        <v>320</v>
      </c>
      <c r="J977" s="19" t="s">
        <v>16</v>
      </c>
      <c r="K977" s="19" t="s">
        <v>16</v>
      </c>
      <c r="L977" s="30">
        <v>1</v>
      </c>
      <c r="M977" s="19" t="s">
        <v>275</v>
      </c>
      <c r="N977" s="19" t="s">
        <v>275</v>
      </c>
      <c r="O977" s="30">
        <v>1014</v>
      </c>
      <c r="P977" s="19" t="s">
        <v>1812</v>
      </c>
      <c r="Q977" s="19" t="s">
        <v>1813</v>
      </c>
      <c r="R977" t="s">
        <v>18</v>
      </c>
    </row>
    <row r="978" spans="1:18" hidden="1" x14ac:dyDescent="0.25">
      <c r="A978" s="28" t="s">
        <v>2175</v>
      </c>
      <c r="B978" s="28" t="s">
        <v>2176</v>
      </c>
      <c r="C978" s="29">
        <v>6</v>
      </c>
      <c r="D978" s="19" t="s">
        <v>1476</v>
      </c>
      <c r="E978" s="19" t="s">
        <v>290</v>
      </c>
      <c r="F978" s="29">
        <v>904</v>
      </c>
      <c r="G978" s="19" t="s">
        <v>1815</v>
      </c>
      <c r="H978" s="19" t="s">
        <v>1815</v>
      </c>
      <c r="I978" s="29">
        <v>320</v>
      </c>
      <c r="J978" s="19" t="s">
        <v>16</v>
      </c>
      <c r="K978" s="19" t="s">
        <v>16</v>
      </c>
      <c r="L978" s="30">
        <v>1</v>
      </c>
      <c r="M978" s="19" t="s">
        <v>275</v>
      </c>
      <c r="N978" s="19" t="s">
        <v>275</v>
      </c>
      <c r="O978" s="30">
        <v>1014</v>
      </c>
      <c r="P978" s="19" t="s">
        <v>1812</v>
      </c>
      <c r="Q978" s="19" t="s">
        <v>1813</v>
      </c>
      <c r="R978" t="s">
        <v>18</v>
      </c>
    </row>
    <row r="979" spans="1:18" hidden="1" x14ac:dyDescent="0.25">
      <c r="A979" s="28" t="s">
        <v>2177</v>
      </c>
      <c r="B979" s="28" t="s">
        <v>2178</v>
      </c>
      <c r="C979" s="29">
        <v>6</v>
      </c>
      <c r="D979" s="19" t="s">
        <v>1476</v>
      </c>
      <c r="E979" s="19" t="s">
        <v>290</v>
      </c>
      <c r="F979" s="29">
        <v>905</v>
      </c>
      <c r="G979" s="19" t="s">
        <v>318</v>
      </c>
      <c r="H979" s="19" t="s">
        <v>318</v>
      </c>
      <c r="I979" s="29">
        <v>320</v>
      </c>
      <c r="J979" s="19" t="s">
        <v>16</v>
      </c>
      <c r="K979" s="19" t="s">
        <v>16</v>
      </c>
      <c r="L979" s="30">
        <v>1</v>
      </c>
      <c r="M979" s="19" t="s">
        <v>275</v>
      </c>
      <c r="N979" s="19" t="s">
        <v>275</v>
      </c>
      <c r="O979" s="30">
        <v>1014</v>
      </c>
      <c r="P979" s="19" t="s">
        <v>1812</v>
      </c>
      <c r="Q979" s="19" t="s">
        <v>1813</v>
      </c>
      <c r="R979" t="s">
        <v>18</v>
      </c>
    </row>
    <row r="980" spans="1:18" hidden="1" x14ac:dyDescent="0.25">
      <c r="A980" s="28" t="s">
        <v>2179</v>
      </c>
      <c r="B980" s="28" t="s">
        <v>2180</v>
      </c>
      <c r="C980" s="29">
        <v>6</v>
      </c>
      <c r="D980" s="19" t="s">
        <v>1476</v>
      </c>
      <c r="E980" s="19" t="s">
        <v>290</v>
      </c>
      <c r="F980" s="29">
        <v>906</v>
      </c>
      <c r="G980" s="19" t="s">
        <v>1816</v>
      </c>
      <c r="H980" s="19" t="s">
        <v>1816</v>
      </c>
      <c r="I980" s="29">
        <v>320</v>
      </c>
      <c r="J980" s="19" t="s">
        <v>16</v>
      </c>
      <c r="K980" s="19" t="s">
        <v>16</v>
      </c>
      <c r="L980" s="30">
        <v>1</v>
      </c>
      <c r="M980" s="19" t="s">
        <v>275</v>
      </c>
      <c r="N980" s="19" t="s">
        <v>275</v>
      </c>
      <c r="O980" s="30">
        <v>1014</v>
      </c>
      <c r="P980" s="19" t="s">
        <v>1812</v>
      </c>
      <c r="Q980" s="19" t="s">
        <v>1813</v>
      </c>
      <c r="R980" t="s">
        <v>18</v>
      </c>
    </row>
    <row r="981" spans="1:18" hidden="1" x14ac:dyDescent="0.25">
      <c r="A981" s="28" t="s">
        <v>2181</v>
      </c>
      <c r="B981" s="28" t="s">
        <v>2182</v>
      </c>
      <c r="C981" s="29">
        <v>6</v>
      </c>
      <c r="D981" s="19" t="s">
        <v>1476</v>
      </c>
      <c r="E981" s="19" t="s">
        <v>290</v>
      </c>
      <c r="F981" s="29">
        <v>907</v>
      </c>
      <c r="G981" s="19" t="s">
        <v>1817</v>
      </c>
      <c r="H981" s="19" t="s">
        <v>1817</v>
      </c>
      <c r="I981" s="29">
        <v>320</v>
      </c>
      <c r="J981" s="19" t="s">
        <v>16</v>
      </c>
      <c r="K981" s="19" t="s">
        <v>16</v>
      </c>
      <c r="L981" s="30">
        <v>1</v>
      </c>
      <c r="M981" s="19" t="s">
        <v>275</v>
      </c>
      <c r="N981" s="19" t="s">
        <v>275</v>
      </c>
      <c r="O981" s="30">
        <v>1014</v>
      </c>
      <c r="P981" s="19" t="s">
        <v>1812</v>
      </c>
      <c r="Q981" s="19" t="s">
        <v>1813</v>
      </c>
      <c r="R981" t="s">
        <v>18</v>
      </c>
    </row>
    <row r="982" spans="1:18" hidden="1" x14ac:dyDescent="0.25">
      <c r="A982" s="28" t="s">
        <v>2183</v>
      </c>
      <c r="B982" s="28" t="s">
        <v>2184</v>
      </c>
      <c r="C982" s="29">
        <v>6</v>
      </c>
      <c r="D982" s="19" t="s">
        <v>1476</v>
      </c>
      <c r="E982" s="19" t="s">
        <v>290</v>
      </c>
      <c r="F982" s="29">
        <v>908</v>
      </c>
      <c r="G982" s="19" t="s">
        <v>592</v>
      </c>
      <c r="H982" s="19" t="s">
        <v>592</v>
      </c>
      <c r="I982" s="29">
        <v>320</v>
      </c>
      <c r="J982" s="19" t="s">
        <v>16</v>
      </c>
      <c r="K982" s="19" t="s">
        <v>16</v>
      </c>
      <c r="L982" s="30">
        <v>1</v>
      </c>
      <c r="M982" s="19" t="s">
        <v>275</v>
      </c>
      <c r="N982" s="19" t="s">
        <v>275</v>
      </c>
      <c r="O982" s="30">
        <v>1014</v>
      </c>
      <c r="P982" s="19" t="s">
        <v>1812</v>
      </c>
      <c r="Q982" s="19" t="s">
        <v>1813</v>
      </c>
      <c r="R982" t="s">
        <v>18</v>
      </c>
    </row>
    <row r="983" spans="1:18" hidden="1" x14ac:dyDescent="0.25">
      <c r="A983" s="28" t="s">
        <v>2185</v>
      </c>
      <c r="B983" s="28" t="s">
        <v>2186</v>
      </c>
      <c r="C983" s="29">
        <v>6</v>
      </c>
      <c r="D983" s="19" t="s">
        <v>1476</v>
      </c>
      <c r="E983" s="19" t="s">
        <v>290</v>
      </c>
      <c r="F983" s="29">
        <v>909</v>
      </c>
      <c r="G983" s="19" t="s">
        <v>320</v>
      </c>
      <c r="H983" s="19" t="s">
        <v>320</v>
      </c>
      <c r="I983" s="29">
        <v>320</v>
      </c>
      <c r="J983" s="19" t="s">
        <v>16</v>
      </c>
      <c r="K983" s="19" t="s">
        <v>16</v>
      </c>
      <c r="L983" s="30">
        <v>1</v>
      </c>
      <c r="M983" s="19" t="s">
        <v>275</v>
      </c>
      <c r="N983" s="19" t="s">
        <v>275</v>
      </c>
      <c r="O983" s="30">
        <v>1014</v>
      </c>
      <c r="P983" s="19" t="s">
        <v>1812</v>
      </c>
      <c r="Q983" s="19" t="s">
        <v>1813</v>
      </c>
      <c r="R983" t="s">
        <v>18</v>
      </c>
    </row>
    <row r="984" spans="1:18" hidden="1" x14ac:dyDescent="0.25">
      <c r="A984" s="28" t="s">
        <v>2187</v>
      </c>
      <c r="B984" s="28" t="s">
        <v>1920</v>
      </c>
      <c r="C984" s="29">
        <v>4</v>
      </c>
      <c r="D984" s="19" t="s">
        <v>1372</v>
      </c>
      <c r="E984" s="19" t="s">
        <v>14</v>
      </c>
      <c r="F984" s="29">
        <v>42</v>
      </c>
      <c r="G984" s="19" t="s">
        <v>15</v>
      </c>
      <c r="H984" s="19" t="s">
        <v>15</v>
      </c>
      <c r="I984" s="29">
        <v>320</v>
      </c>
      <c r="J984" s="19" t="s">
        <v>16</v>
      </c>
      <c r="K984" s="19" t="s">
        <v>16</v>
      </c>
      <c r="L984" s="30">
        <v>4202</v>
      </c>
      <c r="M984" s="19" t="s">
        <v>1716</v>
      </c>
      <c r="N984" s="19" t="s">
        <v>1716</v>
      </c>
      <c r="O984" s="30">
        <v>157</v>
      </c>
      <c r="P984" s="19" t="s">
        <v>1414</v>
      </c>
      <c r="Q984" s="19" t="s">
        <v>1415</v>
      </c>
      <c r="R984" t="s">
        <v>18</v>
      </c>
    </row>
    <row r="985" spans="1:18" hidden="1" x14ac:dyDescent="0.25">
      <c r="A985" s="28" t="s">
        <v>2187</v>
      </c>
      <c r="B985" s="28" t="s">
        <v>1920</v>
      </c>
      <c r="C985" s="29">
        <v>4</v>
      </c>
      <c r="D985" s="19" t="s">
        <v>1372</v>
      </c>
      <c r="E985" s="19" t="s">
        <v>14</v>
      </c>
      <c r="F985" s="29">
        <v>42</v>
      </c>
      <c r="G985" s="19" t="s">
        <v>15</v>
      </c>
      <c r="H985" s="19" t="s">
        <v>15</v>
      </c>
      <c r="I985" s="29">
        <v>320</v>
      </c>
      <c r="J985" s="19" t="s">
        <v>16</v>
      </c>
      <c r="K985" s="19" t="s">
        <v>16</v>
      </c>
      <c r="L985" s="30">
        <v>4202</v>
      </c>
      <c r="M985" s="19" t="s">
        <v>1716</v>
      </c>
      <c r="N985" s="19" t="s">
        <v>1716</v>
      </c>
      <c r="O985" s="30">
        <v>186</v>
      </c>
      <c r="P985" s="19" t="s">
        <v>1423</v>
      </c>
      <c r="Q985" s="19" t="s">
        <v>1423</v>
      </c>
      <c r="R985" t="s">
        <v>18</v>
      </c>
    </row>
    <row r="986" spans="1:18" hidden="1" x14ac:dyDescent="0.25">
      <c r="A986" s="28" t="s">
        <v>2187</v>
      </c>
      <c r="B986" s="28" t="s">
        <v>1920</v>
      </c>
      <c r="C986" s="29">
        <v>4</v>
      </c>
      <c r="D986" s="19" t="s">
        <v>1372</v>
      </c>
      <c r="E986" s="19" t="s">
        <v>14</v>
      </c>
      <c r="F986" s="29">
        <v>42</v>
      </c>
      <c r="G986" s="19" t="s">
        <v>15</v>
      </c>
      <c r="H986" s="19" t="s">
        <v>15</v>
      </c>
      <c r="I986" s="29">
        <v>320</v>
      </c>
      <c r="J986" s="19" t="s">
        <v>16</v>
      </c>
      <c r="K986" s="19" t="s">
        <v>16</v>
      </c>
      <c r="L986" s="30">
        <v>4202</v>
      </c>
      <c r="M986" s="19" t="s">
        <v>1716</v>
      </c>
      <c r="N986" s="19" t="s">
        <v>1716</v>
      </c>
      <c r="O986" s="30">
        <v>159</v>
      </c>
      <c r="P986" s="19" t="s">
        <v>1418</v>
      </c>
      <c r="Q986" s="19" t="s">
        <v>1418</v>
      </c>
      <c r="R986" t="s">
        <v>25</v>
      </c>
    </row>
    <row r="987" spans="1:18" hidden="1" x14ac:dyDescent="0.25">
      <c r="A987" s="28" t="s">
        <v>2188</v>
      </c>
      <c r="B987" s="28" t="s">
        <v>1920</v>
      </c>
      <c r="C987" s="29">
        <v>4</v>
      </c>
      <c r="D987" s="19" t="s">
        <v>1372</v>
      </c>
      <c r="E987" s="19" t="s">
        <v>14</v>
      </c>
      <c r="F987" s="29">
        <v>42</v>
      </c>
      <c r="G987" s="19" t="s">
        <v>15</v>
      </c>
      <c r="H987" s="19" t="s">
        <v>15</v>
      </c>
      <c r="I987" s="29">
        <v>320</v>
      </c>
      <c r="J987" s="19" t="s">
        <v>16</v>
      </c>
      <c r="K987" s="19" t="s">
        <v>16</v>
      </c>
      <c r="L987" s="30">
        <v>4205</v>
      </c>
      <c r="M987" s="19" t="s">
        <v>1638</v>
      </c>
      <c r="N987" s="19" t="s">
        <v>1638</v>
      </c>
      <c r="O987" s="30">
        <v>186</v>
      </c>
      <c r="P987" s="19" t="s">
        <v>1423</v>
      </c>
      <c r="Q987" s="19" t="s">
        <v>1423</v>
      </c>
      <c r="R987" t="s">
        <v>18</v>
      </c>
    </row>
    <row r="988" spans="1:18" hidden="1" x14ac:dyDescent="0.25">
      <c r="A988" s="28" t="s">
        <v>2188</v>
      </c>
      <c r="B988" s="28" t="s">
        <v>1920</v>
      </c>
      <c r="C988" s="29">
        <v>4</v>
      </c>
      <c r="D988" s="19" t="s">
        <v>1372</v>
      </c>
      <c r="E988" s="19" t="s">
        <v>14</v>
      </c>
      <c r="F988" s="29">
        <v>42</v>
      </c>
      <c r="G988" s="19" t="s">
        <v>15</v>
      </c>
      <c r="H988" s="19" t="s">
        <v>15</v>
      </c>
      <c r="I988" s="29">
        <v>320</v>
      </c>
      <c r="J988" s="19" t="s">
        <v>16</v>
      </c>
      <c r="K988" s="19" t="s">
        <v>16</v>
      </c>
      <c r="L988" s="30">
        <v>4205</v>
      </c>
      <c r="M988" s="19" t="s">
        <v>1638</v>
      </c>
      <c r="N988" s="19" t="s">
        <v>1638</v>
      </c>
      <c r="O988" s="30">
        <v>159</v>
      </c>
      <c r="P988" s="19" t="s">
        <v>1418</v>
      </c>
      <c r="Q988" s="19" t="s">
        <v>1418</v>
      </c>
      <c r="R988" t="s">
        <v>25</v>
      </c>
    </row>
    <row r="989" spans="1:18" hidden="1" x14ac:dyDescent="0.25">
      <c r="A989" s="28" t="s">
        <v>2189</v>
      </c>
      <c r="B989" s="28" t="s">
        <v>1920</v>
      </c>
      <c r="C989" s="29">
        <v>4</v>
      </c>
      <c r="D989" s="19" t="s">
        <v>1372</v>
      </c>
      <c r="E989" s="19" t="s">
        <v>14</v>
      </c>
      <c r="F989" s="29">
        <v>42</v>
      </c>
      <c r="G989" s="19" t="s">
        <v>15</v>
      </c>
      <c r="H989" s="19" t="s">
        <v>15</v>
      </c>
      <c r="I989" s="29">
        <v>320</v>
      </c>
      <c r="J989" s="19" t="s">
        <v>16</v>
      </c>
      <c r="K989" s="19" t="s">
        <v>16</v>
      </c>
      <c r="L989" s="30">
        <v>4207</v>
      </c>
      <c r="M989" s="19" t="s">
        <v>1639</v>
      </c>
      <c r="N989" s="19" t="s">
        <v>1639</v>
      </c>
      <c r="O989" s="30">
        <v>157</v>
      </c>
      <c r="P989" s="19" t="s">
        <v>1414</v>
      </c>
      <c r="Q989" s="19" t="s">
        <v>1415</v>
      </c>
      <c r="R989" t="s">
        <v>18</v>
      </c>
    </row>
    <row r="990" spans="1:18" hidden="1" x14ac:dyDescent="0.25">
      <c r="A990" s="28" t="s">
        <v>2189</v>
      </c>
      <c r="B990" s="28" t="s">
        <v>1920</v>
      </c>
      <c r="C990" s="29">
        <v>4</v>
      </c>
      <c r="D990" s="19" t="s">
        <v>1372</v>
      </c>
      <c r="E990" s="19" t="s">
        <v>14</v>
      </c>
      <c r="F990" s="29">
        <v>42</v>
      </c>
      <c r="G990" s="19" t="s">
        <v>15</v>
      </c>
      <c r="H990" s="19" t="s">
        <v>15</v>
      </c>
      <c r="I990" s="29">
        <v>320</v>
      </c>
      <c r="J990" s="19" t="s">
        <v>16</v>
      </c>
      <c r="K990" s="19" t="s">
        <v>16</v>
      </c>
      <c r="L990" s="30">
        <v>4207</v>
      </c>
      <c r="M990" s="19" t="s">
        <v>1639</v>
      </c>
      <c r="N990" s="19" t="s">
        <v>1639</v>
      </c>
      <c r="O990" s="30">
        <v>159</v>
      </c>
      <c r="P990" s="19" t="s">
        <v>1418</v>
      </c>
      <c r="Q990" s="19" t="s">
        <v>1418</v>
      </c>
      <c r="R990" t="s">
        <v>25</v>
      </c>
    </row>
    <row r="991" spans="1:18" hidden="1" x14ac:dyDescent="0.25">
      <c r="A991" s="28" t="s">
        <v>2190</v>
      </c>
      <c r="B991" s="28" t="s">
        <v>1920</v>
      </c>
      <c r="C991" s="29">
        <v>4</v>
      </c>
      <c r="D991" s="19" t="s">
        <v>1372</v>
      </c>
      <c r="E991" s="19" t="s">
        <v>14</v>
      </c>
      <c r="F991" s="29">
        <v>42</v>
      </c>
      <c r="G991" s="19" t="s">
        <v>15</v>
      </c>
      <c r="H991" s="19" t="s">
        <v>15</v>
      </c>
      <c r="I991" s="29">
        <v>320</v>
      </c>
      <c r="J991" s="19" t="s">
        <v>16</v>
      </c>
      <c r="K991" s="19" t="s">
        <v>16</v>
      </c>
      <c r="L991" s="30">
        <v>4208</v>
      </c>
      <c r="M991" s="19" t="s">
        <v>1640</v>
      </c>
      <c r="N991" s="19" t="s">
        <v>1640</v>
      </c>
      <c r="O991" s="30">
        <v>157</v>
      </c>
      <c r="P991" s="19" t="s">
        <v>1414</v>
      </c>
      <c r="Q991" s="19" t="s">
        <v>1415</v>
      </c>
      <c r="R991" t="s">
        <v>18</v>
      </c>
    </row>
    <row r="992" spans="1:18" hidden="1" x14ac:dyDescent="0.25">
      <c r="A992" s="28" t="s">
        <v>2190</v>
      </c>
      <c r="B992" s="28" t="s">
        <v>1920</v>
      </c>
      <c r="C992" s="29">
        <v>4</v>
      </c>
      <c r="D992" s="19" t="s">
        <v>1372</v>
      </c>
      <c r="E992" s="19" t="s">
        <v>14</v>
      </c>
      <c r="F992" s="29">
        <v>42</v>
      </c>
      <c r="G992" s="19" t="s">
        <v>15</v>
      </c>
      <c r="H992" s="19" t="s">
        <v>15</v>
      </c>
      <c r="I992" s="29">
        <v>320</v>
      </c>
      <c r="J992" s="19" t="s">
        <v>16</v>
      </c>
      <c r="K992" s="19" t="s">
        <v>16</v>
      </c>
      <c r="L992" s="30">
        <v>4208</v>
      </c>
      <c r="M992" s="19" t="s">
        <v>1640</v>
      </c>
      <c r="N992" s="19" t="s">
        <v>1640</v>
      </c>
      <c r="O992" s="30">
        <v>159</v>
      </c>
      <c r="P992" s="19" t="s">
        <v>1418</v>
      </c>
      <c r="Q992" s="19" t="s">
        <v>1418</v>
      </c>
      <c r="R992" t="s">
        <v>25</v>
      </c>
    </row>
    <row r="993" spans="1:18" hidden="1" x14ac:dyDescent="0.25">
      <c r="A993" s="28" t="s">
        <v>2191</v>
      </c>
      <c r="B993" s="28" t="s">
        <v>1920</v>
      </c>
      <c r="C993" s="29">
        <v>4</v>
      </c>
      <c r="D993" s="19" t="s">
        <v>1372</v>
      </c>
      <c r="E993" s="19" t="s">
        <v>14</v>
      </c>
      <c r="F993" s="29">
        <v>42</v>
      </c>
      <c r="G993" s="19" t="s">
        <v>15</v>
      </c>
      <c r="H993" s="19" t="s">
        <v>15</v>
      </c>
      <c r="I993" s="29">
        <v>320</v>
      </c>
      <c r="J993" s="19" t="s">
        <v>16</v>
      </c>
      <c r="K993" s="19" t="s">
        <v>16</v>
      </c>
      <c r="L993" s="30">
        <v>4209</v>
      </c>
      <c r="M993" s="19" t="s">
        <v>1641</v>
      </c>
      <c r="N993" s="19" t="s">
        <v>1641</v>
      </c>
      <c r="O993" s="30">
        <v>157</v>
      </c>
      <c r="P993" s="19" t="s">
        <v>1414</v>
      </c>
      <c r="Q993" s="19" t="s">
        <v>1415</v>
      </c>
      <c r="R993" t="s">
        <v>18</v>
      </c>
    </row>
    <row r="994" spans="1:18" hidden="1" x14ac:dyDescent="0.25">
      <c r="A994" s="28" t="s">
        <v>2191</v>
      </c>
      <c r="B994" s="28" t="s">
        <v>1920</v>
      </c>
      <c r="C994" s="29">
        <v>4</v>
      </c>
      <c r="D994" s="19" t="s">
        <v>1372</v>
      </c>
      <c r="E994" s="19" t="s">
        <v>14</v>
      </c>
      <c r="F994" s="29">
        <v>42</v>
      </c>
      <c r="G994" s="19" t="s">
        <v>15</v>
      </c>
      <c r="H994" s="19" t="s">
        <v>15</v>
      </c>
      <c r="I994" s="29">
        <v>320</v>
      </c>
      <c r="J994" s="19" t="s">
        <v>16</v>
      </c>
      <c r="K994" s="19" t="s">
        <v>16</v>
      </c>
      <c r="L994" s="30">
        <v>4209</v>
      </c>
      <c r="M994" s="19" t="s">
        <v>1641</v>
      </c>
      <c r="N994" s="19" t="s">
        <v>1641</v>
      </c>
      <c r="O994" s="30">
        <v>159</v>
      </c>
      <c r="P994" s="19" t="s">
        <v>1418</v>
      </c>
      <c r="Q994" s="19" t="s">
        <v>1418</v>
      </c>
      <c r="R994" t="s">
        <v>25</v>
      </c>
    </row>
    <row r="995" spans="1:18" hidden="1" x14ac:dyDescent="0.25">
      <c r="A995" s="28" t="s">
        <v>2192</v>
      </c>
      <c r="B995" s="28" t="s">
        <v>2193</v>
      </c>
      <c r="C995" s="29">
        <v>1</v>
      </c>
      <c r="D995" s="35" t="s">
        <v>1373</v>
      </c>
      <c r="E995" s="19" t="s">
        <v>98</v>
      </c>
      <c r="F995" s="29">
        <v>15</v>
      </c>
      <c r="G995" s="35" t="s">
        <v>116</v>
      </c>
      <c r="H995" s="19" t="s">
        <v>116</v>
      </c>
      <c r="I995" s="29">
        <v>152</v>
      </c>
      <c r="J995" s="35" t="s">
        <v>230</v>
      </c>
      <c r="K995" s="19" t="s">
        <v>230</v>
      </c>
      <c r="L995" s="30">
        <v>1521</v>
      </c>
      <c r="M995" s="35" t="s">
        <v>44</v>
      </c>
      <c r="N995" s="19" t="s">
        <v>44</v>
      </c>
      <c r="O995" s="30">
        <v>1004</v>
      </c>
      <c r="P995" s="35" t="s">
        <v>1791</v>
      </c>
      <c r="Q995" s="19" t="s">
        <v>1791</v>
      </c>
      <c r="R995" t="s">
        <v>18</v>
      </c>
    </row>
    <row r="996" spans="1:18" hidden="1" x14ac:dyDescent="0.25">
      <c r="A996" s="28" t="s">
        <v>2192</v>
      </c>
      <c r="B996" s="28" t="s">
        <v>2193</v>
      </c>
      <c r="C996" s="29">
        <v>1</v>
      </c>
      <c r="D996" s="35" t="s">
        <v>1373</v>
      </c>
      <c r="E996" s="19" t="s">
        <v>98</v>
      </c>
      <c r="F996" s="29">
        <v>15</v>
      </c>
      <c r="G996" s="35" t="s">
        <v>116</v>
      </c>
      <c r="H996" s="19" t="s">
        <v>116</v>
      </c>
      <c r="I996" s="29">
        <v>152</v>
      </c>
      <c r="J996" s="35" t="s">
        <v>230</v>
      </c>
      <c r="K996" s="19" t="s">
        <v>230</v>
      </c>
      <c r="L996" s="30">
        <v>1521</v>
      </c>
      <c r="M996" s="35" t="s">
        <v>44</v>
      </c>
      <c r="N996" s="19" t="s">
        <v>44</v>
      </c>
      <c r="O996" s="30">
        <v>150</v>
      </c>
      <c r="P996" s="35" t="s">
        <v>1426</v>
      </c>
      <c r="Q996" s="19" t="s">
        <v>1427</v>
      </c>
      <c r="R996" t="s">
        <v>18</v>
      </c>
    </row>
    <row r="997" spans="1:18" hidden="1" x14ac:dyDescent="0.25">
      <c r="A997" s="28" t="s">
        <v>2192</v>
      </c>
      <c r="B997" s="28" t="s">
        <v>2193</v>
      </c>
      <c r="C997" s="29">
        <v>1</v>
      </c>
      <c r="D997" s="35" t="s">
        <v>1373</v>
      </c>
      <c r="E997" s="19" t="s">
        <v>98</v>
      </c>
      <c r="F997" s="29">
        <v>15</v>
      </c>
      <c r="G997" s="35" t="s">
        <v>116</v>
      </c>
      <c r="H997" s="19" t="s">
        <v>116</v>
      </c>
      <c r="I997" s="29">
        <v>152</v>
      </c>
      <c r="J997" s="35" t="s">
        <v>230</v>
      </c>
      <c r="K997" s="19" t="s">
        <v>230</v>
      </c>
      <c r="L997" s="30">
        <v>1521</v>
      </c>
      <c r="M997" s="35" t="s">
        <v>44</v>
      </c>
      <c r="N997" s="19" t="s">
        <v>44</v>
      </c>
      <c r="O997" s="30">
        <v>151</v>
      </c>
      <c r="P997" s="35" t="s">
        <v>1428</v>
      </c>
      <c r="Q997" s="19" t="s">
        <v>1429</v>
      </c>
      <c r="R997" t="s">
        <v>18</v>
      </c>
    </row>
    <row r="998" spans="1:18" hidden="1" x14ac:dyDescent="0.25">
      <c r="A998" s="28" t="s">
        <v>2192</v>
      </c>
      <c r="B998" s="28" t="s">
        <v>2193</v>
      </c>
      <c r="C998" s="29">
        <v>1</v>
      </c>
      <c r="D998" s="35" t="s">
        <v>1373</v>
      </c>
      <c r="E998" s="19" t="s">
        <v>98</v>
      </c>
      <c r="F998" s="29">
        <v>15</v>
      </c>
      <c r="G998" s="35" t="s">
        <v>116</v>
      </c>
      <c r="H998" s="19" t="s">
        <v>116</v>
      </c>
      <c r="I998" s="29">
        <v>152</v>
      </c>
      <c r="J998" s="35" t="s">
        <v>230</v>
      </c>
      <c r="K998" s="19" t="s">
        <v>230</v>
      </c>
      <c r="L998" s="30">
        <v>1521</v>
      </c>
      <c r="M998" s="35" t="s">
        <v>44</v>
      </c>
      <c r="N998" s="19" t="s">
        <v>44</v>
      </c>
      <c r="O998" s="30">
        <v>277</v>
      </c>
      <c r="P998" s="35" t="s">
        <v>1430</v>
      </c>
      <c r="Q998" s="19" t="s">
        <v>1431</v>
      </c>
      <c r="R998" t="s">
        <v>18</v>
      </c>
    </row>
    <row r="999" spans="1:18" hidden="1" x14ac:dyDescent="0.25">
      <c r="A999" s="28" t="s">
        <v>2192</v>
      </c>
      <c r="B999" s="28" t="s">
        <v>2193</v>
      </c>
      <c r="C999" s="29">
        <v>1</v>
      </c>
      <c r="D999" s="35" t="s">
        <v>1373</v>
      </c>
      <c r="E999" s="19" t="s">
        <v>98</v>
      </c>
      <c r="F999" s="29">
        <v>15</v>
      </c>
      <c r="G999" s="35" t="s">
        <v>116</v>
      </c>
      <c r="H999" s="19" t="s">
        <v>116</v>
      </c>
      <c r="I999" s="29">
        <v>152</v>
      </c>
      <c r="J999" s="35" t="s">
        <v>230</v>
      </c>
      <c r="K999" s="19" t="s">
        <v>230</v>
      </c>
      <c r="L999" s="30">
        <v>1521</v>
      </c>
      <c r="M999" s="35" t="s">
        <v>44</v>
      </c>
      <c r="N999" s="19" t="s">
        <v>44</v>
      </c>
      <c r="O999" s="30">
        <v>183</v>
      </c>
      <c r="P999" s="35" t="s">
        <v>1424</v>
      </c>
      <c r="Q999" s="19" t="s">
        <v>1425</v>
      </c>
      <c r="R999" t="s">
        <v>18</v>
      </c>
    </row>
    <row r="1000" spans="1:18" hidden="1" x14ac:dyDescent="0.25">
      <c r="A1000" s="28" t="s">
        <v>2192</v>
      </c>
      <c r="B1000" s="28" t="s">
        <v>2193</v>
      </c>
      <c r="C1000" s="29">
        <v>1</v>
      </c>
      <c r="D1000" s="35" t="s">
        <v>1373</v>
      </c>
      <c r="E1000" s="19" t="s">
        <v>98</v>
      </c>
      <c r="F1000" s="29">
        <v>15</v>
      </c>
      <c r="G1000" s="35" t="s">
        <v>116</v>
      </c>
      <c r="H1000" s="19" t="s">
        <v>116</v>
      </c>
      <c r="I1000" s="29">
        <v>152</v>
      </c>
      <c r="J1000" s="35" t="s">
        <v>230</v>
      </c>
      <c r="K1000" s="19" t="s">
        <v>230</v>
      </c>
      <c r="L1000" s="30">
        <v>1521</v>
      </c>
      <c r="M1000" s="35" t="s">
        <v>44</v>
      </c>
      <c r="N1000" s="19" t="s">
        <v>44</v>
      </c>
      <c r="O1000" s="30">
        <v>186</v>
      </c>
      <c r="P1000" s="35" t="s">
        <v>1423</v>
      </c>
      <c r="Q1000" s="19" t="s">
        <v>1423</v>
      </c>
      <c r="R1000" t="s">
        <v>18</v>
      </c>
    </row>
    <row r="1001" spans="1:18" hidden="1" x14ac:dyDescent="0.25">
      <c r="A1001" s="28" t="s">
        <v>2192</v>
      </c>
      <c r="B1001" s="28" t="s">
        <v>2193</v>
      </c>
      <c r="C1001" s="29">
        <v>1</v>
      </c>
      <c r="D1001" s="35" t="s">
        <v>1373</v>
      </c>
      <c r="E1001" s="19" t="s">
        <v>98</v>
      </c>
      <c r="F1001" s="29">
        <v>15</v>
      </c>
      <c r="G1001" s="35" t="s">
        <v>116</v>
      </c>
      <c r="H1001" s="19" t="s">
        <v>116</v>
      </c>
      <c r="I1001" s="29">
        <v>152</v>
      </c>
      <c r="J1001" s="35" t="s">
        <v>230</v>
      </c>
      <c r="K1001" s="19" t="s">
        <v>230</v>
      </c>
      <c r="L1001" s="30">
        <v>1521</v>
      </c>
      <c r="M1001" s="35" t="s">
        <v>44</v>
      </c>
      <c r="N1001" s="19" t="s">
        <v>44</v>
      </c>
      <c r="O1001" s="30">
        <v>275</v>
      </c>
      <c r="P1001" s="35" t="s">
        <v>1397</v>
      </c>
      <c r="Q1001" s="19" t="s">
        <v>1398</v>
      </c>
      <c r="R1001" t="s">
        <v>18</v>
      </c>
    </row>
    <row r="1002" spans="1:18" hidden="1" x14ac:dyDescent="0.25">
      <c r="A1002" s="28" t="s">
        <v>2192</v>
      </c>
      <c r="B1002" s="28" t="s">
        <v>2193</v>
      </c>
      <c r="C1002" s="29">
        <v>1</v>
      </c>
      <c r="D1002" s="35" t="s">
        <v>1373</v>
      </c>
      <c r="E1002" s="19" t="s">
        <v>98</v>
      </c>
      <c r="F1002" s="29">
        <v>15</v>
      </c>
      <c r="G1002" s="35" t="s">
        <v>116</v>
      </c>
      <c r="H1002" s="19" t="s">
        <v>116</v>
      </c>
      <c r="I1002" s="29">
        <v>152</v>
      </c>
      <c r="J1002" s="35" t="s">
        <v>230</v>
      </c>
      <c r="K1002" s="19" t="s">
        <v>230</v>
      </c>
      <c r="L1002" s="30">
        <v>1521</v>
      </c>
      <c r="M1002" s="35" t="s">
        <v>44</v>
      </c>
      <c r="N1002" s="19" t="s">
        <v>44</v>
      </c>
      <c r="O1002" s="30">
        <v>143</v>
      </c>
      <c r="P1002" s="35" t="s">
        <v>1402</v>
      </c>
      <c r="Q1002" s="19" t="s">
        <v>1403</v>
      </c>
      <c r="R1002" t="s">
        <v>18</v>
      </c>
    </row>
    <row r="1003" spans="1:18" hidden="1" x14ac:dyDescent="0.25">
      <c r="A1003" s="28" t="s">
        <v>2192</v>
      </c>
      <c r="B1003" s="28" t="s">
        <v>2193</v>
      </c>
      <c r="C1003" s="29">
        <v>1</v>
      </c>
      <c r="D1003" s="35" t="s">
        <v>1373</v>
      </c>
      <c r="E1003" s="19" t="s">
        <v>98</v>
      </c>
      <c r="F1003" s="29">
        <v>15</v>
      </c>
      <c r="G1003" s="35" t="s">
        <v>116</v>
      </c>
      <c r="H1003" s="19" t="s">
        <v>116</v>
      </c>
      <c r="I1003" s="29">
        <v>152</v>
      </c>
      <c r="J1003" s="35" t="s">
        <v>230</v>
      </c>
      <c r="K1003" s="19" t="s">
        <v>230</v>
      </c>
      <c r="L1003" s="30">
        <v>1521</v>
      </c>
      <c r="M1003" s="35" t="s">
        <v>44</v>
      </c>
      <c r="N1003" s="19" t="s">
        <v>44</v>
      </c>
      <c r="O1003" s="30">
        <v>144</v>
      </c>
      <c r="P1003" s="35" t="s">
        <v>1404</v>
      </c>
      <c r="Q1003" s="19" t="s">
        <v>1405</v>
      </c>
      <c r="R1003" t="s">
        <v>18</v>
      </c>
    </row>
    <row r="1004" spans="1:18" hidden="1" x14ac:dyDescent="0.25">
      <c r="A1004" s="28" t="s">
        <v>2192</v>
      </c>
      <c r="B1004" s="28" t="s">
        <v>2193</v>
      </c>
      <c r="C1004" s="29">
        <v>1</v>
      </c>
      <c r="D1004" s="35" t="s">
        <v>1373</v>
      </c>
      <c r="E1004" s="19" t="s">
        <v>98</v>
      </c>
      <c r="F1004" s="29">
        <v>15</v>
      </c>
      <c r="G1004" s="35" t="s">
        <v>116</v>
      </c>
      <c r="H1004" s="19" t="s">
        <v>116</v>
      </c>
      <c r="I1004" s="29">
        <v>152</v>
      </c>
      <c r="J1004" s="35" t="s">
        <v>230</v>
      </c>
      <c r="K1004" s="19" t="s">
        <v>230</v>
      </c>
      <c r="L1004" s="30">
        <v>1521</v>
      </c>
      <c r="M1004" s="35" t="s">
        <v>44</v>
      </c>
      <c r="N1004" s="19" t="s">
        <v>44</v>
      </c>
      <c r="O1004" s="30">
        <v>181</v>
      </c>
      <c r="P1004" s="35" t="s">
        <v>1400</v>
      </c>
      <c r="Q1004" s="19" t="s">
        <v>1401</v>
      </c>
      <c r="R1004" t="s">
        <v>18</v>
      </c>
    </row>
    <row r="1005" spans="1:18" hidden="1" x14ac:dyDescent="0.25">
      <c r="A1005" s="28" t="s">
        <v>2192</v>
      </c>
      <c r="B1005" s="28" t="s">
        <v>2193</v>
      </c>
      <c r="C1005" s="29">
        <v>1</v>
      </c>
      <c r="D1005" s="35" t="s">
        <v>1373</v>
      </c>
      <c r="E1005" s="19" t="s">
        <v>98</v>
      </c>
      <c r="F1005" s="29">
        <v>15</v>
      </c>
      <c r="G1005" s="35" t="s">
        <v>116</v>
      </c>
      <c r="H1005" s="19" t="s">
        <v>116</v>
      </c>
      <c r="I1005" s="29">
        <v>152</v>
      </c>
      <c r="J1005" s="35" t="s">
        <v>230</v>
      </c>
      <c r="K1005" s="19" t="s">
        <v>230</v>
      </c>
      <c r="L1005" s="30">
        <v>1521</v>
      </c>
      <c r="M1005" s="35" t="s">
        <v>44</v>
      </c>
      <c r="N1005" s="19" t="s">
        <v>44</v>
      </c>
      <c r="O1005" s="30">
        <v>148</v>
      </c>
      <c r="P1005" s="35" t="s">
        <v>1419</v>
      </c>
      <c r="Q1005" s="19" t="s">
        <v>1420</v>
      </c>
      <c r="R1005" t="s">
        <v>25</v>
      </c>
    </row>
    <row r="1006" spans="1:18" hidden="1" x14ac:dyDescent="0.25">
      <c r="A1006" s="28" t="s">
        <v>2192</v>
      </c>
      <c r="B1006" s="28" t="s">
        <v>2193</v>
      </c>
      <c r="C1006" s="29">
        <v>1</v>
      </c>
      <c r="D1006" s="35" t="s">
        <v>1373</v>
      </c>
      <c r="E1006" s="19" t="s">
        <v>98</v>
      </c>
      <c r="F1006" s="29">
        <v>15</v>
      </c>
      <c r="G1006" s="35" t="s">
        <v>116</v>
      </c>
      <c r="H1006" s="19" t="s">
        <v>116</v>
      </c>
      <c r="I1006" s="29">
        <v>152</v>
      </c>
      <c r="J1006" s="35" t="s">
        <v>230</v>
      </c>
      <c r="K1006" s="19" t="s">
        <v>230</v>
      </c>
      <c r="L1006" s="30">
        <v>1521</v>
      </c>
      <c r="M1006" s="35" t="s">
        <v>44</v>
      </c>
      <c r="N1006" s="19" t="s">
        <v>44</v>
      </c>
      <c r="O1006" s="30">
        <v>175</v>
      </c>
      <c r="P1006" s="35" t="s">
        <v>1432</v>
      </c>
      <c r="Q1006" s="19" t="s">
        <v>1432</v>
      </c>
      <c r="R1006" t="s">
        <v>18</v>
      </c>
    </row>
    <row r="1007" spans="1:18" hidden="1" x14ac:dyDescent="0.25">
      <c r="A1007" s="28" t="s">
        <v>2192</v>
      </c>
      <c r="B1007" s="28" t="s">
        <v>2193</v>
      </c>
      <c r="C1007" s="29">
        <v>1</v>
      </c>
      <c r="D1007" s="35" t="s">
        <v>1373</v>
      </c>
      <c r="E1007" s="19" t="s">
        <v>98</v>
      </c>
      <c r="F1007" s="29">
        <v>15</v>
      </c>
      <c r="G1007" s="35" t="s">
        <v>116</v>
      </c>
      <c r="H1007" s="19" t="s">
        <v>116</v>
      </c>
      <c r="I1007" s="29">
        <v>152</v>
      </c>
      <c r="J1007" s="35" t="s">
        <v>230</v>
      </c>
      <c r="K1007" s="19" t="s">
        <v>230</v>
      </c>
      <c r="L1007" s="30">
        <v>1521</v>
      </c>
      <c r="M1007" s="35" t="s">
        <v>44</v>
      </c>
      <c r="N1007" s="19" t="s">
        <v>44</v>
      </c>
      <c r="O1007" s="30">
        <v>135</v>
      </c>
      <c r="P1007" s="35" t="s">
        <v>1393</v>
      </c>
      <c r="Q1007" s="19" t="s">
        <v>1394</v>
      </c>
      <c r="R1007" t="s">
        <v>18</v>
      </c>
    </row>
    <row r="1008" spans="1:18" hidden="1" x14ac:dyDescent="0.25">
      <c r="A1008" s="28" t="s">
        <v>2192</v>
      </c>
      <c r="B1008" s="28" t="s">
        <v>2193</v>
      </c>
      <c r="C1008" s="29">
        <v>1</v>
      </c>
      <c r="D1008" s="35" t="s">
        <v>1373</v>
      </c>
      <c r="E1008" s="19" t="s">
        <v>98</v>
      </c>
      <c r="F1008" s="29">
        <v>15</v>
      </c>
      <c r="G1008" s="35" t="s">
        <v>116</v>
      </c>
      <c r="H1008" s="19" t="s">
        <v>116</v>
      </c>
      <c r="I1008" s="29">
        <v>152</v>
      </c>
      <c r="J1008" s="35" t="s">
        <v>230</v>
      </c>
      <c r="K1008" s="19" t="s">
        <v>230</v>
      </c>
      <c r="L1008" s="30">
        <v>1521</v>
      </c>
      <c r="M1008" s="35" t="s">
        <v>44</v>
      </c>
      <c r="N1008" s="19" t="s">
        <v>44</v>
      </c>
      <c r="O1008" s="30">
        <v>136</v>
      </c>
      <c r="P1008" s="35" t="s">
        <v>1395</v>
      </c>
      <c r="Q1008" s="19" t="s">
        <v>1396</v>
      </c>
      <c r="R1008" t="s">
        <v>18</v>
      </c>
    </row>
    <row r="1009" spans="1:18" hidden="1" x14ac:dyDescent="0.25">
      <c r="A1009" s="28" t="s">
        <v>2192</v>
      </c>
      <c r="B1009" s="28" t="s">
        <v>2193</v>
      </c>
      <c r="C1009" s="29">
        <v>1</v>
      </c>
      <c r="D1009" s="35" t="s">
        <v>1373</v>
      </c>
      <c r="E1009" s="19" t="s">
        <v>98</v>
      </c>
      <c r="F1009" s="29">
        <v>15</v>
      </c>
      <c r="G1009" s="35" t="s">
        <v>116</v>
      </c>
      <c r="H1009" s="19" t="s">
        <v>116</v>
      </c>
      <c r="I1009" s="29">
        <v>152</v>
      </c>
      <c r="J1009" s="35" t="s">
        <v>230</v>
      </c>
      <c r="K1009" s="19" t="s">
        <v>230</v>
      </c>
      <c r="L1009" s="30">
        <v>1521</v>
      </c>
      <c r="M1009" s="35" t="s">
        <v>44</v>
      </c>
      <c r="N1009" s="19" t="s">
        <v>44</v>
      </c>
      <c r="O1009" s="30">
        <v>154</v>
      </c>
      <c r="P1009" s="35" t="s">
        <v>1391</v>
      </c>
      <c r="Q1009" s="19" t="s">
        <v>1392</v>
      </c>
      <c r="R1009" t="s">
        <v>18</v>
      </c>
    </row>
    <row r="1010" spans="1:18" hidden="1" x14ac:dyDescent="0.25">
      <c r="A1010" s="28" t="s">
        <v>2192</v>
      </c>
      <c r="B1010" s="28" t="s">
        <v>2193</v>
      </c>
      <c r="C1010" s="29">
        <v>1</v>
      </c>
      <c r="D1010" s="35" t="s">
        <v>1373</v>
      </c>
      <c r="E1010" s="19" t="s">
        <v>98</v>
      </c>
      <c r="F1010" s="29">
        <v>15</v>
      </c>
      <c r="G1010" s="35" t="s">
        <v>116</v>
      </c>
      <c r="H1010" s="19" t="s">
        <v>116</v>
      </c>
      <c r="I1010" s="29">
        <v>152</v>
      </c>
      <c r="J1010" s="35" t="s">
        <v>230</v>
      </c>
      <c r="K1010" s="19" t="s">
        <v>230</v>
      </c>
      <c r="L1010" s="30">
        <v>1521</v>
      </c>
      <c r="M1010" s="35" t="s">
        <v>44</v>
      </c>
      <c r="N1010" s="19" t="s">
        <v>44</v>
      </c>
      <c r="O1010" s="30">
        <v>411</v>
      </c>
      <c r="P1010" s="35" t="s">
        <v>1422</v>
      </c>
      <c r="Q1010" s="19" t="s">
        <v>1781</v>
      </c>
      <c r="R1010" t="s">
        <v>18</v>
      </c>
    </row>
    <row r="1011" spans="1:18" hidden="1" x14ac:dyDescent="0.25">
      <c r="A1011" s="28" t="s">
        <v>2192</v>
      </c>
      <c r="B1011" s="28" t="s">
        <v>2193</v>
      </c>
      <c r="C1011" s="29">
        <v>1</v>
      </c>
      <c r="D1011" s="35" t="s">
        <v>1373</v>
      </c>
      <c r="E1011" s="19" t="s">
        <v>98</v>
      </c>
      <c r="F1011" s="29">
        <v>15</v>
      </c>
      <c r="G1011" s="35" t="s">
        <v>116</v>
      </c>
      <c r="H1011" s="19" t="s">
        <v>116</v>
      </c>
      <c r="I1011" s="29">
        <v>152</v>
      </c>
      <c r="J1011" s="35" t="s">
        <v>230</v>
      </c>
      <c r="K1011" s="19" t="s">
        <v>230</v>
      </c>
      <c r="L1011" s="30">
        <v>1521</v>
      </c>
      <c r="M1011" s="35" t="s">
        <v>44</v>
      </c>
      <c r="N1011" s="19" t="s">
        <v>44</v>
      </c>
      <c r="O1011" s="30">
        <v>271</v>
      </c>
      <c r="P1011" s="35" t="s">
        <v>1389</v>
      </c>
      <c r="Q1011" s="19" t="s">
        <v>1390</v>
      </c>
      <c r="R1011" t="s">
        <v>18</v>
      </c>
    </row>
    <row r="1012" spans="1:18" hidden="1" x14ac:dyDescent="0.25">
      <c r="A1012" s="28" t="s">
        <v>2192</v>
      </c>
      <c r="B1012" s="28" t="s">
        <v>2193</v>
      </c>
      <c r="C1012" s="29">
        <v>1</v>
      </c>
      <c r="D1012" s="35" t="s">
        <v>1373</v>
      </c>
      <c r="E1012" s="19" t="s">
        <v>98</v>
      </c>
      <c r="F1012" s="29">
        <v>15</v>
      </c>
      <c r="G1012" s="35" t="s">
        <v>116</v>
      </c>
      <c r="H1012" s="19" t="s">
        <v>116</v>
      </c>
      <c r="I1012" s="29">
        <v>152</v>
      </c>
      <c r="J1012" s="35" t="s">
        <v>230</v>
      </c>
      <c r="K1012" s="19" t="s">
        <v>230</v>
      </c>
      <c r="L1012" s="30">
        <v>1521</v>
      </c>
      <c r="M1012" s="35" t="s">
        <v>44</v>
      </c>
      <c r="N1012" s="19" t="s">
        <v>44</v>
      </c>
      <c r="O1012" s="30">
        <v>145</v>
      </c>
      <c r="P1012" s="35" t="s">
        <v>1433</v>
      </c>
      <c r="Q1012" s="19" t="s">
        <v>1433</v>
      </c>
      <c r="R1012" t="s">
        <v>18</v>
      </c>
    </row>
    <row r="1013" spans="1:18" hidden="1" x14ac:dyDescent="0.25">
      <c r="A1013" s="28" t="s">
        <v>1780</v>
      </c>
      <c r="B1013" s="28" t="s">
        <v>1931</v>
      </c>
      <c r="C1013" s="29">
        <v>2</v>
      </c>
      <c r="D1013" s="35" t="s">
        <v>1387</v>
      </c>
      <c r="E1013" s="35" t="s">
        <v>22</v>
      </c>
      <c r="F1013" s="29">
        <v>24</v>
      </c>
      <c r="G1013" s="35" t="s">
        <v>32</v>
      </c>
      <c r="H1013" s="35" t="s">
        <v>32</v>
      </c>
      <c r="I1013" s="29">
        <v>242</v>
      </c>
      <c r="J1013" s="35" t="s">
        <v>33</v>
      </c>
      <c r="K1013" s="35" t="s">
        <v>33</v>
      </c>
      <c r="L1013" s="30">
        <v>2421</v>
      </c>
      <c r="M1013" s="35" t="s">
        <v>34</v>
      </c>
      <c r="N1013" s="35" t="s">
        <v>34</v>
      </c>
      <c r="O1013" s="30">
        <v>1351</v>
      </c>
      <c r="P1013" s="35" t="s">
        <v>1393</v>
      </c>
      <c r="Q1013" s="35" t="s">
        <v>1394</v>
      </c>
      <c r="R1013" t="s">
        <v>18</v>
      </c>
    </row>
    <row r="1014" spans="1:18" hidden="1" x14ac:dyDescent="0.25">
      <c r="A1014" s="28" t="s">
        <v>1780</v>
      </c>
      <c r="B1014" s="28" t="s">
        <v>1931</v>
      </c>
      <c r="C1014" s="29">
        <v>2</v>
      </c>
      <c r="D1014" s="35" t="s">
        <v>1387</v>
      </c>
      <c r="E1014" s="35" t="s">
        <v>22</v>
      </c>
      <c r="F1014" s="29">
        <v>24</v>
      </c>
      <c r="G1014" s="35" t="s">
        <v>32</v>
      </c>
      <c r="H1014" s="35" t="s">
        <v>32</v>
      </c>
      <c r="I1014" s="29">
        <v>242</v>
      </c>
      <c r="J1014" s="35" t="s">
        <v>33</v>
      </c>
      <c r="K1014" s="35" t="s">
        <v>33</v>
      </c>
      <c r="L1014" s="30">
        <v>2421</v>
      </c>
      <c r="M1014" s="35" t="s">
        <v>34</v>
      </c>
      <c r="N1014" s="35" t="s">
        <v>34</v>
      </c>
      <c r="O1014" s="30">
        <v>1361</v>
      </c>
      <c r="P1014" s="35" t="s">
        <v>1395</v>
      </c>
      <c r="Q1014" s="35" t="s">
        <v>1396</v>
      </c>
      <c r="R1014" t="s">
        <v>18</v>
      </c>
    </row>
    <row r="1015" spans="1:18" hidden="1" x14ac:dyDescent="0.25">
      <c r="A1015" s="28" t="s">
        <v>1780</v>
      </c>
      <c r="B1015" s="28" t="s">
        <v>1931</v>
      </c>
      <c r="C1015" s="29">
        <v>2</v>
      </c>
      <c r="D1015" s="35" t="s">
        <v>1387</v>
      </c>
      <c r="E1015" s="35" t="s">
        <v>22</v>
      </c>
      <c r="F1015" s="29">
        <v>24</v>
      </c>
      <c r="G1015" s="35" t="s">
        <v>32</v>
      </c>
      <c r="H1015" s="35" t="s">
        <v>32</v>
      </c>
      <c r="I1015" s="29">
        <v>242</v>
      </c>
      <c r="J1015" s="35" t="s">
        <v>33</v>
      </c>
      <c r="K1015" s="35" t="s">
        <v>33</v>
      </c>
      <c r="L1015" s="30">
        <v>2421</v>
      </c>
      <c r="M1015" s="35" t="s">
        <v>34</v>
      </c>
      <c r="N1015" s="35" t="s">
        <v>34</v>
      </c>
      <c r="O1015" s="30">
        <v>1541</v>
      </c>
      <c r="P1015" s="35" t="s">
        <v>1391</v>
      </c>
      <c r="Q1015" s="35" t="s">
        <v>1392</v>
      </c>
      <c r="R1015" t="s">
        <v>18</v>
      </c>
    </row>
    <row r="1016" spans="1:18" hidden="1" x14ac:dyDescent="0.25">
      <c r="A1016" s="28" t="s">
        <v>1780</v>
      </c>
      <c r="B1016" s="28" t="s">
        <v>1931</v>
      </c>
      <c r="C1016" s="29">
        <v>2</v>
      </c>
      <c r="D1016" s="35" t="s">
        <v>1387</v>
      </c>
      <c r="E1016" s="35" t="s">
        <v>22</v>
      </c>
      <c r="F1016" s="29">
        <v>24</v>
      </c>
      <c r="G1016" s="35" t="s">
        <v>32</v>
      </c>
      <c r="H1016" s="35" t="s">
        <v>32</v>
      </c>
      <c r="I1016" s="29">
        <v>242</v>
      </c>
      <c r="J1016" s="35" t="s">
        <v>33</v>
      </c>
      <c r="K1016" s="35" t="s">
        <v>33</v>
      </c>
      <c r="L1016" s="30">
        <v>2421</v>
      </c>
      <c r="M1016" s="35" t="s">
        <v>34</v>
      </c>
      <c r="N1016" s="35" t="s">
        <v>34</v>
      </c>
      <c r="O1016" s="30">
        <v>2711</v>
      </c>
      <c r="P1016" s="35" t="s">
        <v>1389</v>
      </c>
      <c r="Q1016" s="35" t="s">
        <v>1390</v>
      </c>
      <c r="R1016" t="s">
        <v>18</v>
      </c>
    </row>
    <row r="1017" spans="1:18" hidden="1" x14ac:dyDescent="0.25">
      <c r="A1017" s="28" t="s">
        <v>1780</v>
      </c>
      <c r="B1017" s="28" t="s">
        <v>1931</v>
      </c>
      <c r="C1017" s="29">
        <v>2</v>
      </c>
      <c r="D1017" s="35" t="s">
        <v>1387</v>
      </c>
      <c r="E1017" s="35" t="s">
        <v>22</v>
      </c>
      <c r="F1017" s="29">
        <v>24</v>
      </c>
      <c r="G1017" s="35" t="s">
        <v>32</v>
      </c>
      <c r="H1017" s="35" t="s">
        <v>32</v>
      </c>
      <c r="I1017" s="29">
        <v>242</v>
      </c>
      <c r="J1017" s="35" t="s">
        <v>33</v>
      </c>
      <c r="K1017" s="35" t="s">
        <v>33</v>
      </c>
      <c r="L1017" s="30">
        <v>2421</v>
      </c>
      <c r="M1017" s="35" t="s">
        <v>34</v>
      </c>
      <c r="N1017" s="35" t="s">
        <v>34</v>
      </c>
      <c r="O1017" s="30">
        <v>2011</v>
      </c>
      <c r="P1017" s="35" t="s">
        <v>1406</v>
      </c>
      <c r="Q1017" s="35" t="s">
        <v>1407</v>
      </c>
      <c r="R1017" t="s">
        <v>18</v>
      </c>
    </row>
    <row r="1018" spans="1:18" hidden="1" x14ac:dyDescent="0.25">
      <c r="A1018" s="28" t="s">
        <v>1780</v>
      </c>
      <c r="B1018" s="28" t="s">
        <v>1931</v>
      </c>
      <c r="C1018" s="29">
        <v>2</v>
      </c>
      <c r="D1018" s="35" t="s">
        <v>1387</v>
      </c>
      <c r="E1018" s="35" t="s">
        <v>22</v>
      </c>
      <c r="F1018" s="29">
        <v>24</v>
      </c>
      <c r="G1018" s="35" t="s">
        <v>32</v>
      </c>
      <c r="H1018" s="35" t="s">
        <v>32</v>
      </c>
      <c r="I1018" s="29">
        <v>242</v>
      </c>
      <c r="J1018" s="35" t="s">
        <v>33</v>
      </c>
      <c r="K1018" s="35" t="s">
        <v>33</v>
      </c>
      <c r="L1018" s="30">
        <v>2421</v>
      </c>
      <c r="M1018" s="35" t="s">
        <v>34</v>
      </c>
      <c r="N1018" s="35" t="s">
        <v>34</v>
      </c>
      <c r="O1018" s="30">
        <v>2031</v>
      </c>
      <c r="P1018" s="35" t="s">
        <v>1408</v>
      </c>
      <c r="Q1018" s="35" t="s">
        <v>1409</v>
      </c>
      <c r="R1018" t="s">
        <v>18</v>
      </c>
    </row>
    <row r="1019" spans="1:18" hidden="1" x14ac:dyDescent="0.25">
      <c r="A1019" s="28" t="s">
        <v>1780</v>
      </c>
      <c r="B1019" s="28" t="s">
        <v>1931</v>
      </c>
      <c r="C1019" s="29">
        <v>2</v>
      </c>
      <c r="D1019" s="35" t="s">
        <v>1387</v>
      </c>
      <c r="E1019" s="35" t="s">
        <v>22</v>
      </c>
      <c r="F1019" s="29">
        <v>24</v>
      </c>
      <c r="G1019" s="35" t="s">
        <v>32</v>
      </c>
      <c r="H1019" s="35" t="s">
        <v>32</v>
      </c>
      <c r="I1019" s="29">
        <v>242</v>
      </c>
      <c r="J1019" s="35" t="s">
        <v>33</v>
      </c>
      <c r="K1019" s="35" t="s">
        <v>33</v>
      </c>
      <c r="L1019" s="30">
        <v>2421</v>
      </c>
      <c r="M1019" s="35" t="s">
        <v>34</v>
      </c>
      <c r="N1019" s="35" t="s">
        <v>34</v>
      </c>
      <c r="O1019" s="30">
        <v>2041</v>
      </c>
      <c r="P1019" s="35" t="s">
        <v>1412</v>
      </c>
      <c r="Q1019" s="35" t="s">
        <v>1413</v>
      </c>
      <c r="R1019" t="s">
        <v>18</v>
      </c>
    </row>
    <row r="1020" spans="1:18" hidden="1" x14ac:dyDescent="0.25">
      <c r="A1020" s="28" t="s">
        <v>1780</v>
      </c>
      <c r="B1020" s="28" t="s">
        <v>1931</v>
      </c>
      <c r="C1020" s="29">
        <v>2</v>
      </c>
      <c r="D1020" s="35" t="s">
        <v>1387</v>
      </c>
      <c r="E1020" s="35" t="s">
        <v>22</v>
      </c>
      <c r="F1020" s="29">
        <v>24</v>
      </c>
      <c r="G1020" s="35" t="s">
        <v>32</v>
      </c>
      <c r="H1020" s="35" t="s">
        <v>32</v>
      </c>
      <c r="I1020" s="29">
        <v>242</v>
      </c>
      <c r="J1020" s="35" t="s">
        <v>33</v>
      </c>
      <c r="K1020" s="35" t="s">
        <v>33</v>
      </c>
      <c r="L1020" s="30">
        <v>2421</v>
      </c>
      <c r="M1020" s="35" t="s">
        <v>34</v>
      </c>
      <c r="N1020" s="35" t="s">
        <v>34</v>
      </c>
      <c r="O1020" s="30">
        <v>2321</v>
      </c>
      <c r="P1020" s="35" t="s">
        <v>1410</v>
      </c>
      <c r="Q1020" s="35" t="s">
        <v>1629</v>
      </c>
      <c r="R1020" t="s">
        <v>18</v>
      </c>
    </row>
    <row r="1021" spans="1:18" hidden="1" x14ac:dyDescent="0.25">
      <c r="A1021" s="28" t="s">
        <v>1780</v>
      </c>
      <c r="B1021" s="28" t="s">
        <v>1931</v>
      </c>
      <c r="C1021" s="29">
        <v>2</v>
      </c>
      <c r="D1021" s="35" t="s">
        <v>1387</v>
      </c>
      <c r="E1021" s="35" t="s">
        <v>22</v>
      </c>
      <c r="F1021" s="29">
        <v>24</v>
      </c>
      <c r="G1021" s="35" t="s">
        <v>32</v>
      </c>
      <c r="H1021" s="35" t="s">
        <v>32</v>
      </c>
      <c r="I1021" s="29">
        <v>242</v>
      </c>
      <c r="J1021" s="35" t="s">
        <v>33</v>
      </c>
      <c r="K1021" s="35" t="s">
        <v>33</v>
      </c>
      <c r="L1021" s="30">
        <v>2421</v>
      </c>
      <c r="M1021" s="35" t="s">
        <v>34</v>
      </c>
      <c r="N1021" s="35" t="s">
        <v>34</v>
      </c>
      <c r="O1021" s="30">
        <v>1431</v>
      </c>
      <c r="P1021" s="35" t="s">
        <v>1402</v>
      </c>
      <c r="Q1021" s="35" t="s">
        <v>1403</v>
      </c>
      <c r="R1021" t="s">
        <v>18</v>
      </c>
    </row>
    <row r="1022" spans="1:18" hidden="1" x14ac:dyDescent="0.25">
      <c r="A1022" s="28" t="s">
        <v>1780</v>
      </c>
      <c r="B1022" s="28" t="s">
        <v>1931</v>
      </c>
      <c r="C1022" s="29">
        <v>2</v>
      </c>
      <c r="D1022" s="35" t="s">
        <v>1387</v>
      </c>
      <c r="E1022" s="35" t="s">
        <v>22</v>
      </c>
      <c r="F1022" s="29">
        <v>24</v>
      </c>
      <c r="G1022" s="35" t="s">
        <v>32</v>
      </c>
      <c r="H1022" s="35" t="s">
        <v>32</v>
      </c>
      <c r="I1022" s="29">
        <v>242</v>
      </c>
      <c r="J1022" s="35" t="s">
        <v>33</v>
      </c>
      <c r="K1022" s="35" t="s">
        <v>33</v>
      </c>
      <c r="L1022" s="30">
        <v>2421</v>
      </c>
      <c r="M1022" s="35" t="s">
        <v>34</v>
      </c>
      <c r="N1022" s="35" t="s">
        <v>34</v>
      </c>
      <c r="O1022" s="30">
        <v>1441</v>
      </c>
      <c r="P1022" s="35" t="s">
        <v>1404</v>
      </c>
      <c r="Q1022" s="35" t="s">
        <v>1405</v>
      </c>
      <c r="R1022" t="s">
        <v>18</v>
      </c>
    </row>
    <row r="1023" spans="1:18" hidden="1" x14ac:dyDescent="0.25">
      <c r="A1023" s="28" t="s">
        <v>1780</v>
      </c>
      <c r="B1023" s="28" t="s">
        <v>1931</v>
      </c>
      <c r="C1023" s="29">
        <v>2</v>
      </c>
      <c r="D1023" s="35" t="s">
        <v>1387</v>
      </c>
      <c r="E1023" s="35" t="s">
        <v>22</v>
      </c>
      <c r="F1023" s="29">
        <v>24</v>
      </c>
      <c r="G1023" s="35" t="s">
        <v>32</v>
      </c>
      <c r="H1023" s="35" t="s">
        <v>32</v>
      </c>
      <c r="I1023" s="29">
        <v>242</v>
      </c>
      <c r="J1023" s="35" t="s">
        <v>33</v>
      </c>
      <c r="K1023" s="35" t="s">
        <v>33</v>
      </c>
      <c r="L1023" s="30">
        <v>2421</v>
      </c>
      <c r="M1023" s="35" t="s">
        <v>34</v>
      </c>
      <c r="N1023" s="35" t="s">
        <v>34</v>
      </c>
      <c r="O1023" s="30">
        <v>1811</v>
      </c>
      <c r="P1023" s="35" t="s">
        <v>1400</v>
      </c>
      <c r="Q1023" s="35" t="s">
        <v>1401</v>
      </c>
      <c r="R1023" t="s">
        <v>18</v>
      </c>
    </row>
    <row r="1024" spans="1:18" hidden="1" x14ac:dyDescent="0.25">
      <c r="A1024" s="28" t="s">
        <v>1780</v>
      </c>
      <c r="B1024" s="28" t="s">
        <v>1931</v>
      </c>
      <c r="C1024" s="29">
        <v>2</v>
      </c>
      <c r="D1024" s="35" t="s">
        <v>1387</v>
      </c>
      <c r="E1024" s="35" t="s">
        <v>22</v>
      </c>
      <c r="F1024" s="29">
        <v>24</v>
      </c>
      <c r="G1024" s="35" t="s">
        <v>32</v>
      </c>
      <c r="H1024" s="35" t="s">
        <v>32</v>
      </c>
      <c r="I1024" s="29">
        <v>242</v>
      </c>
      <c r="J1024" s="35" t="s">
        <v>33</v>
      </c>
      <c r="K1024" s="35" t="s">
        <v>33</v>
      </c>
      <c r="L1024" s="30">
        <v>2421</v>
      </c>
      <c r="M1024" s="35" t="s">
        <v>34</v>
      </c>
      <c r="N1024" s="35" t="s">
        <v>34</v>
      </c>
      <c r="O1024" s="30">
        <v>2751</v>
      </c>
      <c r="P1024" s="35" t="s">
        <v>1397</v>
      </c>
      <c r="Q1024" s="35" t="s">
        <v>1398</v>
      </c>
      <c r="R1024" t="s">
        <v>18</v>
      </c>
    </row>
    <row r="1025" spans="1:18" hidden="1" x14ac:dyDescent="0.25">
      <c r="A1025" s="28" t="s">
        <v>1780</v>
      </c>
      <c r="B1025" s="28" t="s">
        <v>1931</v>
      </c>
      <c r="C1025" s="29">
        <v>2</v>
      </c>
      <c r="D1025" s="35" t="s">
        <v>1387</v>
      </c>
      <c r="E1025" s="35" t="s">
        <v>22</v>
      </c>
      <c r="F1025" s="29">
        <v>24</v>
      </c>
      <c r="G1025" s="35" t="s">
        <v>32</v>
      </c>
      <c r="H1025" s="35" t="s">
        <v>32</v>
      </c>
      <c r="I1025" s="29">
        <v>242</v>
      </c>
      <c r="J1025" s="35" t="s">
        <v>33</v>
      </c>
      <c r="K1025" s="35" t="s">
        <v>33</v>
      </c>
      <c r="L1025" s="30">
        <v>2421</v>
      </c>
      <c r="M1025" s="35" t="s">
        <v>34</v>
      </c>
      <c r="N1025" s="35" t="s">
        <v>34</v>
      </c>
      <c r="O1025" s="30">
        <v>10061</v>
      </c>
      <c r="P1025" s="35" t="s">
        <v>1771</v>
      </c>
      <c r="Q1025" s="35" t="s">
        <v>1771</v>
      </c>
      <c r="R1025" t="s">
        <v>18</v>
      </c>
    </row>
    <row r="1026" spans="1:18" hidden="1" x14ac:dyDescent="0.25">
      <c r="A1026" s="28" t="s">
        <v>1780</v>
      </c>
      <c r="B1026" s="28" t="s">
        <v>1931</v>
      </c>
      <c r="C1026" s="29">
        <v>2</v>
      </c>
      <c r="D1026" s="35" t="s">
        <v>1387</v>
      </c>
      <c r="E1026" s="35" t="s">
        <v>22</v>
      </c>
      <c r="F1026" s="29">
        <v>24</v>
      </c>
      <c r="G1026" s="35" t="s">
        <v>32</v>
      </c>
      <c r="H1026" s="35" t="s">
        <v>32</v>
      </c>
      <c r="I1026" s="29">
        <v>242</v>
      </c>
      <c r="J1026" s="35" t="s">
        <v>33</v>
      </c>
      <c r="K1026" s="35" t="s">
        <v>33</v>
      </c>
      <c r="L1026" s="30">
        <v>2421</v>
      </c>
      <c r="M1026" s="35" t="s">
        <v>34</v>
      </c>
      <c r="N1026" s="35" t="s">
        <v>34</v>
      </c>
      <c r="O1026" s="30">
        <v>10071</v>
      </c>
      <c r="P1026" s="35" t="s">
        <v>1772</v>
      </c>
      <c r="Q1026" s="35" t="s">
        <v>1773</v>
      </c>
      <c r="R1026" t="s">
        <v>18</v>
      </c>
    </row>
    <row r="1027" spans="1:18" hidden="1" x14ac:dyDescent="0.25">
      <c r="A1027" s="28" t="s">
        <v>1780</v>
      </c>
      <c r="B1027" s="28" t="s">
        <v>1931</v>
      </c>
      <c r="C1027" s="29">
        <v>2</v>
      </c>
      <c r="D1027" s="35" t="s">
        <v>1387</v>
      </c>
      <c r="E1027" s="35" t="s">
        <v>22</v>
      </c>
      <c r="F1027" s="29">
        <v>24</v>
      </c>
      <c r="G1027" s="35" t="s">
        <v>32</v>
      </c>
      <c r="H1027" s="35" t="s">
        <v>32</v>
      </c>
      <c r="I1027" s="29">
        <v>242</v>
      </c>
      <c r="J1027" s="35" t="s">
        <v>33</v>
      </c>
      <c r="K1027" s="35" t="s">
        <v>33</v>
      </c>
      <c r="L1027" s="30">
        <v>2421</v>
      </c>
      <c r="M1027" s="35" t="s">
        <v>34</v>
      </c>
      <c r="N1027" s="35" t="s">
        <v>34</v>
      </c>
      <c r="O1027" s="30">
        <v>10101</v>
      </c>
      <c r="P1027" s="35" t="s">
        <v>1774</v>
      </c>
      <c r="Q1027" s="35" t="s">
        <v>1775</v>
      </c>
      <c r="R1027" t="s">
        <v>18</v>
      </c>
    </row>
    <row r="1028" spans="1:18" hidden="1" x14ac:dyDescent="0.25">
      <c r="A1028" s="28" t="s">
        <v>1780</v>
      </c>
      <c r="B1028" s="28" t="s">
        <v>1931</v>
      </c>
      <c r="C1028" s="29">
        <v>2</v>
      </c>
      <c r="D1028" s="35" t="s">
        <v>1387</v>
      </c>
      <c r="E1028" s="35" t="s">
        <v>22</v>
      </c>
      <c r="F1028" s="29">
        <v>24</v>
      </c>
      <c r="G1028" s="35" t="s">
        <v>32</v>
      </c>
      <c r="H1028" s="35" t="s">
        <v>32</v>
      </c>
      <c r="I1028" s="29">
        <v>242</v>
      </c>
      <c r="J1028" s="35" t="s">
        <v>33</v>
      </c>
      <c r="K1028" s="35" t="s">
        <v>33</v>
      </c>
      <c r="L1028" s="30">
        <v>2421</v>
      </c>
      <c r="M1028" s="35" t="s">
        <v>34</v>
      </c>
      <c r="N1028" s="35" t="s">
        <v>34</v>
      </c>
      <c r="O1028" s="30">
        <v>10121</v>
      </c>
      <c r="P1028" s="35" t="s">
        <v>1776</v>
      </c>
      <c r="Q1028" s="35" t="s">
        <v>1777</v>
      </c>
      <c r="R1028" t="s">
        <v>18</v>
      </c>
    </row>
    <row r="1029" spans="1:18" hidden="1" x14ac:dyDescent="0.25">
      <c r="A1029" s="33" t="s">
        <v>1780</v>
      </c>
      <c r="B1029" s="28" t="s">
        <v>1931</v>
      </c>
      <c r="C1029" s="29">
        <v>2</v>
      </c>
      <c r="D1029" s="35" t="s">
        <v>1387</v>
      </c>
      <c r="E1029" s="35" t="s">
        <v>22</v>
      </c>
      <c r="F1029" s="29">
        <v>24</v>
      </c>
      <c r="G1029" s="35" t="s">
        <v>32</v>
      </c>
      <c r="H1029" s="35" t="s">
        <v>32</v>
      </c>
      <c r="I1029" s="29">
        <v>242</v>
      </c>
      <c r="J1029" s="35" t="s">
        <v>33</v>
      </c>
      <c r="K1029" s="35" t="s">
        <v>33</v>
      </c>
      <c r="L1029" s="30">
        <v>2421</v>
      </c>
      <c r="M1029" s="35" t="s">
        <v>34</v>
      </c>
      <c r="N1029" s="35" t="s">
        <v>34</v>
      </c>
      <c r="O1029" s="30">
        <v>10131</v>
      </c>
      <c r="P1029" s="35" t="s">
        <v>1778</v>
      </c>
      <c r="Q1029" s="35" t="s">
        <v>1779</v>
      </c>
      <c r="R1029" t="s">
        <v>18</v>
      </c>
    </row>
    <row r="1030" spans="1:18" hidden="1" x14ac:dyDescent="0.25">
      <c r="A1030" s="33" t="s">
        <v>2194</v>
      </c>
      <c r="B1030" s="28" t="s">
        <v>2195</v>
      </c>
      <c r="C1030" s="29">
        <v>1</v>
      </c>
      <c r="D1030" s="35" t="s">
        <v>1373</v>
      </c>
      <c r="E1030" s="35" t="s">
        <v>98</v>
      </c>
      <c r="F1030" s="29">
        <v>16</v>
      </c>
      <c r="G1030" s="35" t="s">
        <v>1818</v>
      </c>
      <c r="H1030" s="35" t="s">
        <v>1818</v>
      </c>
      <c r="I1030" s="29">
        <v>320</v>
      </c>
      <c r="J1030" s="35" t="s">
        <v>16</v>
      </c>
      <c r="K1030" s="35" t="s">
        <v>16</v>
      </c>
      <c r="L1030" s="30">
        <v>1601</v>
      </c>
      <c r="M1030" s="35" t="s">
        <v>44</v>
      </c>
      <c r="N1030" s="35" t="s">
        <v>44</v>
      </c>
      <c r="O1030" s="30">
        <v>154</v>
      </c>
      <c r="P1030" s="35" t="s">
        <v>1391</v>
      </c>
      <c r="Q1030" s="35" t="s">
        <v>1392</v>
      </c>
      <c r="R1030" t="s">
        <v>18</v>
      </c>
    </row>
    <row r="1031" spans="1:18" hidden="1" x14ac:dyDescent="0.25">
      <c r="A1031" s="33" t="s">
        <v>2194</v>
      </c>
      <c r="B1031" s="28" t="s">
        <v>2195</v>
      </c>
      <c r="C1031" s="29">
        <v>1</v>
      </c>
      <c r="D1031" s="35" t="s">
        <v>1373</v>
      </c>
      <c r="E1031" s="35" t="s">
        <v>98</v>
      </c>
      <c r="F1031" s="29">
        <v>16</v>
      </c>
      <c r="G1031" s="35" t="s">
        <v>1818</v>
      </c>
      <c r="H1031" s="35" t="s">
        <v>1818</v>
      </c>
      <c r="I1031" s="29">
        <v>320</v>
      </c>
      <c r="J1031" s="35" t="s">
        <v>16</v>
      </c>
      <c r="K1031" s="35" t="s">
        <v>16</v>
      </c>
      <c r="L1031" s="30">
        <v>1601</v>
      </c>
      <c r="M1031" s="35" t="s">
        <v>44</v>
      </c>
      <c r="N1031" s="35" t="s">
        <v>44</v>
      </c>
      <c r="O1031" s="30">
        <v>135</v>
      </c>
      <c r="P1031" s="35" t="s">
        <v>1393</v>
      </c>
      <c r="Q1031" s="35" t="s">
        <v>1394</v>
      </c>
      <c r="R1031" t="s">
        <v>18</v>
      </c>
    </row>
    <row r="1032" spans="1:18" hidden="1" x14ac:dyDescent="0.25">
      <c r="A1032" s="33" t="s">
        <v>2194</v>
      </c>
      <c r="B1032" s="28" t="s">
        <v>2195</v>
      </c>
      <c r="C1032" s="29">
        <v>1</v>
      </c>
      <c r="D1032" s="35" t="s">
        <v>1373</v>
      </c>
      <c r="E1032" s="35" t="s">
        <v>98</v>
      </c>
      <c r="F1032" s="29">
        <v>16</v>
      </c>
      <c r="G1032" s="35" t="s">
        <v>1818</v>
      </c>
      <c r="H1032" s="35" t="s">
        <v>1818</v>
      </c>
      <c r="I1032" s="29">
        <v>320</v>
      </c>
      <c r="J1032" s="35" t="s">
        <v>16</v>
      </c>
      <c r="K1032" s="35" t="s">
        <v>16</v>
      </c>
      <c r="L1032" s="30">
        <v>1601</v>
      </c>
      <c r="M1032" s="35" t="s">
        <v>44</v>
      </c>
      <c r="N1032" s="35" t="s">
        <v>44</v>
      </c>
      <c r="O1032" s="30">
        <v>136</v>
      </c>
      <c r="P1032" s="35" t="s">
        <v>1395</v>
      </c>
      <c r="Q1032" s="35" t="s">
        <v>1396</v>
      </c>
      <c r="R1032" t="s">
        <v>18</v>
      </c>
    </row>
    <row r="1033" spans="1:18" hidden="1" x14ac:dyDescent="0.25">
      <c r="A1033" s="33" t="s">
        <v>2194</v>
      </c>
      <c r="B1033" s="28" t="s">
        <v>2195</v>
      </c>
      <c r="C1033" s="29">
        <v>1</v>
      </c>
      <c r="D1033" s="35" t="s">
        <v>1373</v>
      </c>
      <c r="E1033" s="35" t="s">
        <v>98</v>
      </c>
      <c r="F1033" s="29">
        <v>16</v>
      </c>
      <c r="G1033" s="35" t="s">
        <v>1818</v>
      </c>
      <c r="H1033" s="35" t="s">
        <v>1818</v>
      </c>
      <c r="I1033" s="29">
        <v>320</v>
      </c>
      <c r="J1033" s="35" t="s">
        <v>16</v>
      </c>
      <c r="K1033" s="35" t="s">
        <v>16</v>
      </c>
      <c r="L1033" s="30">
        <v>1601</v>
      </c>
      <c r="M1033" s="35" t="s">
        <v>44</v>
      </c>
      <c r="N1033" s="35" t="s">
        <v>44</v>
      </c>
      <c r="O1033" s="30">
        <v>271</v>
      </c>
      <c r="P1033" s="35" t="s">
        <v>1389</v>
      </c>
      <c r="Q1033" s="35" t="s">
        <v>1390</v>
      </c>
      <c r="R1033" t="s">
        <v>18</v>
      </c>
    </row>
    <row r="1034" spans="1:18" hidden="1" x14ac:dyDescent="0.25">
      <c r="A1034" s="33" t="s">
        <v>2194</v>
      </c>
      <c r="B1034" s="28" t="s">
        <v>2195</v>
      </c>
      <c r="C1034" s="29">
        <v>1</v>
      </c>
      <c r="D1034" s="35" t="s">
        <v>1373</v>
      </c>
      <c r="E1034" s="35" t="s">
        <v>98</v>
      </c>
      <c r="F1034" s="29">
        <v>16</v>
      </c>
      <c r="G1034" s="35" t="s">
        <v>1818</v>
      </c>
      <c r="H1034" s="35" t="s">
        <v>1818</v>
      </c>
      <c r="I1034" s="29">
        <v>320</v>
      </c>
      <c r="J1034" s="35" t="s">
        <v>16</v>
      </c>
      <c r="K1034" s="35" t="s">
        <v>16</v>
      </c>
      <c r="L1034" s="30">
        <v>1601</v>
      </c>
      <c r="M1034" s="35" t="s">
        <v>44</v>
      </c>
      <c r="N1034" s="35" t="s">
        <v>44</v>
      </c>
      <c r="O1034" s="30">
        <v>186</v>
      </c>
      <c r="P1034" s="35" t="s">
        <v>1423</v>
      </c>
      <c r="Q1034" s="35" t="s">
        <v>1423</v>
      </c>
      <c r="R1034" t="s">
        <v>18</v>
      </c>
    </row>
    <row r="1035" spans="1:18" hidden="1" x14ac:dyDescent="0.25">
      <c r="A1035" s="33" t="s">
        <v>2194</v>
      </c>
      <c r="B1035" s="28" t="s">
        <v>2195</v>
      </c>
      <c r="C1035" s="29">
        <v>1</v>
      </c>
      <c r="D1035" s="35" t="s">
        <v>1373</v>
      </c>
      <c r="E1035" s="35" t="s">
        <v>98</v>
      </c>
      <c r="F1035" s="29">
        <v>16</v>
      </c>
      <c r="G1035" s="35" t="s">
        <v>1818</v>
      </c>
      <c r="H1035" s="35" t="s">
        <v>1818</v>
      </c>
      <c r="I1035" s="29">
        <v>320</v>
      </c>
      <c r="J1035" s="35" t="s">
        <v>16</v>
      </c>
      <c r="K1035" s="35" t="s">
        <v>16</v>
      </c>
      <c r="L1035" s="30">
        <v>1601</v>
      </c>
      <c r="M1035" s="35" t="s">
        <v>44</v>
      </c>
      <c r="N1035" s="35" t="s">
        <v>44</v>
      </c>
      <c r="O1035" s="30">
        <v>148</v>
      </c>
      <c r="P1035" s="35" t="s">
        <v>1419</v>
      </c>
      <c r="Q1035" s="35" t="s">
        <v>1420</v>
      </c>
      <c r="R1035" t="s">
        <v>25</v>
      </c>
    </row>
    <row r="1036" spans="1:18" hidden="1" x14ac:dyDescent="0.25">
      <c r="A1036" s="33" t="s">
        <v>2194</v>
      </c>
      <c r="B1036" s="28" t="s">
        <v>2195</v>
      </c>
      <c r="C1036" s="29">
        <v>1</v>
      </c>
      <c r="D1036" s="35" t="s">
        <v>1373</v>
      </c>
      <c r="E1036" s="35" t="s">
        <v>98</v>
      </c>
      <c r="F1036" s="29">
        <v>16</v>
      </c>
      <c r="G1036" s="35" t="s">
        <v>1818</v>
      </c>
      <c r="H1036" s="35" t="s">
        <v>1818</v>
      </c>
      <c r="I1036" s="29">
        <v>320</v>
      </c>
      <c r="J1036" s="35" t="s">
        <v>16</v>
      </c>
      <c r="K1036" s="35" t="s">
        <v>16</v>
      </c>
      <c r="L1036" s="30">
        <v>1601</v>
      </c>
      <c r="M1036" s="35" t="s">
        <v>44</v>
      </c>
      <c r="N1036" s="35" t="s">
        <v>44</v>
      </c>
      <c r="O1036" s="30">
        <v>181</v>
      </c>
      <c r="P1036" s="35" t="s">
        <v>1400</v>
      </c>
      <c r="Q1036" s="35" t="s">
        <v>1401</v>
      </c>
      <c r="R1036" t="s">
        <v>18</v>
      </c>
    </row>
    <row r="1037" spans="1:18" hidden="1" x14ac:dyDescent="0.25">
      <c r="A1037" s="33" t="s">
        <v>2194</v>
      </c>
      <c r="B1037" s="28" t="s">
        <v>2195</v>
      </c>
      <c r="C1037" s="29">
        <v>1</v>
      </c>
      <c r="D1037" s="35" t="s">
        <v>1373</v>
      </c>
      <c r="E1037" s="35" t="s">
        <v>98</v>
      </c>
      <c r="F1037" s="29">
        <v>16</v>
      </c>
      <c r="G1037" s="35" t="s">
        <v>1818</v>
      </c>
      <c r="H1037" s="35" t="s">
        <v>1818</v>
      </c>
      <c r="I1037" s="29">
        <v>320</v>
      </c>
      <c r="J1037" s="35" t="s">
        <v>16</v>
      </c>
      <c r="K1037" s="35" t="s">
        <v>16</v>
      </c>
      <c r="L1037" s="30">
        <v>1601</v>
      </c>
      <c r="M1037" s="35" t="s">
        <v>44</v>
      </c>
      <c r="N1037" s="35" t="s">
        <v>44</v>
      </c>
      <c r="O1037" s="30">
        <v>143</v>
      </c>
      <c r="P1037" s="35" t="s">
        <v>1402</v>
      </c>
      <c r="Q1037" s="35" t="s">
        <v>1403</v>
      </c>
      <c r="R1037" t="s">
        <v>18</v>
      </c>
    </row>
    <row r="1038" spans="1:18" hidden="1" x14ac:dyDescent="0.25">
      <c r="A1038" s="33" t="s">
        <v>2194</v>
      </c>
      <c r="B1038" s="28" t="s">
        <v>2195</v>
      </c>
      <c r="C1038" s="29">
        <v>1</v>
      </c>
      <c r="D1038" s="35" t="s">
        <v>1373</v>
      </c>
      <c r="E1038" s="35" t="s">
        <v>98</v>
      </c>
      <c r="F1038" s="29">
        <v>16</v>
      </c>
      <c r="G1038" s="35" t="s">
        <v>1818</v>
      </c>
      <c r="H1038" s="35" t="s">
        <v>1818</v>
      </c>
      <c r="I1038" s="29">
        <v>320</v>
      </c>
      <c r="J1038" s="35" t="s">
        <v>16</v>
      </c>
      <c r="K1038" s="35" t="s">
        <v>16</v>
      </c>
      <c r="L1038" s="30">
        <v>1601</v>
      </c>
      <c r="M1038" s="35" t="s">
        <v>44</v>
      </c>
      <c r="N1038" s="35" t="s">
        <v>44</v>
      </c>
      <c r="O1038" s="30">
        <v>144</v>
      </c>
      <c r="P1038" s="35" t="s">
        <v>1404</v>
      </c>
      <c r="Q1038" s="35" t="s">
        <v>1405</v>
      </c>
      <c r="R1038" t="s">
        <v>18</v>
      </c>
    </row>
    <row r="1039" spans="1:18" hidden="1" x14ac:dyDescent="0.25">
      <c r="A1039" s="33" t="s">
        <v>2194</v>
      </c>
      <c r="B1039" s="28" t="s">
        <v>2195</v>
      </c>
      <c r="C1039" s="29">
        <v>1</v>
      </c>
      <c r="D1039" s="35" t="s">
        <v>1373</v>
      </c>
      <c r="E1039" s="35" t="s">
        <v>98</v>
      </c>
      <c r="F1039" s="29">
        <v>16</v>
      </c>
      <c r="G1039" s="35" t="s">
        <v>1818</v>
      </c>
      <c r="H1039" s="35" t="s">
        <v>1818</v>
      </c>
      <c r="I1039" s="29">
        <v>320</v>
      </c>
      <c r="J1039" s="35" t="s">
        <v>16</v>
      </c>
      <c r="K1039" s="35" t="s">
        <v>16</v>
      </c>
      <c r="L1039" s="30">
        <v>1601</v>
      </c>
      <c r="M1039" s="35" t="s">
        <v>44</v>
      </c>
      <c r="N1039" s="35" t="s">
        <v>44</v>
      </c>
      <c r="O1039" s="30">
        <v>275</v>
      </c>
      <c r="P1039" s="35" t="s">
        <v>1397</v>
      </c>
      <c r="Q1039" s="35" t="s">
        <v>1398</v>
      </c>
      <c r="R1039" t="s">
        <v>18</v>
      </c>
    </row>
    <row r="1040" spans="1:18" hidden="1" x14ac:dyDescent="0.25">
      <c r="A1040" s="33" t="s">
        <v>2194</v>
      </c>
      <c r="B1040" s="28" t="s">
        <v>2195</v>
      </c>
      <c r="C1040" s="29">
        <v>1</v>
      </c>
      <c r="D1040" s="35" t="s">
        <v>1373</v>
      </c>
      <c r="E1040" s="35" t="s">
        <v>98</v>
      </c>
      <c r="F1040" s="29">
        <v>16</v>
      </c>
      <c r="G1040" s="35" t="s">
        <v>1818</v>
      </c>
      <c r="H1040" s="35" t="s">
        <v>1818</v>
      </c>
      <c r="I1040" s="29">
        <v>320</v>
      </c>
      <c r="J1040" s="35" t="s">
        <v>16</v>
      </c>
      <c r="K1040" s="35" t="s">
        <v>16</v>
      </c>
      <c r="L1040" s="30">
        <v>1601</v>
      </c>
      <c r="M1040" s="35" t="s">
        <v>44</v>
      </c>
      <c r="N1040" s="35" t="s">
        <v>44</v>
      </c>
      <c r="O1040" s="30">
        <v>145</v>
      </c>
      <c r="P1040" s="35" t="s">
        <v>1433</v>
      </c>
      <c r="Q1040" s="35" t="s">
        <v>1433</v>
      </c>
      <c r="R1040" t="s">
        <v>18</v>
      </c>
    </row>
    <row r="1041" spans="1:18" hidden="1" x14ac:dyDescent="0.25">
      <c r="A1041" s="33" t="s">
        <v>2194</v>
      </c>
      <c r="B1041" s="28" t="s">
        <v>2195</v>
      </c>
      <c r="C1041" s="29">
        <v>1</v>
      </c>
      <c r="D1041" s="35" t="s">
        <v>1373</v>
      </c>
      <c r="E1041" s="35" t="s">
        <v>98</v>
      </c>
      <c r="F1041" s="29">
        <v>16</v>
      </c>
      <c r="G1041" s="35" t="s">
        <v>1818</v>
      </c>
      <c r="H1041" s="35" t="s">
        <v>1818</v>
      </c>
      <c r="I1041" s="29">
        <v>320</v>
      </c>
      <c r="J1041" s="35" t="s">
        <v>16</v>
      </c>
      <c r="K1041" s="35" t="s">
        <v>16</v>
      </c>
      <c r="L1041" s="30">
        <v>1601</v>
      </c>
      <c r="M1041" s="35" t="s">
        <v>44</v>
      </c>
      <c r="N1041" s="35" t="s">
        <v>44</v>
      </c>
      <c r="O1041" s="30">
        <v>175</v>
      </c>
      <c r="P1041" s="35" t="s">
        <v>1432</v>
      </c>
      <c r="Q1041" s="35" t="s">
        <v>1432</v>
      </c>
      <c r="R1041" t="s">
        <v>18</v>
      </c>
    </row>
    <row r="1042" spans="1:18" hidden="1" x14ac:dyDescent="0.25">
      <c r="A1042" s="33" t="s">
        <v>2194</v>
      </c>
      <c r="B1042" s="28" t="s">
        <v>2195</v>
      </c>
      <c r="C1042" s="29">
        <v>1</v>
      </c>
      <c r="D1042" s="35" t="s">
        <v>1373</v>
      </c>
      <c r="E1042" s="35" t="s">
        <v>98</v>
      </c>
      <c r="F1042" s="29">
        <v>16</v>
      </c>
      <c r="G1042" s="35" t="s">
        <v>1818</v>
      </c>
      <c r="H1042" s="35" t="s">
        <v>1818</v>
      </c>
      <c r="I1042" s="29">
        <v>320</v>
      </c>
      <c r="J1042" s="35" t="s">
        <v>16</v>
      </c>
      <c r="K1042" s="35" t="s">
        <v>16</v>
      </c>
      <c r="L1042" s="30">
        <v>1601</v>
      </c>
      <c r="M1042" s="35" t="s">
        <v>44</v>
      </c>
      <c r="N1042" s="35" t="s">
        <v>44</v>
      </c>
      <c r="O1042" s="30">
        <v>183</v>
      </c>
      <c r="P1042" s="35" t="s">
        <v>1424</v>
      </c>
      <c r="Q1042" s="35" t="s">
        <v>1425</v>
      </c>
      <c r="R1042" t="s">
        <v>18</v>
      </c>
    </row>
    <row r="1043" spans="1:18" hidden="1" x14ac:dyDescent="0.25">
      <c r="A1043" s="33" t="s">
        <v>2194</v>
      </c>
      <c r="B1043" s="28" t="s">
        <v>2195</v>
      </c>
      <c r="C1043" s="29">
        <v>1</v>
      </c>
      <c r="D1043" s="35" t="s">
        <v>1373</v>
      </c>
      <c r="E1043" s="35" t="s">
        <v>98</v>
      </c>
      <c r="F1043" s="29">
        <v>16</v>
      </c>
      <c r="G1043" s="35" t="s">
        <v>1818</v>
      </c>
      <c r="H1043" s="35" t="s">
        <v>1818</v>
      </c>
      <c r="I1043" s="29">
        <v>320</v>
      </c>
      <c r="J1043" s="35" t="s">
        <v>16</v>
      </c>
      <c r="K1043" s="35" t="s">
        <v>16</v>
      </c>
      <c r="L1043" s="30">
        <v>1601</v>
      </c>
      <c r="M1043" s="35" t="s">
        <v>44</v>
      </c>
      <c r="N1043" s="35" t="s">
        <v>44</v>
      </c>
      <c r="O1043" s="30">
        <v>150</v>
      </c>
      <c r="P1043" s="35" t="s">
        <v>1426</v>
      </c>
      <c r="Q1043" s="35" t="s">
        <v>1427</v>
      </c>
      <c r="R1043" t="s">
        <v>18</v>
      </c>
    </row>
    <row r="1044" spans="1:18" hidden="1" x14ac:dyDescent="0.25">
      <c r="A1044" s="33" t="s">
        <v>2194</v>
      </c>
      <c r="B1044" s="28" t="s">
        <v>2195</v>
      </c>
      <c r="C1044" s="29">
        <v>1</v>
      </c>
      <c r="D1044" s="35" t="s">
        <v>1373</v>
      </c>
      <c r="E1044" s="35" t="s">
        <v>98</v>
      </c>
      <c r="F1044" s="29">
        <v>16</v>
      </c>
      <c r="G1044" s="35" t="s">
        <v>1818</v>
      </c>
      <c r="H1044" s="35" t="s">
        <v>1818</v>
      </c>
      <c r="I1044" s="29">
        <v>320</v>
      </c>
      <c r="J1044" s="35" t="s">
        <v>16</v>
      </c>
      <c r="K1044" s="35" t="s">
        <v>16</v>
      </c>
      <c r="L1044" s="30">
        <v>1601</v>
      </c>
      <c r="M1044" s="35" t="s">
        <v>44</v>
      </c>
      <c r="N1044" s="35" t="s">
        <v>44</v>
      </c>
      <c r="O1044" s="30">
        <v>151</v>
      </c>
      <c r="P1044" s="35" t="s">
        <v>1428</v>
      </c>
      <c r="Q1044" s="35" t="s">
        <v>1429</v>
      </c>
      <c r="R1044" t="s">
        <v>18</v>
      </c>
    </row>
    <row r="1045" spans="1:18" hidden="1" x14ac:dyDescent="0.25">
      <c r="A1045" s="33" t="s">
        <v>2194</v>
      </c>
      <c r="B1045" s="28" t="s">
        <v>2195</v>
      </c>
      <c r="C1045" s="29">
        <v>1</v>
      </c>
      <c r="D1045" s="35" t="s">
        <v>1373</v>
      </c>
      <c r="E1045" s="35" t="s">
        <v>98</v>
      </c>
      <c r="F1045" s="29">
        <v>16</v>
      </c>
      <c r="G1045" s="35" t="s">
        <v>1818</v>
      </c>
      <c r="H1045" s="35" t="s">
        <v>1818</v>
      </c>
      <c r="I1045" s="29">
        <v>320</v>
      </c>
      <c r="J1045" s="35" t="s">
        <v>16</v>
      </c>
      <c r="K1045" s="35" t="s">
        <v>16</v>
      </c>
      <c r="L1045" s="30">
        <v>1601</v>
      </c>
      <c r="M1045" s="35" t="s">
        <v>44</v>
      </c>
      <c r="N1045" s="35" t="s">
        <v>44</v>
      </c>
      <c r="O1045" s="30">
        <v>277</v>
      </c>
      <c r="P1045" s="35" t="s">
        <v>1430</v>
      </c>
      <c r="Q1045" s="35" t="s">
        <v>1431</v>
      </c>
      <c r="R1045" t="s">
        <v>18</v>
      </c>
    </row>
    <row r="1046" spans="1:18" hidden="1" x14ac:dyDescent="0.25">
      <c r="A1046" s="33" t="s">
        <v>2194</v>
      </c>
      <c r="B1046" s="28" t="s">
        <v>2195</v>
      </c>
      <c r="C1046" s="29">
        <v>1</v>
      </c>
      <c r="D1046" s="35" t="s">
        <v>1373</v>
      </c>
      <c r="E1046" s="35" t="s">
        <v>98</v>
      </c>
      <c r="F1046" s="29">
        <v>16</v>
      </c>
      <c r="G1046" s="35" t="s">
        <v>1818</v>
      </c>
      <c r="H1046" s="35" t="s">
        <v>1818</v>
      </c>
      <c r="I1046" s="29">
        <v>320</v>
      </c>
      <c r="J1046" s="35" t="s">
        <v>16</v>
      </c>
      <c r="K1046" s="35" t="s">
        <v>16</v>
      </c>
      <c r="L1046" s="30">
        <v>1601</v>
      </c>
      <c r="M1046" s="35" t="s">
        <v>44</v>
      </c>
      <c r="N1046" s="35" t="s">
        <v>44</v>
      </c>
      <c r="O1046" s="30">
        <v>411</v>
      </c>
      <c r="P1046" s="35" t="s">
        <v>1422</v>
      </c>
      <c r="Q1046" s="35" t="s">
        <v>1781</v>
      </c>
      <c r="R1046" t="s">
        <v>18</v>
      </c>
    </row>
    <row r="1047" spans="1:18" hidden="1" x14ac:dyDescent="0.25">
      <c r="A1047" s="33" t="s">
        <v>2194</v>
      </c>
      <c r="B1047" s="28" t="s">
        <v>2195</v>
      </c>
      <c r="C1047" s="29">
        <v>1</v>
      </c>
      <c r="D1047" s="35" t="s">
        <v>1373</v>
      </c>
      <c r="E1047" s="35" t="s">
        <v>98</v>
      </c>
      <c r="F1047" s="29">
        <v>16</v>
      </c>
      <c r="G1047" s="35" t="s">
        <v>1818</v>
      </c>
      <c r="H1047" s="35" t="s">
        <v>1818</v>
      </c>
      <c r="I1047" s="29">
        <v>320</v>
      </c>
      <c r="J1047" s="35" t="s">
        <v>16</v>
      </c>
      <c r="K1047" s="35" t="s">
        <v>16</v>
      </c>
      <c r="L1047" s="30">
        <v>1601</v>
      </c>
      <c r="M1047" s="35" t="s">
        <v>44</v>
      </c>
      <c r="N1047" s="35" t="s">
        <v>44</v>
      </c>
      <c r="O1047" s="30">
        <v>1004</v>
      </c>
      <c r="P1047" s="35" t="s">
        <v>1791</v>
      </c>
      <c r="Q1047" s="35" t="s">
        <v>1791</v>
      </c>
      <c r="R1047" t="s">
        <v>18</v>
      </c>
    </row>
    <row r="1048" spans="1:18" hidden="1" x14ac:dyDescent="0.25">
      <c r="A1048" s="33" t="s">
        <v>2196</v>
      </c>
      <c r="B1048" s="28" t="s">
        <v>2195</v>
      </c>
      <c r="C1048" s="29">
        <v>1</v>
      </c>
      <c r="D1048" s="35" t="s">
        <v>1373</v>
      </c>
      <c r="E1048" s="35" t="s">
        <v>98</v>
      </c>
      <c r="F1048" s="29">
        <v>16</v>
      </c>
      <c r="G1048" s="35" t="s">
        <v>1818</v>
      </c>
      <c r="H1048" s="35" t="s">
        <v>1818</v>
      </c>
      <c r="I1048" s="29">
        <v>320</v>
      </c>
      <c r="J1048" s="35" t="s">
        <v>16</v>
      </c>
      <c r="K1048" s="35" t="s">
        <v>16</v>
      </c>
      <c r="L1048" s="30">
        <v>1602</v>
      </c>
      <c r="M1048" s="35" t="s">
        <v>45</v>
      </c>
      <c r="N1048" s="35" t="s">
        <v>45</v>
      </c>
      <c r="O1048" s="30">
        <v>154</v>
      </c>
      <c r="P1048" s="35" t="s">
        <v>1391</v>
      </c>
      <c r="Q1048" s="35" t="s">
        <v>1392</v>
      </c>
      <c r="R1048" t="s">
        <v>18</v>
      </c>
    </row>
    <row r="1049" spans="1:18" hidden="1" x14ac:dyDescent="0.25">
      <c r="A1049" s="33" t="s">
        <v>2196</v>
      </c>
      <c r="B1049" s="28" t="s">
        <v>2195</v>
      </c>
      <c r="C1049" s="29">
        <v>1</v>
      </c>
      <c r="D1049" s="35" t="s">
        <v>1373</v>
      </c>
      <c r="E1049" s="35" t="s">
        <v>98</v>
      </c>
      <c r="F1049" s="29">
        <v>16</v>
      </c>
      <c r="G1049" s="35" t="s">
        <v>1818</v>
      </c>
      <c r="H1049" s="35" t="s">
        <v>1818</v>
      </c>
      <c r="I1049" s="29">
        <v>320</v>
      </c>
      <c r="J1049" s="35" t="s">
        <v>16</v>
      </c>
      <c r="K1049" s="35" t="s">
        <v>16</v>
      </c>
      <c r="L1049" s="30">
        <v>1602</v>
      </c>
      <c r="M1049" s="35" t="s">
        <v>45</v>
      </c>
      <c r="N1049" s="35" t="s">
        <v>45</v>
      </c>
      <c r="O1049" s="30">
        <v>135</v>
      </c>
      <c r="P1049" s="35" t="s">
        <v>1393</v>
      </c>
      <c r="Q1049" s="35" t="s">
        <v>1394</v>
      </c>
      <c r="R1049" t="s">
        <v>18</v>
      </c>
    </row>
    <row r="1050" spans="1:18" hidden="1" x14ac:dyDescent="0.25">
      <c r="A1050" s="33" t="s">
        <v>2196</v>
      </c>
      <c r="B1050" s="28" t="s">
        <v>2195</v>
      </c>
      <c r="C1050" s="29">
        <v>1</v>
      </c>
      <c r="D1050" s="35" t="s">
        <v>1373</v>
      </c>
      <c r="E1050" s="35" t="s">
        <v>98</v>
      </c>
      <c r="F1050" s="29">
        <v>16</v>
      </c>
      <c r="G1050" s="35" t="s">
        <v>1818</v>
      </c>
      <c r="H1050" s="35" t="s">
        <v>1818</v>
      </c>
      <c r="I1050" s="29">
        <v>320</v>
      </c>
      <c r="J1050" s="35" t="s">
        <v>16</v>
      </c>
      <c r="K1050" s="35" t="s">
        <v>16</v>
      </c>
      <c r="L1050" s="30">
        <v>1602</v>
      </c>
      <c r="M1050" s="35" t="s">
        <v>45</v>
      </c>
      <c r="N1050" s="35" t="s">
        <v>45</v>
      </c>
      <c r="O1050" s="30">
        <v>136</v>
      </c>
      <c r="P1050" s="35" t="s">
        <v>1395</v>
      </c>
      <c r="Q1050" s="35" t="s">
        <v>1396</v>
      </c>
      <c r="R1050" t="s">
        <v>18</v>
      </c>
    </row>
    <row r="1051" spans="1:18" hidden="1" x14ac:dyDescent="0.25">
      <c r="A1051" s="33" t="s">
        <v>2196</v>
      </c>
      <c r="B1051" s="28" t="s">
        <v>2195</v>
      </c>
      <c r="C1051" s="29">
        <v>1</v>
      </c>
      <c r="D1051" s="35" t="s">
        <v>1373</v>
      </c>
      <c r="E1051" s="35" t="s">
        <v>98</v>
      </c>
      <c r="F1051" s="29">
        <v>16</v>
      </c>
      <c r="G1051" s="35" t="s">
        <v>1818</v>
      </c>
      <c r="H1051" s="35" t="s">
        <v>1818</v>
      </c>
      <c r="I1051" s="29">
        <v>320</v>
      </c>
      <c r="J1051" s="35" t="s">
        <v>16</v>
      </c>
      <c r="K1051" s="35" t="s">
        <v>16</v>
      </c>
      <c r="L1051" s="30">
        <v>1602</v>
      </c>
      <c r="M1051" s="35" t="s">
        <v>45</v>
      </c>
      <c r="N1051" s="35" t="s">
        <v>45</v>
      </c>
      <c r="O1051" s="30">
        <v>271</v>
      </c>
      <c r="P1051" s="35" t="s">
        <v>1389</v>
      </c>
      <c r="Q1051" s="35" t="s">
        <v>1390</v>
      </c>
      <c r="R1051" t="s">
        <v>18</v>
      </c>
    </row>
    <row r="1052" spans="1:18" hidden="1" x14ac:dyDescent="0.25">
      <c r="A1052" s="33" t="s">
        <v>2196</v>
      </c>
      <c r="B1052" s="28" t="s">
        <v>2195</v>
      </c>
      <c r="C1052" s="29">
        <v>1</v>
      </c>
      <c r="D1052" s="35" t="s">
        <v>1373</v>
      </c>
      <c r="E1052" s="35" t="s">
        <v>98</v>
      </c>
      <c r="F1052" s="29">
        <v>16</v>
      </c>
      <c r="G1052" s="35" t="s">
        <v>1818</v>
      </c>
      <c r="H1052" s="35" t="s">
        <v>1818</v>
      </c>
      <c r="I1052" s="29">
        <v>320</v>
      </c>
      <c r="J1052" s="35" t="s">
        <v>16</v>
      </c>
      <c r="K1052" s="35" t="s">
        <v>16</v>
      </c>
      <c r="L1052" s="30">
        <v>1602</v>
      </c>
      <c r="M1052" s="35" t="s">
        <v>45</v>
      </c>
      <c r="N1052" s="35" t="s">
        <v>45</v>
      </c>
      <c r="O1052" s="30">
        <v>453</v>
      </c>
      <c r="P1052" s="35" t="s">
        <v>1819</v>
      </c>
      <c r="Q1052" s="35" t="s">
        <v>1820</v>
      </c>
      <c r="R1052" t="s">
        <v>18</v>
      </c>
    </row>
    <row r="1053" spans="1:18" hidden="1" x14ac:dyDescent="0.25">
      <c r="A1053" s="33" t="s">
        <v>2196</v>
      </c>
      <c r="B1053" s="28" t="s">
        <v>2195</v>
      </c>
      <c r="C1053" s="29">
        <v>1</v>
      </c>
      <c r="D1053" s="35" t="s">
        <v>1373</v>
      </c>
      <c r="E1053" s="35" t="s">
        <v>98</v>
      </c>
      <c r="F1053" s="29">
        <v>16</v>
      </c>
      <c r="G1053" s="35" t="s">
        <v>1818</v>
      </c>
      <c r="H1053" s="35" t="s">
        <v>1818</v>
      </c>
      <c r="I1053" s="29">
        <v>320</v>
      </c>
      <c r="J1053" s="35" t="s">
        <v>16</v>
      </c>
      <c r="K1053" s="35" t="s">
        <v>16</v>
      </c>
      <c r="L1053" s="30">
        <v>1602</v>
      </c>
      <c r="M1053" s="35" t="s">
        <v>45</v>
      </c>
      <c r="N1053" s="35" t="s">
        <v>45</v>
      </c>
      <c r="O1053" s="30">
        <v>454</v>
      </c>
      <c r="P1053" s="35" t="s">
        <v>1821</v>
      </c>
      <c r="Q1053" s="35" t="s">
        <v>1822</v>
      </c>
      <c r="R1053" t="s">
        <v>18</v>
      </c>
    </row>
    <row r="1054" spans="1:18" hidden="1" x14ac:dyDescent="0.25">
      <c r="A1054" s="33" t="s">
        <v>2196</v>
      </c>
      <c r="B1054" s="28" t="s">
        <v>2195</v>
      </c>
      <c r="C1054" s="29">
        <v>1</v>
      </c>
      <c r="D1054" s="35" t="s">
        <v>1373</v>
      </c>
      <c r="E1054" s="35" t="s">
        <v>98</v>
      </c>
      <c r="F1054" s="29">
        <v>16</v>
      </c>
      <c r="G1054" s="35" t="s">
        <v>1818</v>
      </c>
      <c r="H1054" s="35" t="s">
        <v>1818</v>
      </c>
      <c r="I1054" s="29">
        <v>320</v>
      </c>
      <c r="J1054" s="35" t="s">
        <v>16</v>
      </c>
      <c r="K1054" s="35" t="s">
        <v>16</v>
      </c>
      <c r="L1054" s="30">
        <v>1602</v>
      </c>
      <c r="M1054" s="35" t="s">
        <v>45</v>
      </c>
      <c r="N1054" s="35" t="s">
        <v>45</v>
      </c>
      <c r="O1054" s="30">
        <v>455</v>
      </c>
      <c r="P1054" s="35" t="s">
        <v>1823</v>
      </c>
      <c r="Q1054" s="35" t="s">
        <v>1824</v>
      </c>
      <c r="R1054" t="s">
        <v>18</v>
      </c>
    </row>
    <row r="1055" spans="1:18" hidden="1" x14ac:dyDescent="0.25">
      <c r="A1055" s="33" t="s">
        <v>2196</v>
      </c>
      <c r="B1055" s="28" t="s">
        <v>2195</v>
      </c>
      <c r="C1055" s="29">
        <v>1</v>
      </c>
      <c r="D1055" s="35" t="s">
        <v>1373</v>
      </c>
      <c r="E1055" s="35" t="s">
        <v>98</v>
      </c>
      <c r="F1055" s="29">
        <v>16</v>
      </c>
      <c r="G1055" s="35" t="s">
        <v>1818</v>
      </c>
      <c r="H1055" s="35" t="s">
        <v>1818</v>
      </c>
      <c r="I1055" s="29">
        <v>320</v>
      </c>
      <c r="J1055" s="35" t="s">
        <v>16</v>
      </c>
      <c r="K1055" s="35" t="s">
        <v>16</v>
      </c>
      <c r="L1055" s="30">
        <v>1602</v>
      </c>
      <c r="M1055" s="35" t="s">
        <v>45</v>
      </c>
      <c r="N1055" s="35" t="s">
        <v>45</v>
      </c>
      <c r="O1055" s="30">
        <v>456</v>
      </c>
      <c r="P1055" s="35" t="s">
        <v>1825</v>
      </c>
      <c r="Q1055" s="35" t="s">
        <v>1826</v>
      </c>
      <c r="R1055" t="s">
        <v>18</v>
      </c>
    </row>
    <row r="1056" spans="1:18" hidden="1" x14ac:dyDescent="0.25">
      <c r="A1056" s="33" t="s">
        <v>2196</v>
      </c>
      <c r="B1056" s="28" t="s">
        <v>2195</v>
      </c>
      <c r="C1056" s="29">
        <v>1</v>
      </c>
      <c r="D1056" s="35" t="s">
        <v>1373</v>
      </c>
      <c r="E1056" s="35" t="s">
        <v>98</v>
      </c>
      <c r="F1056" s="29">
        <v>16</v>
      </c>
      <c r="G1056" s="35" t="s">
        <v>1818</v>
      </c>
      <c r="H1056" s="35" t="s">
        <v>1818</v>
      </c>
      <c r="I1056" s="29">
        <v>320</v>
      </c>
      <c r="J1056" s="35" t="s">
        <v>16</v>
      </c>
      <c r="K1056" s="35" t="s">
        <v>16</v>
      </c>
      <c r="L1056" s="30">
        <v>1602</v>
      </c>
      <c r="M1056" s="35" t="s">
        <v>45</v>
      </c>
      <c r="N1056" s="35" t="s">
        <v>45</v>
      </c>
      <c r="O1056" s="30">
        <v>157</v>
      </c>
      <c r="P1056" s="35" t="s">
        <v>1414</v>
      </c>
      <c r="Q1056" s="35" t="s">
        <v>1415</v>
      </c>
      <c r="R1056" t="s">
        <v>18</v>
      </c>
    </row>
    <row r="1057" spans="1:18" hidden="1" x14ac:dyDescent="0.25">
      <c r="A1057" s="33" t="s">
        <v>2196</v>
      </c>
      <c r="B1057" s="28" t="s">
        <v>2195</v>
      </c>
      <c r="C1057" s="29">
        <v>1</v>
      </c>
      <c r="D1057" s="35" t="s">
        <v>1373</v>
      </c>
      <c r="E1057" s="35" t="s">
        <v>98</v>
      </c>
      <c r="F1057" s="29">
        <v>16</v>
      </c>
      <c r="G1057" s="35" t="s">
        <v>1818</v>
      </c>
      <c r="H1057" s="35" t="s">
        <v>1818</v>
      </c>
      <c r="I1057" s="29">
        <v>320</v>
      </c>
      <c r="J1057" s="35" t="s">
        <v>16</v>
      </c>
      <c r="K1057" s="35" t="s">
        <v>16</v>
      </c>
      <c r="L1057" s="30">
        <v>1602</v>
      </c>
      <c r="M1057" s="35" t="s">
        <v>45</v>
      </c>
      <c r="N1057" s="35" t="s">
        <v>45</v>
      </c>
      <c r="O1057" s="30">
        <v>147</v>
      </c>
      <c r="P1057" s="35" t="s">
        <v>1421</v>
      </c>
      <c r="Q1057" s="35" t="s">
        <v>1421</v>
      </c>
      <c r="R1057" t="s">
        <v>18</v>
      </c>
    </row>
    <row r="1058" spans="1:18" hidden="1" x14ac:dyDescent="0.25">
      <c r="A1058" s="33" t="s">
        <v>2196</v>
      </c>
      <c r="B1058" s="28" t="s">
        <v>2195</v>
      </c>
      <c r="C1058" s="29">
        <v>1</v>
      </c>
      <c r="D1058" s="35" t="s">
        <v>1373</v>
      </c>
      <c r="E1058" s="35" t="s">
        <v>98</v>
      </c>
      <c r="F1058" s="29">
        <v>16</v>
      </c>
      <c r="G1058" s="35" t="s">
        <v>1818</v>
      </c>
      <c r="H1058" s="35" t="s">
        <v>1818</v>
      </c>
      <c r="I1058" s="29">
        <v>320</v>
      </c>
      <c r="J1058" s="35" t="s">
        <v>16</v>
      </c>
      <c r="K1058" s="35" t="s">
        <v>16</v>
      </c>
      <c r="L1058" s="30">
        <v>1602</v>
      </c>
      <c r="M1058" s="35" t="s">
        <v>45</v>
      </c>
      <c r="N1058" s="35" t="s">
        <v>45</v>
      </c>
      <c r="O1058" s="30">
        <v>148</v>
      </c>
      <c r="P1058" s="35" t="s">
        <v>1419</v>
      </c>
      <c r="Q1058" s="35" t="s">
        <v>1420</v>
      </c>
      <c r="R1058" t="s">
        <v>25</v>
      </c>
    </row>
    <row r="1059" spans="1:18" hidden="1" x14ac:dyDescent="0.25">
      <c r="A1059" s="33" t="s">
        <v>2196</v>
      </c>
      <c r="B1059" s="28" t="s">
        <v>2195</v>
      </c>
      <c r="C1059" s="29">
        <v>1</v>
      </c>
      <c r="D1059" s="35" t="s">
        <v>1373</v>
      </c>
      <c r="E1059" s="35" t="s">
        <v>98</v>
      </c>
      <c r="F1059" s="29">
        <v>16</v>
      </c>
      <c r="G1059" s="35" t="s">
        <v>1818</v>
      </c>
      <c r="H1059" s="35" t="s">
        <v>1818</v>
      </c>
      <c r="I1059" s="29">
        <v>320</v>
      </c>
      <c r="J1059" s="35" t="s">
        <v>16</v>
      </c>
      <c r="K1059" s="35" t="s">
        <v>16</v>
      </c>
      <c r="L1059" s="30">
        <v>1602</v>
      </c>
      <c r="M1059" s="35" t="s">
        <v>45</v>
      </c>
      <c r="N1059" s="35" t="s">
        <v>45</v>
      </c>
      <c r="O1059" s="30">
        <v>1004</v>
      </c>
      <c r="P1059" s="35" t="s">
        <v>1791</v>
      </c>
      <c r="Q1059" s="35" t="s">
        <v>1791</v>
      </c>
      <c r="R1059" t="s">
        <v>18</v>
      </c>
    </row>
    <row r="1060" spans="1:18" hidden="1" x14ac:dyDescent="0.25">
      <c r="A1060" s="33" t="s">
        <v>2197</v>
      </c>
      <c r="B1060" s="28" t="s">
        <v>2195</v>
      </c>
      <c r="C1060" s="29">
        <v>1</v>
      </c>
      <c r="D1060" s="35" t="s">
        <v>1373</v>
      </c>
      <c r="E1060" s="35" t="s">
        <v>98</v>
      </c>
      <c r="F1060" s="29">
        <v>16</v>
      </c>
      <c r="G1060" s="35" t="s">
        <v>1818</v>
      </c>
      <c r="H1060" s="35" t="s">
        <v>1818</v>
      </c>
      <c r="I1060" s="29">
        <v>320</v>
      </c>
      <c r="J1060" s="35" t="s">
        <v>16</v>
      </c>
      <c r="K1060" s="35" t="s">
        <v>16</v>
      </c>
      <c r="L1060" s="30">
        <v>1603</v>
      </c>
      <c r="M1060" s="35" t="s">
        <v>46</v>
      </c>
      <c r="N1060" s="35" t="s">
        <v>46</v>
      </c>
      <c r="O1060" s="30">
        <v>158</v>
      </c>
      <c r="P1060" s="35" t="s">
        <v>1416</v>
      </c>
      <c r="Q1060" s="35" t="s">
        <v>1417</v>
      </c>
      <c r="R1060" t="s">
        <v>25</v>
      </c>
    </row>
    <row r="1061" spans="1:18" hidden="1" x14ac:dyDescent="0.25">
      <c r="A1061" s="33" t="s">
        <v>2197</v>
      </c>
      <c r="B1061" s="28" t="s">
        <v>2195</v>
      </c>
      <c r="C1061" s="29">
        <v>1</v>
      </c>
      <c r="D1061" s="35" t="s">
        <v>1373</v>
      </c>
      <c r="E1061" s="35" t="s">
        <v>98</v>
      </c>
      <c r="F1061" s="29">
        <v>16</v>
      </c>
      <c r="G1061" s="35" t="s">
        <v>1818</v>
      </c>
      <c r="H1061" s="35" t="s">
        <v>1818</v>
      </c>
      <c r="I1061" s="29">
        <v>320</v>
      </c>
      <c r="J1061" s="35" t="s">
        <v>16</v>
      </c>
      <c r="K1061" s="35" t="s">
        <v>16</v>
      </c>
      <c r="L1061" s="30">
        <v>1603</v>
      </c>
      <c r="M1061" s="35" t="s">
        <v>46</v>
      </c>
      <c r="N1061" s="35" t="s">
        <v>46</v>
      </c>
      <c r="O1061" s="30">
        <v>157</v>
      </c>
      <c r="P1061" s="35" t="s">
        <v>1414</v>
      </c>
      <c r="Q1061" s="35" t="s">
        <v>1415</v>
      </c>
      <c r="R1061" t="s">
        <v>18</v>
      </c>
    </row>
    <row r="1062" spans="1:18" hidden="1" x14ac:dyDescent="0.25">
      <c r="A1062" s="33" t="s">
        <v>2198</v>
      </c>
      <c r="B1062" s="28" t="s">
        <v>2002</v>
      </c>
      <c r="C1062" s="29">
        <v>1</v>
      </c>
      <c r="D1062" s="35" t="s">
        <v>1373</v>
      </c>
      <c r="E1062" s="35" t="s">
        <v>98</v>
      </c>
      <c r="F1062" s="29">
        <v>11</v>
      </c>
      <c r="G1062" s="35" t="s">
        <v>131</v>
      </c>
      <c r="H1062" s="35" t="s">
        <v>131</v>
      </c>
      <c r="I1062" s="29">
        <v>320</v>
      </c>
      <c r="J1062" s="35" t="s">
        <v>16</v>
      </c>
      <c r="K1062" s="35" t="s">
        <v>16</v>
      </c>
      <c r="L1062" s="30">
        <v>1</v>
      </c>
      <c r="M1062" s="35" t="s">
        <v>275</v>
      </c>
      <c r="N1062" s="35" t="s">
        <v>275</v>
      </c>
      <c r="O1062" s="30">
        <v>1014</v>
      </c>
      <c r="P1062" s="35" t="s">
        <v>1812</v>
      </c>
      <c r="Q1062" s="35" t="s">
        <v>1813</v>
      </c>
      <c r="R1062" t="s">
        <v>18</v>
      </c>
    </row>
    <row r="1063" spans="1:18" hidden="1" x14ac:dyDescent="0.25">
      <c r="A1063" s="33" t="s">
        <v>2199</v>
      </c>
      <c r="B1063" s="28" t="s">
        <v>2005</v>
      </c>
      <c r="C1063" s="29">
        <v>1</v>
      </c>
      <c r="D1063" s="35" t="s">
        <v>1373</v>
      </c>
      <c r="E1063" s="35" t="s">
        <v>98</v>
      </c>
      <c r="F1063" s="29">
        <v>12</v>
      </c>
      <c r="G1063" s="35" t="s">
        <v>128</v>
      </c>
      <c r="H1063" s="35" t="s">
        <v>128</v>
      </c>
      <c r="I1063" s="29">
        <v>320</v>
      </c>
      <c r="J1063" s="35" t="s">
        <v>16</v>
      </c>
      <c r="K1063" s="35" t="s">
        <v>16</v>
      </c>
      <c r="L1063" s="30">
        <v>1</v>
      </c>
      <c r="M1063" s="35" t="s">
        <v>275</v>
      </c>
      <c r="N1063" s="35" t="s">
        <v>275</v>
      </c>
      <c r="O1063" s="30">
        <v>1014</v>
      </c>
      <c r="P1063" s="35" t="s">
        <v>1812</v>
      </c>
      <c r="Q1063" s="35" t="s">
        <v>1813</v>
      </c>
      <c r="R1063" t="s">
        <v>18</v>
      </c>
    </row>
    <row r="1064" spans="1:18" hidden="1" x14ac:dyDescent="0.25">
      <c r="A1064" s="33" t="s">
        <v>2200</v>
      </c>
      <c r="B1064" s="28" t="s">
        <v>2201</v>
      </c>
      <c r="C1064" s="29">
        <v>1</v>
      </c>
      <c r="D1064" s="35" t="s">
        <v>1373</v>
      </c>
      <c r="E1064" s="35" t="s">
        <v>98</v>
      </c>
      <c r="F1064" s="29">
        <v>13</v>
      </c>
      <c r="G1064" s="35" t="s">
        <v>274</v>
      </c>
      <c r="H1064" s="35" t="s">
        <v>274</v>
      </c>
      <c r="I1064" s="29">
        <v>320</v>
      </c>
      <c r="J1064" s="35" t="s">
        <v>16</v>
      </c>
      <c r="K1064" s="35" t="s">
        <v>16</v>
      </c>
      <c r="L1064" s="30">
        <v>1</v>
      </c>
      <c r="M1064" s="35" t="s">
        <v>275</v>
      </c>
      <c r="N1064" s="35" t="s">
        <v>275</v>
      </c>
      <c r="O1064" s="30">
        <v>1004</v>
      </c>
      <c r="P1064" s="35" t="s">
        <v>1791</v>
      </c>
      <c r="Q1064" s="35" t="s">
        <v>1791</v>
      </c>
      <c r="R1064" t="s">
        <v>18</v>
      </c>
    </row>
    <row r="1065" spans="1:18" hidden="1" x14ac:dyDescent="0.25">
      <c r="A1065" s="33" t="s">
        <v>2202</v>
      </c>
      <c r="B1065" s="28" t="s">
        <v>1982</v>
      </c>
      <c r="C1065" s="29">
        <v>1</v>
      </c>
      <c r="D1065" s="35" t="s">
        <v>1373</v>
      </c>
      <c r="E1065" s="35" t="s">
        <v>98</v>
      </c>
      <c r="F1065" s="29">
        <v>14</v>
      </c>
      <c r="G1065" s="35" t="s">
        <v>99</v>
      </c>
      <c r="H1065" s="35" t="s">
        <v>99</v>
      </c>
      <c r="I1065" s="29">
        <v>320</v>
      </c>
      <c r="J1065" s="35" t="s">
        <v>16</v>
      </c>
      <c r="K1065" s="35" t="s">
        <v>16</v>
      </c>
      <c r="L1065" s="30">
        <v>1</v>
      </c>
      <c r="M1065" s="35" t="s">
        <v>275</v>
      </c>
      <c r="N1065" s="35" t="s">
        <v>275</v>
      </c>
      <c r="O1065" s="30">
        <v>1014</v>
      </c>
      <c r="P1065" s="35" t="s">
        <v>1812</v>
      </c>
      <c r="Q1065" s="35" t="s">
        <v>1813</v>
      </c>
      <c r="R1065" t="s">
        <v>18</v>
      </c>
    </row>
    <row r="1066" spans="1:18" hidden="1" x14ac:dyDescent="0.25">
      <c r="A1066" s="33" t="s">
        <v>2203</v>
      </c>
      <c r="B1066" s="28" t="s">
        <v>1980</v>
      </c>
      <c r="C1066" s="29">
        <v>1</v>
      </c>
      <c r="D1066" s="35" t="s">
        <v>1373</v>
      </c>
      <c r="E1066" s="35" t="s">
        <v>98</v>
      </c>
      <c r="F1066" s="29">
        <v>15</v>
      </c>
      <c r="G1066" s="35" t="s">
        <v>116</v>
      </c>
      <c r="H1066" s="35" t="s">
        <v>116</v>
      </c>
      <c r="I1066" s="29">
        <v>151</v>
      </c>
      <c r="J1066" s="35" t="s">
        <v>117</v>
      </c>
      <c r="K1066" s="35" t="s">
        <v>117</v>
      </c>
      <c r="L1066" s="30">
        <v>1</v>
      </c>
      <c r="M1066" s="35" t="s">
        <v>275</v>
      </c>
      <c r="N1066" s="35" t="s">
        <v>275</v>
      </c>
      <c r="O1066" s="30">
        <v>1014</v>
      </c>
      <c r="P1066" s="35" t="s">
        <v>1812</v>
      </c>
      <c r="Q1066" s="35" t="s">
        <v>1813</v>
      </c>
      <c r="R1066" t="s">
        <v>18</v>
      </c>
    </row>
    <row r="1067" spans="1:18" hidden="1" x14ac:dyDescent="0.25">
      <c r="A1067" s="33" t="s">
        <v>2204</v>
      </c>
      <c r="B1067" s="28" t="s">
        <v>2193</v>
      </c>
      <c r="C1067" s="29">
        <v>1</v>
      </c>
      <c r="D1067" s="35" t="s">
        <v>1373</v>
      </c>
      <c r="E1067" s="35" t="s">
        <v>98</v>
      </c>
      <c r="F1067" s="29">
        <v>15</v>
      </c>
      <c r="G1067" s="35" t="s">
        <v>116</v>
      </c>
      <c r="H1067" s="35" t="s">
        <v>116</v>
      </c>
      <c r="I1067" s="29">
        <v>152</v>
      </c>
      <c r="J1067" s="35" t="s">
        <v>230</v>
      </c>
      <c r="K1067" s="35" t="s">
        <v>230</v>
      </c>
      <c r="L1067" s="30">
        <v>1</v>
      </c>
      <c r="M1067" s="35" t="s">
        <v>275</v>
      </c>
      <c r="N1067" s="35" t="s">
        <v>275</v>
      </c>
      <c r="O1067" s="30">
        <v>1014</v>
      </c>
      <c r="P1067" s="35" t="s">
        <v>1812</v>
      </c>
      <c r="Q1067" s="35" t="s">
        <v>1813</v>
      </c>
      <c r="R1067" t="s">
        <v>18</v>
      </c>
    </row>
    <row r="1068" spans="1:18" hidden="1" x14ac:dyDescent="0.25">
      <c r="A1068" s="33" t="s">
        <v>2205</v>
      </c>
      <c r="B1068" s="28" t="s">
        <v>2033</v>
      </c>
      <c r="C1068" s="29">
        <v>1</v>
      </c>
      <c r="D1068" s="35" t="s">
        <v>1373</v>
      </c>
      <c r="E1068" s="35" t="s">
        <v>98</v>
      </c>
      <c r="F1068" s="29">
        <v>15</v>
      </c>
      <c r="G1068" s="35" t="s">
        <v>116</v>
      </c>
      <c r="H1068" s="35" t="s">
        <v>116</v>
      </c>
      <c r="I1068" s="29">
        <v>153</v>
      </c>
      <c r="J1068" s="35" t="s">
        <v>207</v>
      </c>
      <c r="K1068" s="35" t="s">
        <v>207</v>
      </c>
      <c r="L1068" s="30">
        <v>1</v>
      </c>
      <c r="M1068" s="35" t="s">
        <v>275</v>
      </c>
      <c r="N1068" s="35" t="s">
        <v>275</v>
      </c>
      <c r="O1068" s="30">
        <v>1014</v>
      </c>
      <c r="P1068" s="35" t="s">
        <v>1812</v>
      </c>
      <c r="Q1068" s="35" t="s">
        <v>1813</v>
      </c>
      <c r="R1068" t="s">
        <v>18</v>
      </c>
    </row>
    <row r="1069" spans="1:18" hidden="1" x14ac:dyDescent="0.25">
      <c r="A1069" s="33" t="s">
        <v>2206</v>
      </c>
      <c r="B1069" s="28" t="s">
        <v>2195</v>
      </c>
      <c r="C1069" s="29">
        <v>1</v>
      </c>
      <c r="D1069" s="35" t="s">
        <v>1373</v>
      </c>
      <c r="E1069" s="35" t="s">
        <v>98</v>
      </c>
      <c r="F1069" s="29">
        <v>16</v>
      </c>
      <c r="G1069" s="35" t="s">
        <v>1818</v>
      </c>
      <c r="H1069" s="35" t="s">
        <v>1818</v>
      </c>
      <c r="I1069" s="29">
        <v>320</v>
      </c>
      <c r="J1069" s="35" t="s">
        <v>16</v>
      </c>
      <c r="K1069" s="35" t="s">
        <v>16</v>
      </c>
      <c r="L1069" s="30">
        <v>1</v>
      </c>
      <c r="M1069" s="35" t="s">
        <v>275</v>
      </c>
      <c r="N1069" s="35" t="s">
        <v>275</v>
      </c>
      <c r="O1069" s="30">
        <v>1014</v>
      </c>
      <c r="P1069" s="35" t="s">
        <v>1812</v>
      </c>
      <c r="Q1069" s="35" t="s">
        <v>1813</v>
      </c>
      <c r="R1069" t="s">
        <v>18</v>
      </c>
    </row>
    <row r="1070" spans="1:18" hidden="1" x14ac:dyDescent="0.25">
      <c r="A1070" s="33" t="s">
        <v>2207</v>
      </c>
      <c r="B1070" s="28" t="s">
        <v>2014</v>
      </c>
      <c r="C1070" s="29">
        <v>1</v>
      </c>
      <c r="D1070" s="35" t="s">
        <v>1373</v>
      </c>
      <c r="E1070" s="35" t="s">
        <v>98</v>
      </c>
      <c r="F1070" s="29">
        <v>17</v>
      </c>
      <c r="G1070" s="35" t="s">
        <v>193</v>
      </c>
      <c r="H1070" s="35" t="s">
        <v>193</v>
      </c>
      <c r="I1070" s="29">
        <v>171</v>
      </c>
      <c r="J1070" s="35" t="s">
        <v>194</v>
      </c>
      <c r="K1070" s="35" t="s">
        <v>194</v>
      </c>
      <c r="L1070" s="30">
        <v>1</v>
      </c>
      <c r="M1070" s="35" t="s">
        <v>275</v>
      </c>
      <c r="N1070" s="35" t="s">
        <v>275</v>
      </c>
      <c r="O1070" s="30">
        <v>1014</v>
      </c>
      <c r="P1070" s="35" t="s">
        <v>1812</v>
      </c>
      <c r="Q1070" s="35" t="s">
        <v>1813</v>
      </c>
      <c r="R1070" t="s">
        <v>18</v>
      </c>
    </row>
    <row r="1071" spans="1:18" hidden="1" x14ac:dyDescent="0.25">
      <c r="A1071" s="33" t="s">
        <v>2208</v>
      </c>
      <c r="B1071" s="28" t="s">
        <v>2209</v>
      </c>
      <c r="C1071" s="29">
        <v>1</v>
      </c>
      <c r="D1071" s="35" t="s">
        <v>1373</v>
      </c>
      <c r="E1071" s="35" t="s">
        <v>98</v>
      </c>
      <c r="F1071" s="29">
        <v>17</v>
      </c>
      <c r="G1071" s="35" t="s">
        <v>193</v>
      </c>
      <c r="H1071" s="35" t="s">
        <v>193</v>
      </c>
      <c r="I1071" s="29">
        <v>172</v>
      </c>
      <c r="J1071" s="35" t="s">
        <v>1827</v>
      </c>
      <c r="K1071" s="35" t="s">
        <v>1827</v>
      </c>
      <c r="L1071" s="30">
        <v>1</v>
      </c>
      <c r="M1071" s="35" t="s">
        <v>275</v>
      </c>
      <c r="N1071" s="35" t="s">
        <v>275</v>
      </c>
      <c r="O1071" s="30">
        <v>1014</v>
      </c>
      <c r="P1071" s="35" t="s">
        <v>1812</v>
      </c>
      <c r="Q1071" s="35" t="s">
        <v>1813</v>
      </c>
      <c r="R1071" t="s">
        <v>18</v>
      </c>
    </row>
    <row r="1072" spans="1:18" hidden="1" x14ac:dyDescent="0.25">
      <c r="A1072" s="33" t="s">
        <v>2210</v>
      </c>
      <c r="B1072" s="28" t="s">
        <v>2211</v>
      </c>
      <c r="C1072" s="29">
        <v>1</v>
      </c>
      <c r="D1072" s="35" t="s">
        <v>1373</v>
      </c>
      <c r="E1072" s="35" t="s">
        <v>98</v>
      </c>
      <c r="F1072" s="29">
        <v>17</v>
      </c>
      <c r="G1072" s="35" t="s">
        <v>193</v>
      </c>
      <c r="H1072" s="35" t="s">
        <v>193</v>
      </c>
      <c r="I1072" s="29">
        <v>173</v>
      </c>
      <c r="J1072" s="35" t="s">
        <v>1828</v>
      </c>
      <c r="K1072" s="35" t="s">
        <v>1828</v>
      </c>
      <c r="L1072" s="30">
        <v>1</v>
      </c>
      <c r="M1072" s="35" t="s">
        <v>275</v>
      </c>
      <c r="N1072" s="35" t="s">
        <v>275</v>
      </c>
      <c r="O1072" s="30">
        <v>1014</v>
      </c>
      <c r="P1072" s="35" t="s">
        <v>1812</v>
      </c>
      <c r="Q1072" s="35" t="s">
        <v>1813</v>
      </c>
      <c r="R1072" t="s">
        <v>18</v>
      </c>
    </row>
    <row r="1073" spans="1:18" hidden="1" x14ac:dyDescent="0.25">
      <c r="A1073" s="33" t="s">
        <v>2212</v>
      </c>
      <c r="B1073" s="28" t="s">
        <v>2065</v>
      </c>
      <c r="C1073" s="29">
        <v>1</v>
      </c>
      <c r="D1073" s="35" t="s">
        <v>1373</v>
      </c>
      <c r="E1073" s="35" t="s">
        <v>98</v>
      </c>
      <c r="F1073" s="29">
        <v>901</v>
      </c>
      <c r="G1073" s="35" t="s">
        <v>433</v>
      </c>
      <c r="H1073" s="35" t="s">
        <v>433</v>
      </c>
      <c r="I1073" s="29">
        <v>320</v>
      </c>
      <c r="J1073" s="35" t="s">
        <v>16</v>
      </c>
      <c r="K1073" s="35" t="s">
        <v>16</v>
      </c>
      <c r="L1073" s="30">
        <v>90209</v>
      </c>
      <c r="M1073" s="35" t="s">
        <v>123</v>
      </c>
      <c r="N1073" s="35" t="s">
        <v>123</v>
      </c>
      <c r="O1073" s="30">
        <v>1014</v>
      </c>
      <c r="P1073" s="35" t="s">
        <v>1812</v>
      </c>
      <c r="Q1073" s="35" t="s">
        <v>1813</v>
      </c>
      <c r="R1073" t="s">
        <v>18</v>
      </c>
    </row>
    <row r="1074" spans="1:18" hidden="1" x14ac:dyDescent="0.25">
      <c r="A1074" s="33" t="s">
        <v>2213</v>
      </c>
      <c r="B1074" s="28" t="s">
        <v>2075</v>
      </c>
      <c r="C1074" s="29">
        <v>1</v>
      </c>
      <c r="D1074" s="35" t="s">
        <v>1373</v>
      </c>
      <c r="E1074" s="35" t="s">
        <v>98</v>
      </c>
      <c r="F1074" s="29">
        <v>902</v>
      </c>
      <c r="G1074" s="35" t="s">
        <v>122</v>
      </c>
      <c r="H1074" s="35" t="s">
        <v>122</v>
      </c>
      <c r="I1074" s="29">
        <v>320</v>
      </c>
      <c r="J1074" s="35" t="s">
        <v>16</v>
      </c>
      <c r="K1074" s="35" t="s">
        <v>16</v>
      </c>
      <c r="L1074" s="30">
        <v>90209</v>
      </c>
      <c r="M1074" s="35" t="s">
        <v>123</v>
      </c>
      <c r="N1074" s="35" t="s">
        <v>123</v>
      </c>
      <c r="O1074" s="30">
        <v>1014</v>
      </c>
      <c r="P1074" s="35" t="s">
        <v>1812</v>
      </c>
      <c r="Q1074" s="35" t="s">
        <v>1813</v>
      </c>
      <c r="R1074" t="s">
        <v>18</v>
      </c>
    </row>
    <row r="1075" spans="1:18" hidden="1" x14ac:dyDescent="0.25">
      <c r="A1075" s="33" t="s">
        <v>2214</v>
      </c>
      <c r="B1075" s="28" t="s">
        <v>2102</v>
      </c>
      <c r="C1075" s="29">
        <v>1</v>
      </c>
      <c r="D1075" s="35" t="s">
        <v>1373</v>
      </c>
      <c r="E1075" s="35" t="s">
        <v>98</v>
      </c>
      <c r="F1075" s="29">
        <v>905</v>
      </c>
      <c r="G1075" s="35" t="s">
        <v>318</v>
      </c>
      <c r="H1075" s="35" t="s">
        <v>318</v>
      </c>
      <c r="I1075" s="29">
        <v>320</v>
      </c>
      <c r="J1075" s="35" t="s">
        <v>16</v>
      </c>
      <c r="K1075" s="35" t="s">
        <v>16</v>
      </c>
      <c r="L1075" s="30">
        <v>90209</v>
      </c>
      <c r="M1075" s="35" t="s">
        <v>123</v>
      </c>
      <c r="N1075" s="35" t="s">
        <v>123</v>
      </c>
      <c r="O1075" s="30">
        <v>1014</v>
      </c>
      <c r="P1075" s="35" t="s">
        <v>1812</v>
      </c>
      <c r="Q1075" s="35" t="s">
        <v>1813</v>
      </c>
      <c r="R1075" t="s">
        <v>18</v>
      </c>
    </row>
    <row r="1076" spans="1:18" hidden="1" x14ac:dyDescent="0.25">
      <c r="A1076" s="33" t="s">
        <v>2215</v>
      </c>
      <c r="B1076" s="28" t="s">
        <v>2132</v>
      </c>
      <c r="C1076" s="29">
        <v>1</v>
      </c>
      <c r="D1076" s="35" t="s">
        <v>1373</v>
      </c>
      <c r="E1076" s="35" t="s">
        <v>98</v>
      </c>
      <c r="F1076" s="29">
        <v>908</v>
      </c>
      <c r="G1076" s="35" t="s">
        <v>592</v>
      </c>
      <c r="H1076" s="35" t="s">
        <v>592</v>
      </c>
      <c r="I1076" s="29">
        <v>320</v>
      </c>
      <c r="J1076" s="35" t="s">
        <v>16</v>
      </c>
      <c r="K1076" s="35" t="s">
        <v>16</v>
      </c>
      <c r="L1076" s="30">
        <v>90209</v>
      </c>
      <c r="M1076" s="35" t="s">
        <v>123</v>
      </c>
      <c r="N1076" s="35" t="s">
        <v>123</v>
      </c>
      <c r="O1076" s="30">
        <v>1014</v>
      </c>
      <c r="P1076" s="35" t="s">
        <v>1812</v>
      </c>
      <c r="Q1076" s="35" t="s">
        <v>1813</v>
      </c>
      <c r="R1076" t="s">
        <v>18</v>
      </c>
    </row>
    <row r="1077" spans="1:18" hidden="1" x14ac:dyDescent="0.25">
      <c r="A1077" s="33" t="s">
        <v>2216</v>
      </c>
      <c r="B1077" s="28" t="s">
        <v>2142</v>
      </c>
      <c r="C1077" s="29">
        <v>1</v>
      </c>
      <c r="D1077" s="35" t="s">
        <v>1373</v>
      </c>
      <c r="E1077" s="35" t="s">
        <v>98</v>
      </c>
      <c r="F1077" s="29">
        <v>909</v>
      </c>
      <c r="G1077" s="35" t="s">
        <v>320</v>
      </c>
      <c r="H1077" s="35" t="s">
        <v>320</v>
      </c>
      <c r="I1077" s="29">
        <v>320</v>
      </c>
      <c r="J1077" s="35" t="s">
        <v>16</v>
      </c>
      <c r="K1077" s="35" t="s">
        <v>16</v>
      </c>
      <c r="L1077" s="30">
        <v>90209</v>
      </c>
      <c r="M1077" s="35" t="s">
        <v>123</v>
      </c>
      <c r="N1077" s="35" t="s">
        <v>123</v>
      </c>
      <c r="O1077" s="30">
        <v>1014</v>
      </c>
      <c r="P1077" s="35" t="s">
        <v>1812</v>
      </c>
      <c r="Q1077" s="35" t="s">
        <v>1813</v>
      </c>
      <c r="R1077" t="s">
        <v>18</v>
      </c>
    </row>
    <row r="1078" spans="1:18" hidden="1" x14ac:dyDescent="0.25">
      <c r="A1078" s="33" t="s">
        <v>2217</v>
      </c>
      <c r="B1078" s="28" t="s">
        <v>1991</v>
      </c>
      <c r="C1078" s="29">
        <v>2</v>
      </c>
      <c r="D1078" s="35" t="s">
        <v>1387</v>
      </c>
      <c r="E1078" s="35" t="s">
        <v>22</v>
      </c>
      <c r="F1078" s="29">
        <v>21</v>
      </c>
      <c r="G1078" s="35" t="s">
        <v>88</v>
      </c>
      <c r="H1078" s="35" t="s">
        <v>88</v>
      </c>
      <c r="I1078" s="29">
        <v>320</v>
      </c>
      <c r="J1078" s="35" t="s">
        <v>16</v>
      </c>
      <c r="K1078" s="35" t="s">
        <v>16</v>
      </c>
      <c r="L1078" s="30">
        <v>1</v>
      </c>
      <c r="M1078" s="35" t="s">
        <v>275</v>
      </c>
      <c r="N1078" s="35" t="s">
        <v>275</v>
      </c>
      <c r="O1078" s="30">
        <v>1014</v>
      </c>
      <c r="P1078" s="35" t="s">
        <v>1812</v>
      </c>
      <c r="Q1078" s="35" t="s">
        <v>1813</v>
      </c>
      <c r="R1078" t="s">
        <v>18</v>
      </c>
    </row>
    <row r="1079" spans="1:18" hidden="1" x14ac:dyDescent="0.25">
      <c r="A1079" s="33" t="s">
        <v>2218</v>
      </c>
      <c r="B1079" s="28" t="s">
        <v>1944</v>
      </c>
      <c r="C1079" s="29">
        <v>2</v>
      </c>
      <c r="D1079" s="35" t="s">
        <v>1387</v>
      </c>
      <c r="E1079" s="35" t="s">
        <v>22</v>
      </c>
      <c r="F1079" s="29">
        <v>22</v>
      </c>
      <c r="G1079" s="35" t="s">
        <v>63</v>
      </c>
      <c r="H1079" s="35" t="s">
        <v>63</v>
      </c>
      <c r="I1079" s="29">
        <v>320</v>
      </c>
      <c r="J1079" s="35" t="s">
        <v>16</v>
      </c>
      <c r="K1079" s="35" t="s">
        <v>16</v>
      </c>
      <c r="L1079" s="30">
        <v>1</v>
      </c>
      <c r="M1079" s="35" t="s">
        <v>275</v>
      </c>
      <c r="N1079" s="35" t="s">
        <v>275</v>
      </c>
      <c r="O1079" s="30">
        <v>1014</v>
      </c>
      <c r="P1079" s="35" t="s">
        <v>1812</v>
      </c>
      <c r="Q1079" s="35" t="s">
        <v>1813</v>
      </c>
      <c r="R1079" t="s">
        <v>18</v>
      </c>
    </row>
    <row r="1080" spans="1:18" hidden="1" x14ac:dyDescent="0.25">
      <c r="A1080" s="33" t="s">
        <v>2219</v>
      </c>
      <c r="B1080" s="28" t="s">
        <v>1933</v>
      </c>
      <c r="C1080" s="29">
        <v>2</v>
      </c>
      <c r="D1080" s="35" t="s">
        <v>1387</v>
      </c>
      <c r="E1080" s="35" t="s">
        <v>22</v>
      </c>
      <c r="F1080" s="29">
        <v>23</v>
      </c>
      <c r="G1080" s="35" t="s">
        <v>23</v>
      </c>
      <c r="H1080" s="35" t="s">
        <v>23</v>
      </c>
      <c r="I1080" s="29">
        <v>320</v>
      </c>
      <c r="J1080" s="35" t="s">
        <v>1642</v>
      </c>
      <c r="K1080" s="35" t="s">
        <v>16</v>
      </c>
      <c r="L1080" s="30">
        <v>1</v>
      </c>
      <c r="M1080" s="35" t="s">
        <v>275</v>
      </c>
      <c r="N1080" s="35" t="s">
        <v>275</v>
      </c>
      <c r="O1080" s="30">
        <v>1014</v>
      </c>
      <c r="P1080" s="35" t="s">
        <v>1812</v>
      </c>
      <c r="Q1080" s="35" t="s">
        <v>1813</v>
      </c>
      <c r="R1080" t="s">
        <v>18</v>
      </c>
    </row>
    <row r="1081" spans="1:18" hidden="1" x14ac:dyDescent="0.25">
      <c r="A1081" s="33" t="s">
        <v>2220</v>
      </c>
      <c r="B1081" s="28" t="s">
        <v>1930</v>
      </c>
      <c r="C1081" s="29">
        <v>2</v>
      </c>
      <c r="D1081" s="35" t="s">
        <v>1387</v>
      </c>
      <c r="E1081" s="35" t="s">
        <v>22</v>
      </c>
      <c r="F1081" s="29">
        <v>24</v>
      </c>
      <c r="G1081" s="35" t="s">
        <v>32</v>
      </c>
      <c r="H1081" s="35" t="s">
        <v>32</v>
      </c>
      <c r="I1081" s="29">
        <v>241</v>
      </c>
      <c r="J1081" s="35" t="s">
        <v>37</v>
      </c>
      <c r="K1081" s="35" t="s">
        <v>37</v>
      </c>
      <c r="L1081" s="30">
        <v>1</v>
      </c>
      <c r="M1081" s="35" t="s">
        <v>275</v>
      </c>
      <c r="N1081" s="35" t="s">
        <v>275</v>
      </c>
      <c r="O1081" s="30">
        <v>1014</v>
      </c>
      <c r="P1081" s="35" t="s">
        <v>1812</v>
      </c>
      <c r="Q1081" s="35" t="s">
        <v>1813</v>
      </c>
      <c r="R1081" t="s">
        <v>18</v>
      </c>
    </row>
    <row r="1082" spans="1:18" hidden="1" x14ac:dyDescent="0.25">
      <c r="A1082" s="33" t="s">
        <v>2221</v>
      </c>
      <c r="B1082" s="28" t="s">
        <v>1931</v>
      </c>
      <c r="C1082" s="29">
        <v>2</v>
      </c>
      <c r="D1082" s="35" t="s">
        <v>1387</v>
      </c>
      <c r="E1082" s="35" t="s">
        <v>22</v>
      </c>
      <c r="F1082" s="29">
        <v>24</v>
      </c>
      <c r="G1082" s="35" t="s">
        <v>32</v>
      </c>
      <c r="H1082" s="35" t="s">
        <v>32</v>
      </c>
      <c r="I1082" s="29">
        <v>242</v>
      </c>
      <c r="J1082" s="35" t="s">
        <v>33</v>
      </c>
      <c r="K1082" s="35" t="s">
        <v>33</v>
      </c>
      <c r="L1082" s="30">
        <v>1</v>
      </c>
      <c r="M1082" s="35" t="s">
        <v>275</v>
      </c>
      <c r="N1082" s="35" t="s">
        <v>275</v>
      </c>
      <c r="O1082" s="30">
        <v>1014</v>
      </c>
      <c r="P1082" s="35" t="s">
        <v>1812</v>
      </c>
      <c r="Q1082" s="35" t="s">
        <v>1813</v>
      </c>
      <c r="R1082" t="s">
        <v>18</v>
      </c>
    </row>
    <row r="1083" spans="1:18" hidden="1" x14ac:dyDescent="0.25">
      <c r="A1083" s="33" t="s">
        <v>2222</v>
      </c>
      <c r="B1083" s="28" t="s">
        <v>1989</v>
      </c>
      <c r="C1083" s="29">
        <v>2</v>
      </c>
      <c r="D1083" s="35" t="s">
        <v>1387</v>
      </c>
      <c r="E1083" s="35" t="s">
        <v>22</v>
      </c>
      <c r="F1083" s="29">
        <v>24</v>
      </c>
      <c r="G1083" s="35" t="s">
        <v>32</v>
      </c>
      <c r="H1083" s="35" t="s">
        <v>32</v>
      </c>
      <c r="I1083" s="29">
        <v>243</v>
      </c>
      <c r="J1083" s="35" t="s">
        <v>84</v>
      </c>
      <c r="K1083" s="35" t="s">
        <v>84</v>
      </c>
      <c r="L1083" s="30">
        <v>1</v>
      </c>
      <c r="M1083" s="35" t="s">
        <v>275</v>
      </c>
      <c r="N1083" s="35" t="s">
        <v>275</v>
      </c>
      <c r="O1083" s="30">
        <v>1014</v>
      </c>
      <c r="P1083" s="35" t="s">
        <v>1812</v>
      </c>
      <c r="Q1083" s="35" t="s">
        <v>1813</v>
      </c>
      <c r="R1083" t="s">
        <v>18</v>
      </c>
    </row>
    <row r="1084" spans="1:18" hidden="1" x14ac:dyDescent="0.25">
      <c r="A1084" s="33" t="s">
        <v>2223</v>
      </c>
      <c r="B1084" s="28" t="s">
        <v>2010</v>
      </c>
      <c r="C1084" s="29">
        <v>2</v>
      </c>
      <c r="D1084" s="35" t="s">
        <v>1387</v>
      </c>
      <c r="E1084" s="35" t="s">
        <v>22</v>
      </c>
      <c r="F1084" s="29">
        <v>24</v>
      </c>
      <c r="G1084" s="35" t="s">
        <v>32</v>
      </c>
      <c r="H1084" s="35" t="s">
        <v>32</v>
      </c>
      <c r="I1084" s="29">
        <v>244</v>
      </c>
      <c r="J1084" s="35" t="s">
        <v>1651</v>
      </c>
      <c r="K1084" s="35" t="s">
        <v>180</v>
      </c>
      <c r="L1084" s="30">
        <v>1</v>
      </c>
      <c r="M1084" s="35" t="s">
        <v>275</v>
      </c>
      <c r="N1084" s="35" t="s">
        <v>275</v>
      </c>
      <c r="O1084" s="30">
        <v>1014</v>
      </c>
      <c r="P1084" s="35" t="s">
        <v>1812</v>
      </c>
      <c r="Q1084" s="35" t="s">
        <v>1813</v>
      </c>
      <c r="R1084" t="s">
        <v>18</v>
      </c>
    </row>
    <row r="1085" spans="1:18" hidden="1" x14ac:dyDescent="0.25">
      <c r="A1085" s="33" t="s">
        <v>2224</v>
      </c>
      <c r="B1085" s="28" t="s">
        <v>1933</v>
      </c>
      <c r="C1085" s="29">
        <v>2</v>
      </c>
      <c r="D1085" s="35" t="s">
        <v>1387</v>
      </c>
      <c r="E1085" s="35" t="s">
        <v>22</v>
      </c>
      <c r="F1085" s="29">
        <v>23</v>
      </c>
      <c r="G1085" s="35" t="s">
        <v>23</v>
      </c>
      <c r="H1085" s="35" t="s">
        <v>23</v>
      </c>
      <c r="I1085" s="29">
        <v>320</v>
      </c>
      <c r="J1085" s="35" t="s">
        <v>294</v>
      </c>
      <c r="K1085" s="35" t="s">
        <v>16</v>
      </c>
      <c r="L1085" s="30">
        <v>2</v>
      </c>
      <c r="M1085" s="35" t="s">
        <v>1829</v>
      </c>
      <c r="N1085" s="35" t="s">
        <v>1829</v>
      </c>
      <c r="O1085" s="30">
        <v>1014</v>
      </c>
      <c r="P1085" s="35" t="s">
        <v>1812</v>
      </c>
      <c r="Q1085" s="35" t="s">
        <v>1813</v>
      </c>
      <c r="R1085" t="s">
        <v>18</v>
      </c>
    </row>
    <row r="1086" spans="1:18" hidden="1" x14ac:dyDescent="0.25">
      <c r="A1086" s="33" t="s">
        <v>2225</v>
      </c>
      <c r="B1086" s="28" t="s">
        <v>2067</v>
      </c>
      <c r="C1086" s="29">
        <v>2</v>
      </c>
      <c r="D1086" s="35" t="s">
        <v>1387</v>
      </c>
      <c r="E1086" s="35" t="s">
        <v>22</v>
      </c>
      <c r="F1086" s="29">
        <v>901</v>
      </c>
      <c r="G1086" s="35" t="s">
        <v>433</v>
      </c>
      <c r="H1086" s="35" t="s">
        <v>433</v>
      </c>
      <c r="I1086" s="29">
        <v>320</v>
      </c>
      <c r="J1086" s="35" t="s">
        <v>294</v>
      </c>
      <c r="K1086" s="35" t="s">
        <v>16</v>
      </c>
      <c r="L1086" s="30">
        <v>90209</v>
      </c>
      <c r="M1086" s="35" t="s">
        <v>123</v>
      </c>
      <c r="N1086" s="35" t="s">
        <v>123</v>
      </c>
      <c r="O1086" s="30">
        <v>1014</v>
      </c>
      <c r="P1086" s="35" t="s">
        <v>1812</v>
      </c>
      <c r="Q1086" s="35" t="s">
        <v>1813</v>
      </c>
      <c r="R1086" t="s">
        <v>18</v>
      </c>
    </row>
    <row r="1087" spans="1:18" hidden="1" x14ac:dyDescent="0.25">
      <c r="A1087" s="33" t="s">
        <v>2226</v>
      </c>
      <c r="B1087" s="28" t="s">
        <v>2104</v>
      </c>
      <c r="C1087" s="29">
        <v>2</v>
      </c>
      <c r="D1087" s="35" t="s">
        <v>1387</v>
      </c>
      <c r="E1087" s="35" t="s">
        <v>22</v>
      </c>
      <c r="F1087" s="29">
        <v>905</v>
      </c>
      <c r="G1087" s="35" t="s">
        <v>318</v>
      </c>
      <c r="H1087" s="35" t="s">
        <v>318</v>
      </c>
      <c r="I1087" s="29">
        <v>320</v>
      </c>
      <c r="J1087" s="35" t="s">
        <v>294</v>
      </c>
      <c r="K1087" s="35" t="s">
        <v>16</v>
      </c>
      <c r="L1087" s="30">
        <v>90209</v>
      </c>
      <c r="M1087" s="35" t="s">
        <v>123</v>
      </c>
      <c r="N1087" s="35" t="s">
        <v>123</v>
      </c>
      <c r="O1087" s="30">
        <v>1014</v>
      </c>
      <c r="P1087" s="35" t="s">
        <v>1812</v>
      </c>
      <c r="Q1087" s="35" t="s">
        <v>1813</v>
      </c>
      <c r="R1087" t="s">
        <v>18</v>
      </c>
    </row>
    <row r="1088" spans="1:18" hidden="1" x14ac:dyDescent="0.25">
      <c r="A1088" s="33" t="s">
        <v>2227</v>
      </c>
      <c r="B1088" s="28" t="s">
        <v>2134</v>
      </c>
      <c r="C1088" s="29">
        <v>2</v>
      </c>
      <c r="D1088" s="35" t="s">
        <v>1387</v>
      </c>
      <c r="E1088" s="35" t="s">
        <v>22</v>
      </c>
      <c r="F1088" s="29">
        <v>908</v>
      </c>
      <c r="G1088" s="35" t="s">
        <v>592</v>
      </c>
      <c r="H1088" s="35" t="s">
        <v>592</v>
      </c>
      <c r="I1088" s="29">
        <v>320</v>
      </c>
      <c r="J1088" s="35" t="s">
        <v>294</v>
      </c>
      <c r="K1088" s="35" t="s">
        <v>16</v>
      </c>
      <c r="L1088" s="30">
        <v>90209</v>
      </c>
      <c r="M1088" s="35" t="s">
        <v>123</v>
      </c>
      <c r="N1088" s="35" t="s">
        <v>123</v>
      </c>
      <c r="O1088" s="30">
        <v>1014</v>
      </c>
      <c r="P1088" s="35" t="s">
        <v>1812</v>
      </c>
      <c r="Q1088" s="35" t="s">
        <v>1813</v>
      </c>
      <c r="R1088" t="s">
        <v>18</v>
      </c>
    </row>
    <row r="1089" spans="1:18" hidden="1" x14ac:dyDescent="0.25">
      <c r="A1089" s="33" t="s">
        <v>2228</v>
      </c>
      <c r="B1089" s="28" t="s">
        <v>2144</v>
      </c>
      <c r="C1089" s="29">
        <v>2</v>
      </c>
      <c r="D1089" s="35" t="s">
        <v>1387</v>
      </c>
      <c r="E1089" s="35" t="s">
        <v>22</v>
      </c>
      <c r="F1089" s="29">
        <v>909</v>
      </c>
      <c r="G1089" s="35" t="s">
        <v>320</v>
      </c>
      <c r="H1089" s="35" t="s">
        <v>320</v>
      </c>
      <c r="I1089" s="29">
        <v>320</v>
      </c>
      <c r="J1089" s="35" t="s">
        <v>294</v>
      </c>
      <c r="K1089" s="35" t="s">
        <v>16</v>
      </c>
      <c r="L1089" s="30">
        <v>90209</v>
      </c>
      <c r="M1089" s="35" t="s">
        <v>123</v>
      </c>
      <c r="N1089" s="35" t="s">
        <v>123</v>
      </c>
      <c r="O1089" s="30">
        <v>1014</v>
      </c>
      <c r="P1089" s="35" t="s">
        <v>1812</v>
      </c>
      <c r="Q1089" s="35" t="s">
        <v>1813</v>
      </c>
      <c r="R1089" t="s">
        <v>18</v>
      </c>
    </row>
    <row r="1090" spans="1:18" hidden="1" x14ac:dyDescent="0.25">
      <c r="A1090" s="33" t="s">
        <v>2229</v>
      </c>
      <c r="B1090" s="28" t="s">
        <v>2021</v>
      </c>
      <c r="C1090" s="29">
        <v>3</v>
      </c>
      <c r="D1090" s="35" t="s">
        <v>1370</v>
      </c>
      <c r="E1090" s="35" t="s">
        <v>72</v>
      </c>
      <c r="F1090" s="29">
        <v>31</v>
      </c>
      <c r="G1090" s="35" t="s">
        <v>102</v>
      </c>
      <c r="H1090" s="35" t="s">
        <v>102</v>
      </c>
      <c r="I1090" s="29">
        <v>311</v>
      </c>
      <c r="J1090" s="35" t="s">
        <v>191</v>
      </c>
      <c r="K1090" s="35" t="s">
        <v>191</v>
      </c>
      <c r="L1090" s="30">
        <v>1</v>
      </c>
      <c r="M1090" s="35" t="s">
        <v>275</v>
      </c>
      <c r="N1090" s="35" t="s">
        <v>275</v>
      </c>
      <c r="O1090" s="30">
        <v>1014</v>
      </c>
      <c r="P1090" s="35" t="s">
        <v>1812</v>
      </c>
      <c r="Q1090" s="35" t="s">
        <v>1813</v>
      </c>
      <c r="R1090" t="s">
        <v>18</v>
      </c>
    </row>
    <row r="1091" spans="1:18" hidden="1" x14ac:dyDescent="0.25">
      <c r="A1091" s="33" t="s">
        <v>2230</v>
      </c>
      <c r="B1091" s="28" t="s">
        <v>1970</v>
      </c>
      <c r="C1091" s="29">
        <v>3</v>
      </c>
      <c r="D1091" s="35" t="s">
        <v>1370</v>
      </c>
      <c r="E1091" s="35" t="s">
        <v>72</v>
      </c>
      <c r="F1091" s="29">
        <v>31</v>
      </c>
      <c r="G1091" s="35" t="s">
        <v>102</v>
      </c>
      <c r="H1091" s="35" t="s">
        <v>102</v>
      </c>
      <c r="I1091" s="29">
        <v>312</v>
      </c>
      <c r="J1091" s="35" t="s">
        <v>103</v>
      </c>
      <c r="K1091" s="35" t="s">
        <v>103</v>
      </c>
      <c r="L1091" s="30">
        <v>1</v>
      </c>
      <c r="M1091" s="35" t="s">
        <v>275</v>
      </c>
      <c r="N1091" s="35" t="s">
        <v>275</v>
      </c>
      <c r="O1091" s="30">
        <v>1014</v>
      </c>
      <c r="P1091" s="35" t="s">
        <v>1812</v>
      </c>
      <c r="Q1091" s="35" t="s">
        <v>1813</v>
      </c>
      <c r="R1091" t="s">
        <v>18</v>
      </c>
    </row>
    <row r="1092" spans="1:18" hidden="1" x14ac:dyDescent="0.25">
      <c r="A1092" s="33" t="s">
        <v>2231</v>
      </c>
      <c r="B1092" s="28" t="s">
        <v>1967</v>
      </c>
      <c r="C1092" s="29">
        <v>3</v>
      </c>
      <c r="D1092" s="35" t="s">
        <v>1370</v>
      </c>
      <c r="E1092" s="35" t="s">
        <v>72</v>
      </c>
      <c r="F1092" s="29">
        <v>31</v>
      </c>
      <c r="G1092" s="35" t="s">
        <v>102</v>
      </c>
      <c r="H1092" s="35" t="s">
        <v>102</v>
      </c>
      <c r="I1092" s="29">
        <v>313</v>
      </c>
      <c r="J1092" s="35" t="s">
        <v>109</v>
      </c>
      <c r="K1092" s="35" t="s">
        <v>109</v>
      </c>
      <c r="L1092" s="30">
        <v>1</v>
      </c>
      <c r="M1092" s="35" t="s">
        <v>275</v>
      </c>
      <c r="N1092" s="35" t="s">
        <v>275</v>
      </c>
      <c r="O1092" s="30">
        <v>1014</v>
      </c>
      <c r="P1092" s="35" t="s">
        <v>1812</v>
      </c>
      <c r="Q1092" s="35" t="s">
        <v>1813</v>
      </c>
      <c r="R1092" t="s">
        <v>18</v>
      </c>
    </row>
    <row r="1093" spans="1:18" hidden="1" x14ac:dyDescent="0.25">
      <c r="A1093" s="33" t="s">
        <v>2232</v>
      </c>
      <c r="B1093" s="28" t="s">
        <v>1972</v>
      </c>
      <c r="C1093" s="29">
        <v>3</v>
      </c>
      <c r="D1093" s="35" t="s">
        <v>1370</v>
      </c>
      <c r="E1093" s="35" t="s">
        <v>72</v>
      </c>
      <c r="F1093" s="29">
        <v>32</v>
      </c>
      <c r="G1093" s="35" t="s">
        <v>105</v>
      </c>
      <c r="H1093" s="35" t="s">
        <v>105</v>
      </c>
      <c r="I1093" s="29">
        <v>320</v>
      </c>
      <c r="J1093" s="35" t="s">
        <v>294</v>
      </c>
      <c r="K1093" s="35" t="s">
        <v>16</v>
      </c>
      <c r="L1093" s="30">
        <v>1</v>
      </c>
      <c r="M1093" s="35" t="s">
        <v>275</v>
      </c>
      <c r="N1093" s="35" t="s">
        <v>275</v>
      </c>
      <c r="O1093" s="30">
        <v>1014</v>
      </c>
      <c r="P1093" s="35" t="s">
        <v>1812</v>
      </c>
      <c r="Q1093" s="35" t="s">
        <v>1813</v>
      </c>
      <c r="R1093" t="s">
        <v>18</v>
      </c>
    </row>
    <row r="1094" spans="1:18" hidden="1" x14ac:dyDescent="0.25">
      <c r="A1094" s="33" t="s">
        <v>2233</v>
      </c>
      <c r="B1094" s="28" t="s">
        <v>1947</v>
      </c>
      <c r="C1094" s="29">
        <v>3</v>
      </c>
      <c r="D1094" s="35" t="s">
        <v>1370</v>
      </c>
      <c r="E1094" s="35" t="s">
        <v>72</v>
      </c>
      <c r="F1094" s="29">
        <v>33</v>
      </c>
      <c r="G1094" s="35" t="s">
        <v>73</v>
      </c>
      <c r="H1094" s="35" t="s">
        <v>73</v>
      </c>
      <c r="I1094" s="29">
        <v>320</v>
      </c>
      <c r="J1094" s="35" t="s">
        <v>294</v>
      </c>
      <c r="K1094" s="35" t="s">
        <v>16</v>
      </c>
      <c r="L1094" s="30">
        <v>1</v>
      </c>
      <c r="M1094" s="35" t="s">
        <v>275</v>
      </c>
      <c r="N1094" s="35" t="s">
        <v>275</v>
      </c>
      <c r="O1094" s="30">
        <v>1014</v>
      </c>
      <c r="P1094" s="35" t="s">
        <v>1812</v>
      </c>
      <c r="Q1094" s="35" t="s">
        <v>1813</v>
      </c>
      <c r="R1094" t="s">
        <v>18</v>
      </c>
    </row>
    <row r="1095" spans="1:18" hidden="1" x14ac:dyDescent="0.25">
      <c r="A1095" s="33" t="s">
        <v>2234</v>
      </c>
      <c r="B1095" s="28" t="s">
        <v>2028</v>
      </c>
      <c r="C1095" s="29">
        <v>3</v>
      </c>
      <c r="D1095" s="35" t="s">
        <v>1370</v>
      </c>
      <c r="E1095" s="35" t="s">
        <v>72</v>
      </c>
      <c r="F1095" s="29">
        <v>34</v>
      </c>
      <c r="G1095" s="35" t="s">
        <v>205</v>
      </c>
      <c r="H1095" s="35" t="s">
        <v>205</v>
      </c>
      <c r="I1095" s="29">
        <v>320</v>
      </c>
      <c r="J1095" s="35" t="s">
        <v>294</v>
      </c>
      <c r="K1095" s="35" t="s">
        <v>16</v>
      </c>
      <c r="L1095" s="30">
        <v>1</v>
      </c>
      <c r="M1095" s="35" t="s">
        <v>275</v>
      </c>
      <c r="N1095" s="35" t="s">
        <v>275</v>
      </c>
      <c r="O1095" s="30">
        <v>1014</v>
      </c>
      <c r="P1095" s="35" t="s">
        <v>1812</v>
      </c>
      <c r="Q1095" s="35" t="s">
        <v>1813</v>
      </c>
      <c r="R1095" t="s">
        <v>18</v>
      </c>
    </row>
    <row r="1096" spans="1:18" hidden="1" x14ac:dyDescent="0.25">
      <c r="A1096" s="33" t="s">
        <v>2235</v>
      </c>
      <c r="B1096" s="28" t="s">
        <v>1975</v>
      </c>
      <c r="C1096" s="29">
        <v>3</v>
      </c>
      <c r="D1096" s="35" t="s">
        <v>1370</v>
      </c>
      <c r="E1096" s="35" t="s">
        <v>72</v>
      </c>
      <c r="F1096" s="29">
        <v>35</v>
      </c>
      <c r="G1096" s="35" t="s">
        <v>107</v>
      </c>
      <c r="H1096" s="35" t="s">
        <v>107</v>
      </c>
      <c r="I1096" s="29">
        <v>320</v>
      </c>
      <c r="J1096" s="35" t="s">
        <v>294</v>
      </c>
      <c r="K1096" s="35" t="s">
        <v>16</v>
      </c>
      <c r="L1096" s="30">
        <v>1</v>
      </c>
      <c r="M1096" s="35" t="s">
        <v>275</v>
      </c>
      <c r="N1096" s="35" t="s">
        <v>275</v>
      </c>
      <c r="O1096" s="30">
        <v>1014</v>
      </c>
      <c r="P1096" s="35" t="s">
        <v>1812</v>
      </c>
      <c r="Q1096" s="35" t="s">
        <v>1813</v>
      </c>
      <c r="R1096" t="s">
        <v>18</v>
      </c>
    </row>
    <row r="1097" spans="1:18" hidden="1" x14ac:dyDescent="0.25">
      <c r="A1097" s="33" t="s">
        <v>2236</v>
      </c>
      <c r="B1097" s="28" t="s">
        <v>2012</v>
      </c>
      <c r="C1097" s="29">
        <v>3</v>
      </c>
      <c r="D1097" s="35" t="s">
        <v>1370</v>
      </c>
      <c r="E1097" s="35" t="s">
        <v>72</v>
      </c>
      <c r="F1097" s="29">
        <v>36</v>
      </c>
      <c r="G1097" s="35" t="s">
        <v>196</v>
      </c>
      <c r="H1097" s="35" t="s">
        <v>196</v>
      </c>
      <c r="I1097" s="29">
        <v>320</v>
      </c>
      <c r="J1097" s="35" t="s">
        <v>16</v>
      </c>
      <c r="K1097" s="35" t="s">
        <v>16</v>
      </c>
      <c r="L1097" s="30">
        <v>1</v>
      </c>
      <c r="M1097" s="35" t="s">
        <v>275</v>
      </c>
      <c r="N1097" s="35" t="s">
        <v>275</v>
      </c>
      <c r="O1097" s="30">
        <v>1014</v>
      </c>
      <c r="P1097" s="35" t="s">
        <v>1812</v>
      </c>
      <c r="Q1097" s="35" t="s">
        <v>1813</v>
      </c>
      <c r="R1097" t="s">
        <v>18</v>
      </c>
    </row>
    <row r="1098" spans="1:18" hidden="1" x14ac:dyDescent="0.25">
      <c r="A1098" s="33" t="s">
        <v>2237</v>
      </c>
      <c r="B1098" s="28" t="s">
        <v>2028</v>
      </c>
      <c r="C1098" s="29">
        <v>3</v>
      </c>
      <c r="D1098" s="35" t="s">
        <v>1370</v>
      </c>
      <c r="E1098" s="35" t="s">
        <v>72</v>
      </c>
      <c r="F1098" s="29">
        <v>34</v>
      </c>
      <c r="G1098" s="35" t="s">
        <v>205</v>
      </c>
      <c r="H1098" s="35" t="s">
        <v>205</v>
      </c>
      <c r="I1098" s="29">
        <v>320</v>
      </c>
      <c r="J1098" s="35" t="s">
        <v>16</v>
      </c>
      <c r="K1098" s="35" t="s">
        <v>16</v>
      </c>
      <c r="L1098" s="30">
        <v>3408</v>
      </c>
      <c r="M1098" s="35" t="s">
        <v>1743</v>
      </c>
      <c r="N1098" s="35" t="s">
        <v>1743</v>
      </c>
      <c r="O1098" s="30">
        <v>1014</v>
      </c>
      <c r="P1098" s="35" t="s">
        <v>1812</v>
      </c>
      <c r="Q1098" s="35" t="s">
        <v>1418</v>
      </c>
      <c r="R1098" t="s">
        <v>25</v>
      </c>
    </row>
    <row r="1099" spans="1:18" hidden="1" x14ac:dyDescent="0.25">
      <c r="A1099" s="33" t="s">
        <v>2238</v>
      </c>
      <c r="B1099" s="28" t="s">
        <v>2069</v>
      </c>
      <c r="C1099" s="29">
        <v>3</v>
      </c>
      <c r="D1099" s="35" t="s">
        <v>1370</v>
      </c>
      <c r="E1099" s="35" t="s">
        <v>72</v>
      </c>
      <c r="F1099" s="29">
        <v>901</v>
      </c>
      <c r="G1099" s="35" t="s">
        <v>433</v>
      </c>
      <c r="H1099" s="35" t="s">
        <v>433</v>
      </c>
      <c r="I1099" s="29">
        <v>320</v>
      </c>
      <c r="J1099" s="35" t="s">
        <v>16</v>
      </c>
      <c r="K1099" s="35" t="s">
        <v>16</v>
      </c>
      <c r="L1099" s="30">
        <v>90209</v>
      </c>
      <c r="M1099" s="35" t="s">
        <v>123</v>
      </c>
      <c r="N1099" s="35" t="s">
        <v>123</v>
      </c>
      <c r="O1099" s="30">
        <v>1014</v>
      </c>
      <c r="P1099" s="35" t="s">
        <v>1812</v>
      </c>
      <c r="Q1099" s="35" t="s">
        <v>1813</v>
      </c>
      <c r="R1099" t="s">
        <v>18</v>
      </c>
    </row>
    <row r="1100" spans="1:18" hidden="1" x14ac:dyDescent="0.25">
      <c r="A1100" s="33" t="s">
        <v>2239</v>
      </c>
      <c r="B1100" s="28" t="s">
        <v>2078</v>
      </c>
      <c r="C1100" s="29">
        <v>3</v>
      </c>
      <c r="D1100" s="35" t="s">
        <v>1370</v>
      </c>
      <c r="E1100" s="35" t="s">
        <v>72</v>
      </c>
      <c r="F1100" s="29">
        <v>902</v>
      </c>
      <c r="G1100" s="35" t="s">
        <v>122</v>
      </c>
      <c r="H1100" s="35" t="s">
        <v>122</v>
      </c>
      <c r="I1100" s="29">
        <v>320</v>
      </c>
      <c r="J1100" s="35" t="s">
        <v>16</v>
      </c>
      <c r="K1100" s="35" t="s">
        <v>16</v>
      </c>
      <c r="L1100" s="30">
        <v>90209</v>
      </c>
      <c r="M1100" s="35" t="s">
        <v>123</v>
      </c>
      <c r="N1100" s="35" t="s">
        <v>123</v>
      </c>
      <c r="O1100" s="30">
        <v>1014</v>
      </c>
      <c r="P1100" s="35" t="s">
        <v>1812</v>
      </c>
      <c r="Q1100" s="35" t="s">
        <v>1813</v>
      </c>
      <c r="R1100" t="s">
        <v>18</v>
      </c>
    </row>
    <row r="1101" spans="1:18" hidden="1" x14ac:dyDescent="0.25">
      <c r="A1101" s="33" t="s">
        <v>2240</v>
      </c>
      <c r="B1101" s="28" t="s">
        <v>2106</v>
      </c>
      <c r="C1101" s="29">
        <v>3</v>
      </c>
      <c r="D1101" s="35" t="s">
        <v>1370</v>
      </c>
      <c r="E1101" s="35" t="s">
        <v>72</v>
      </c>
      <c r="F1101" s="29">
        <v>905</v>
      </c>
      <c r="G1101" s="35" t="s">
        <v>318</v>
      </c>
      <c r="H1101" s="35" t="s">
        <v>318</v>
      </c>
      <c r="I1101" s="29">
        <v>320</v>
      </c>
      <c r="J1101" s="35" t="s">
        <v>16</v>
      </c>
      <c r="K1101" s="35" t="s">
        <v>16</v>
      </c>
      <c r="L1101" s="30">
        <v>90209</v>
      </c>
      <c r="M1101" s="35" t="s">
        <v>123</v>
      </c>
      <c r="N1101" s="35" t="s">
        <v>123</v>
      </c>
      <c r="O1101" s="30">
        <v>1014</v>
      </c>
      <c r="P1101" s="35" t="s">
        <v>1812</v>
      </c>
      <c r="Q1101" s="35" t="s">
        <v>1813</v>
      </c>
      <c r="R1101" t="s">
        <v>18</v>
      </c>
    </row>
    <row r="1102" spans="1:18" hidden="1" x14ac:dyDescent="0.25">
      <c r="A1102" s="33" t="s">
        <v>2241</v>
      </c>
      <c r="B1102" s="28" t="s">
        <v>2136</v>
      </c>
      <c r="C1102" s="29">
        <v>3</v>
      </c>
      <c r="D1102" s="35" t="s">
        <v>1370</v>
      </c>
      <c r="E1102" s="35" t="s">
        <v>72</v>
      </c>
      <c r="F1102" s="29">
        <v>908</v>
      </c>
      <c r="G1102" s="35" t="s">
        <v>592</v>
      </c>
      <c r="H1102" s="35" t="s">
        <v>592</v>
      </c>
      <c r="I1102" s="29">
        <v>320</v>
      </c>
      <c r="J1102" s="35" t="s">
        <v>16</v>
      </c>
      <c r="K1102" s="35" t="s">
        <v>16</v>
      </c>
      <c r="L1102" s="30">
        <v>90209</v>
      </c>
      <c r="M1102" s="35" t="s">
        <v>123</v>
      </c>
      <c r="N1102" s="35" t="s">
        <v>123</v>
      </c>
      <c r="O1102" s="30">
        <v>1014</v>
      </c>
      <c r="P1102" s="35" t="s">
        <v>1812</v>
      </c>
      <c r="Q1102" s="35" t="s">
        <v>1813</v>
      </c>
      <c r="R1102" t="s">
        <v>18</v>
      </c>
    </row>
    <row r="1103" spans="1:18" hidden="1" x14ac:dyDescent="0.25">
      <c r="A1103" s="33" t="s">
        <v>2242</v>
      </c>
      <c r="B1103" s="28" t="s">
        <v>2146</v>
      </c>
      <c r="C1103" s="29">
        <v>3</v>
      </c>
      <c r="D1103" s="35" t="s">
        <v>1370</v>
      </c>
      <c r="E1103" s="35" t="s">
        <v>72</v>
      </c>
      <c r="F1103" s="29">
        <v>909</v>
      </c>
      <c r="G1103" s="35" t="s">
        <v>320</v>
      </c>
      <c r="H1103" s="35" t="s">
        <v>320</v>
      </c>
      <c r="I1103" s="29">
        <v>320</v>
      </c>
      <c r="J1103" s="35" t="s">
        <v>16</v>
      </c>
      <c r="K1103" s="35" t="s">
        <v>16</v>
      </c>
      <c r="L1103" s="30">
        <v>90209</v>
      </c>
      <c r="M1103" s="35" t="s">
        <v>123</v>
      </c>
      <c r="N1103" s="35" t="s">
        <v>123</v>
      </c>
      <c r="O1103" s="30">
        <v>1014</v>
      </c>
      <c r="P1103" s="35" t="s">
        <v>1812</v>
      </c>
      <c r="Q1103" s="35" t="s">
        <v>1813</v>
      </c>
      <c r="R1103" t="s">
        <v>18</v>
      </c>
    </row>
    <row r="1104" spans="1:18" hidden="1" x14ac:dyDescent="0.25">
      <c r="A1104" s="33" t="s">
        <v>2243</v>
      </c>
      <c r="B1104" s="28" t="s">
        <v>1997</v>
      </c>
      <c r="C1104" s="29">
        <v>4</v>
      </c>
      <c r="D1104" s="35" t="s">
        <v>1372</v>
      </c>
      <c r="E1104" s="35" t="s">
        <v>14</v>
      </c>
      <c r="F1104" s="29">
        <v>41</v>
      </c>
      <c r="G1104" s="35" t="s">
        <v>29</v>
      </c>
      <c r="H1104" s="35" t="s">
        <v>29</v>
      </c>
      <c r="I1104" s="29">
        <v>411</v>
      </c>
      <c r="J1104" s="35" t="s">
        <v>142</v>
      </c>
      <c r="K1104" s="35" t="s">
        <v>142</v>
      </c>
      <c r="L1104" s="30">
        <v>1</v>
      </c>
      <c r="M1104" s="35" t="s">
        <v>275</v>
      </c>
      <c r="N1104" s="35" t="s">
        <v>275</v>
      </c>
      <c r="O1104" s="30">
        <v>1014</v>
      </c>
      <c r="P1104" s="35" t="s">
        <v>1812</v>
      </c>
      <c r="Q1104" s="35" t="s">
        <v>1813</v>
      </c>
      <c r="R1104" t="s">
        <v>18</v>
      </c>
    </row>
    <row r="1105" spans="1:18" hidden="1" x14ac:dyDescent="0.25">
      <c r="A1105" s="33" t="s">
        <v>2244</v>
      </c>
      <c r="B1105" s="28" t="s">
        <v>1984</v>
      </c>
      <c r="C1105" s="29">
        <v>4</v>
      </c>
      <c r="D1105" s="35" t="s">
        <v>1372</v>
      </c>
      <c r="E1105" s="35" t="s">
        <v>14</v>
      </c>
      <c r="F1105" s="29">
        <v>41</v>
      </c>
      <c r="G1105" s="35" t="s">
        <v>29</v>
      </c>
      <c r="H1105" s="35" t="s">
        <v>29</v>
      </c>
      <c r="I1105" s="29">
        <v>412</v>
      </c>
      <c r="J1105" s="35" t="s">
        <v>30</v>
      </c>
      <c r="K1105" s="35" t="s">
        <v>30</v>
      </c>
      <c r="L1105" s="30">
        <v>1</v>
      </c>
      <c r="M1105" s="35" t="s">
        <v>275</v>
      </c>
      <c r="N1105" s="35" t="s">
        <v>275</v>
      </c>
      <c r="O1105" s="30">
        <v>1014</v>
      </c>
      <c r="P1105" s="35" t="s">
        <v>1812</v>
      </c>
      <c r="Q1105" s="35" t="s">
        <v>1813</v>
      </c>
      <c r="R1105" t="s">
        <v>18</v>
      </c>
    </row>
    <row r="1106" spans="1:18" hidden="1" x14ac:dyDescent="0.25">
      <c r="A1106" s="33" t="s">
        <v>2245</v>
      </c>
      <c r="B1106" s="28" t="s">
        <v>1999</v>
      </c>
      <c r="C1106" s="29">
        <v>4</v>
      </c>
      <c r="D1106" s="35" t="s">
        <v>1372</v>
      </c>
      <c r="E1106" s="35" t="s">
        <v>14</v>
      </c>
      <c r="F1106" s="29">
        <v>41</v>
      </c>
      <c r="G1106" s="35" t="s">
        <v>29</v>
      </c>
      <c r="H1106" s="35" t="s">
        <v>29</v>
      </c>
      <c r="I1106" s="29">
        <v>413</v>
      </c>
      <c r="J1106" s="35" t="s">
        <v>1540</v>
      </c>
      <c r="K1106" s="35" t="s">
        <v>144</v>
      </c>
      <c r="L1106" s="30">
        <v>1</v>
      </c>
      <c r="M1106" s="35" t="s">
        <v>275</v>
      </c>
      <c r="N1106" s="35" t="s">
        <v>275</v>
      </c>
      <c r="O1106" s="30">
        <v>1014</v>
      </c>
      <c r="P1106" s="35" t="s">
        <v>1812</v>
      </c>
      <c r="Q1106" s="35" t="s">
        <v>1813</v>
      </c>
      <c r="R1106" t="s">
        <v>18</v>
      </c>
    </row>
    <row r="1107" spans="1:18" hidden="1" x14ac:dyDescent="0.25">
      <c r="A1107" s="28" t="s">
        <v>2246</v>
      </c>
      <c r="B1107" s="28" t="s">
        <v>1987</v>
      </c>
      <c r="C1107" s="29">
        <v>4</v>
      </c>
      <c r="D1107" s="35" t="s">
        <v>1372</v>
      </c>
      <c r="E1107" s="35" t="s">
        <v>14</v>
      </c>
      <c r="F1107" s="29">
        <v>41</v>
      </c>
      <c r="G1107" s="35" t="s">
        <v>29</v>
      </c>
      <c r="H1107" s="35" t="s">
        <v>29</v>
      </c>
      <c r="I1107" s="29">
        <v>414</v>
      </c>
      <c r="J1107" s="35" t="s">
        <v>112</v>
      </c>
      <c r="K1107" s="35" t="s">
        <v>112</v>
      </c>
      <c r="L1107" s="30">
        <v>1</v>
      </c>
      <c r="M1107" s="35" t="s">
        <v>275</v>
      </c>
      <c r="N1107" s="35" t="s">
        <v>275</v>
      </c>
      <c r="O1107" s="30">
        <v>1014</v>
      </c>
      <c r="P1107" s="35" t="s">
        <v>1812</v>
      </c>
      <c r="Q1107" s="35" t="s">
        <v>1813</v>
      </c>
      <c r="R1107" t="s">
        <v>18</v>
      </c>
    </row>
    <row r="1108" spans="1:18" hidden="1" x14ac:dyDescent="0.25">
      <c r="A1108" s="33" t="s">
        <v>2247</v>
      </c>
      <c r="B1108" s="28" t="s">
        <v>1920</v>
      </c>
      <c r="C1108" s="29">
        <v>4</v>
      </c>
      <c r="D1108" s="35" t="s">
        <v>1372</v>
      </c>
      <c r="E1108" s="35" t="s">
        <v>14</v>
      </c>
      <c r="F1108" s="29">
        <v>42</v>
      </c>
      <c r="G1108" s="35" t="s">
        <v>15</v>
      </c>
      <c r="H1108" s="35" t="s">
        <v>15</v>
      </c>
      <c r="I1108" s="29">
        <v>320</v>
      </c>
      <c r="J1108" s="35" t="s">
        <v>16</v>
      </c>
      <c r="K1108" s="35" t="s">
        <v>16</v>
      </c>
      <c r="L1108" s="30">
        <v>1</v>
      </c>
      <c r="M1108" s="35" t="s">
        <v>275</v>
      </c>
      <c r="N1108" s="35" t="s">
        <v>275</v>
      </c>
      <c r="O1108" s="30">
        <v>1014</v>
      </c>
      <c r="P1108" s="35" t="s">
        <v>1812</v>
      </c>
      <c r="Q1108" s="35" t="s">
        <v>1813</v>
      </c>
      <c r="R1108" t="s">
        <v>18</v>
      </c>
    </row>
    <row r="1109" spans="1:18" hidden="1" x14ac:dyDescent="0.25">
      <c r="A1109" s="33" t="s">
        <v>2248</v>
      </c>
      <c r="B1109" s="28" t="s">
        <v>1951</v>
      </c>
      <c r="C1109" s="29">
        <v>4</v>
      </c>
      <c r="D1109" s="35" t="s">
        <v>1372</v>
      </c>
      <c r="E1109" s="35" t="s">
        <v>14</v>
      </c>
      <c r="F1109" s="29">
        <v>43</v>
      </c>
      <c r="G1109" s="35" t="s">
        <v>77</v>
      </c>
      <c r="H1109" s="35" t="s">
        <v>77</v>
      </c>
      <c r="I1109" s="29">
        <v>431</v>
      </c>
      <c r="J1109" s="35" t="s">
        <v>79</v>
      </c>
      <c r="K1109" s="35" t="s">
        <v>79</v>
      </c>
      <c r="L1109" s="30">
        <v>1</v>
      </c>
      <c r="M1109" s="35" t="s">
        <v>275</v>
      </c>
      <c r="N1109" s="35" t="s">
        <v>275</v>
      </c>
      <c r="O1109" s="30">
        <v>1014</v>
      </c>
      <c r="P1109" s="35" t="s">
        <v>1812</v>
      </c>
      <c r="Q1109" s="35" t="s">
        <v>1813</v>
      </c>
      <c r="R1109" t="s">
        <v>18</v>
      </c>
    </row>
    <row r="1110" spans="1:18" hidden="1" x14ac:dyDescent="0.25">
      <c r="A1110" s="33" t="s">
        <v>2249</v>
      </c>
      <c r="B1110" s="28" t="s">
        <v>1924</v>
      </c>
      <c r="C1110" s="29">
        <v>4</v>
      </c>
      <c r="D1110" s="35" t="s">
        <v>1372</v>
      </c>
      <c r="E1110" s="35" t="s">
        <v>14</v>
      </c>
      <c r="F1110" s="29">
        <v>43</v>
      </c>
      <c r="G1110" s="35" t="s">
        <v>77</v>
      </c>
      <c r="H1110" s="35" t="s">
        <v>77</v>
      </c>
      <c r="I1110" s="29">
        <v>432</v>
      </c>
      <c r="J1110" s="35" t="s">
        <v>76</v>
      </c>
      <c r="K1110" s="35" t="s">
        <v>76</v>
      </c>
      <c r="L1110" s="30">
        <v>1</v>
      </c>
      <c r="M1110" s="35" t="s">
        <v>275</v>
      </c>
      <c r="N1110" s="35" t="s">
        <v>275</v>
      </c>
      <c r="O1110" s="30">
        <v>1014</v>
      </c>
      <c r="P1110" s="35" t="s">
        <v>1812</v>
      </c>
      <c r="Q1110" s="35" t="s">
        <v>1813</v>
      </c>
      <c r="R1110" t="s">
        <v>18</v>
      </c>
    </row>
    <row r="1111" spans="1:18" hidden="1" x14ac:dyDescent="0.25">
      <c r="A1111" s="33" t="s">
        <v>2250</v>
      </c>
      <c r="B1111" s="28" t="s">
        <v>1922</v>
      </c>
      <c r="C1111" s="29">
        <v>4</v>
      </c>
      <c r="D1111" s="35" t="s">
        <v>1372</v>
      </c>
      <c r="E1111" s="35" t="s">
        <v>14</v>
      </c>
      <c r="F1111" s="29">
        <v>902</v>
      </c>
      <c r="G1111" s="35" t="s">
        <v>122</v>
      </c>
      <c r="H1111" s="35" t="s">
        <v>122</v>
      </c>
      <c r="I1111" s="29">
        <v>320</v>
      </c>
      <c r="J1111" s="35" t="s">
        <v>294</v>
      </c>
      <c r="K1111" s="35" t="s">
        <v>16</v>
      </c>
      <c r="L1111" s="30">
        <v>3</v>
      </c>
      <c r="M1111" s="35" t="s">
        <v>1747</v>
      </c>
      <c r="N1111" s="35" t="s">
        <v>1747</v>
      </c>
      <c r="O1111" s="30">
        <v>1014</v>
      </c>
      <c r="P1111" s="35" t="s">
        <v>1812</v>
      </c>
      <c r="Q1111" s="35" t="s">
        <v>1813</v>
      </c>
      <c r="R1111" t="s">
        <v>18</v>
      </c>
    </row>
    <row r="1112" spans="1:18" hidden="1" x14ac:dyDescent="0.25">
      <c r="A1112" s="33" t="s">
        <v>2251</v>
      </c>
      <c r="B1112" s="28" t="s">
        <v>1922</v>
      </c>
      <c r="C1112" s="29">
        <v>4</v>
      </c>
      <c r="D1112" s="35" t="s">
        <v>1372</v>
      </c>
      <c r="E1112" s="35" t="s">
        <v>14</v>
      </c>
      <c r="F1112" s="29">
        <v>902</v>
      </c>
      <c r="G1112" s="35" t="s">
        <v>122</v>
      </c>
      <c r="H1112" s="35" t="s">
        <v>122</v>
      </c>
      <c r="I1112" s="29">
        <v>320</v>
      </c>
      <c r="J1112" s="35" t="s">
        <v>294</v>
      </c>
      <c r="K1112" s="35" t="s">
        <v>16</v>
      </c>
      <c r="L1112" s="30">
        <v>90209</v>
      </c>
      <c r="M1112" s="35" t="s">
        <v>123</v>
      </c>
      <c r="N1112" s="35" t="s">
        <v>123</v>
      </c>
      <c r="O1112" s="30">
        <v>1014</v>
      </c>
      <c r="P1112" s="35" t="s">
        <v>1812</v>
      </c>
      <c r="Q1112" s="35" t="s">
        <v>1813</v>
      </c>
      <c r="R1112" t="s">
        <v>18</v>
      </c>
    </row>
    <row r="1113" spans="1:18" hidden="1" x14ac:dyDescent="0.25">
      <c r="A1113" s="33" t="s">
        <v>2252</v>
      </c>
      <c r="B1113" s="28" t="s">
        <v>1920</v>
      </c>
      <c r="C1113" s="29">
        <v>4</v>
      </c>
      <c r="D1113" s="35" t="s">
        <v>1372</v>
      </c>
      <c r="E1113" s="35" t="s">
        <v>14</v>
      </c>
      <c r="F1113" s="29">
        <v>42</v>
      </c>
      <c r="G1113" s="35" t="s">
        <v>15</v>
      </c>
      <c r="H1113" s="35" t="s">
        <v>15</v>
      </c>
      <c r="I1113" s="29">
        <v>320</v>
      </c>
      <c r="J1113" s="35" t="s">
        <v>294</v>
      </c>
      <c r="K1113" s="35" t="s">
        <v>16</v>
      </c>
      <c r="L1113" s="30">
        <v>4</v>
      </c>
      <c r="M1113" s="35" t="s">
        <v>1737</v>
      </c>
      <c r="N1113" s="35" t="s">
        <v>1737</v>
      </c>
      <c r="O1113" s="30">
        <v>1014</v>
      </c>
      <c r="P1113" s="35" t="s">
        <v>1812</v>
      </c>
      <c r="Q1113" s="35" t="s">
        <v>1813</v>
      </c>
      <c r="R1113" t="s">
        <v>18</v>
      </c>
    </row>
    <row r="1114" spans="1:18" hidden="1" x14ac:dyDescent="0.25">
      <c r="A1114" s="33" t="s">
        <v>2253</v>
      </c>
      <c r="B1114" s="28" t="s">
        <v>2071</v>
      </c>
      <c r="C1114" s="29">
        <v>4</v>
      </c>
      <c r="D1114" s="35" t="s">
        <v>1372</v>
      </c>
      <c r="E1114" s="35" t="s">
        <v>14</v>
      </c>
      <c r="F1114" s="29">
        <v>901</v>
      </c>
      <c r="G1114" s="35" t="s">
        <v>433</v>
      </c>
      <c r="H1114" s="35" t="s">
        <v>433</v>
      </c>
      <c r="I1114" s="29">
        <v>320</v>
      </c>
      <c r="J1114" s="35" t="s">
        <v>294</v>
      </c>
      <c r="K1114" s="35" t="s">
        <v>16</v>
      </c>
      <c r="L1114" s="30">
        <v>90209</v>
      </c>
      <c r="M1114" s="35" t="s">
        <v>123</v>
      </c>
      <c r="N1114" s="35" t="s">
        <v>123</v>
      </c>
      <c r="O1114" s="30">
        <v>1014</v>
      </c>
      <c r="P1114" s="35" t="s">
        <v>1812</v>
      </c>
      <c r="Q1114" s="35" t="s">
        <v>1813</v>
      </c>
      <c r="R1114" t="s">
        <v>18</v>
      </c>
    </row>
    <row r="1115" spans="1:18" hidden="1" x14ac:dyDescent="0.25">
      <c r="A1115" s="33" t="s">
        <v>2254</v>
      </c>
      <c r="B1115" s="28" t="s">
        <v>2108</v>
      </c>
      <c r="C1115" s="29">
        <v>4</v>
      </c>
      <c r="D1115" s="35" t="s">
        <v>1372</v>
      </c>
      <c r="E1115" s="35" t="s">
        <v>14</v>
      </c>
      <c r="F1115" s="29">
        <v>905</v>
      </c>
      <c r="G1115" s="35" t="s">
        <v>318</v>
      </c>
      <c r="H1115" s="35" t="s">
        <v>318</v>
      </c>
      <c r="I1115" s="29">
        <v>320</v>
      </c>
      <c r="J1115" s="35" t="s">
        <v>294</v>
      </c>
      <c r="K1115" s="35" t="s">
        <v>16</v>
      </c>
      <c r="L1115" s="30">
        <v>90209</v>
      </c>
      <c r="M1115" s="35" t="s">
        <v>123</v>
      </c>
      <c r="N1115" s="35" t="s">
        <v>123</v>
      </c>
      <c r="O1115" s="30">
        <v>1014</v>
      </c>
      <c r="P1115" s="35" t="s">
        <v>1812</v>
      </c>
      <c r="Q1115" s="35" t="s">
        <v>1813</v>
      </c>
      <c r="R1115" t="s">
        <v>18</v>
      </c>
    </row>
    <row r="1116" spans="1:18" hidden="1" x14ac:dyDescent="0.25">
      <c r="A1116" s="33" t="s">
        <v>2255</v>
      </c>
      <c r="B1116" s="28" t="s">
        <v>2138</v>
      </c>
      <c r="C1116" s="29">
        <v>4</v>
      </c>
      <c r="D1116" s="35" t="s">
        <v>1372</v>
      </c>
      <c r="E1116" s="35" t="s">
        <v>14</v>
      </c>
      <c r="F1116" s="29">
        <v>908</v>
      </c>
      <c r="G1116" s="35" t="s">
        <v>592</v>
      </c>
      <c r="H1116" s="35" t="s">
        <v>592</v>
      </c>
      <c r="I1116" s="29">
        <v>320</v>
      </c>
      <c r="J1116" s="35" t="s">
        <v>294</v>
      </c>
      <c r="K1116" s="35" t="s">
        <v>16</v>
      </c>
      <c r="L1116" s="30">
        <v>90209</v>
      </c>
      <c r="M1116" s="35" t="s">
        <v>123</v>
      </c>
      <c r="N1116" s="35" t="s">
        <v>123</v>
      </c>
      <c r="O1116" s="30">
        <v>1014</v>
      </c>
      <c r="P1116" s="35" t="s">
        <v>1812</v>
      </c>
      <c r="Q1116" s="35" t="s">
        <v>1813</v>
      </c>
      <c r="R1116" t="s">
        <v>18</v>
      </c>
    </row>
    <row r="1117" spans="1:18" hidden="1" x14ac:dyDescent="0.25">
      <c r="A1117" s="33" t="s">
        <v>2256</v>
      </c>
      <c r="B1117" s="28" t="s">
        <v>2148</v>
      </c>
      <c r="C1117" s="29">
        <v>4</v>
      </c>
      <c r="D1117" s="35" t="s">
        <v>1372</v>
      </c>
      <c r="E1117" s="35" t="s">
        <v>14</v>
      </c>
      <c r="F1117" s="29">
        <v>909</v>
      </c>
      <c r="G1117" s="35" t="s">
        <v>320</v>
      </c>
      <c r="H1117" s="35" t="s">
        <v>320</v>
      </c>
      <c r="I1117" s="29">
        <v>320</v>
      </c>
      <c r="J1117" s="35" t="s">
        <v>294</v>
      </c>
      <c r="K1117" s="35" t="s">
        <v>16</v>
      </c>
      <c r="L1117" s="30">
        <v>90209</v>
      </c>
      <c r="M1117" s="35" t="s">
        <v>123</v>
      </c>
      <c r="N1117" s="35" t="s">
        <v>123</v>
      </c>
      <c r="O1117" s="30">
        <v>1014</v>
      </c>
      <c r="P1117" s="35" t="s">
        <v>1812</v>
      </c>
      <c r="Q1117" s="35" t="s">
        <v>1813</v>
      </c>
      <c r="R1117" t="s">
        <v>18</v>
      </c>
    </row>
    <row r="1118" spans="1:18" hidden="1" x14ac:dyDescent="0.25">
      <c r="A1118" s="33" t="s">
        <v>2257</v>
      </c>
      <c r="B1118" s="28" t="s">
        <v>1955</v>
      </c>
      <c r="C1118" s="29">
        <v>5</v>
      </c>
      <c r="D1118" s="35" t="s">
        <v>1366</v>
      </c>
      <c r="E1118" s="35" t="s">
        <v>41</v>
      </c>
      <c r="F1118" s="29">
        <v>51</v>
      </c>
      <c r="G1118" s="35" t="s">
        <v>90</v>
      </c>
      <c r="H1118" s="35" t="s">
        <v>90</v>
      </c>
      <c r="I1118" s="29">
        <v>320</v>
      </c>
      <c r="J1118" s="35" t="s">
        <v>16</v>
      </c>
      <c r="K1118" s="35" t="s">
        <v>16</v>
      </c>
      <c r="L1118" s="30">
        <v>1</v>
      </c>
      <c r="M1118" s="35" t="s">
        <v>275</v>
      </c>
      <c r="N1118" s="35" t="s">
        <v>275</v>
      </c>
      <c r="O1118" s="30">
        <v>1014</v>
      </c>
      <c r="P1118" s="35" t="s">
        <v>1812</v>
      </c>
      <c r="Q1118" s="35" t="s">
        <v>1813</v>
      </c>
      <c r="R1118" t="s">
        <v>18</v>
      </c>
    </row>
    <row r="1119" spans="1:18" hidden="1" x14ac:dyDescent="0.25">
      <c r="A1119" s="33" t="s">
        <v>2258</v>
      </c>
      <c r="B1119" s="28" t="s">
        <v>2057</v>
      </c>
      <c r="C1119" s="29">
        <v>5</v>
      </c>
      <c r="D1119" s="35" t="s">
        <v>1366</v>
      </c>
      <c r="E1119" s="35" t="s">
        <v>41</v>
      </c>
      <c r="F1119" s="29">
        <v>52</v>
      </c>
      <c r="G1119" s="35" t="s">
        <v>42</v>
      </c>
      <c r="H1119" s="35" t="s">
        <v>42</v>
      </c>
      <c r="I1119" s="29">
        <v>521</v>
      </c>
      <c r="J1119" s="35" t="s">
        <v>278</v>
      </c>
      <c r="K1119" s="35" t="s">
        <v>278</v>
      </c>
      <c r="L1119" s="30">
        <v>1</v>
      </c>
      <c r="M1119" s="35" t="s">
        <v>275</v>
      </c>
      <c r="N1119" s="35" t="s">
        <v>275</v>
      </c>
      <c r="O1119" s="30">
        <v>1014</v>
      </c>
      <c r="P1119" s="35" t="s">
        <v>1812</v>
      </c>
      <c r="Q1119" s="35" t="s">
        <v>1813</v>
      </c>
      <c r="R1119" t="s">
        <v>18</v>
      </c>
    </row>
    <row r="1120" spans="1:18" hidden="1" x14ac:dyDescent="0.25">
      <c r="A1120" s="33" t="s">
        <v>2259</v>
      </c>
      <c r="B1120" s="28" t="s">
        <v>1935</v>
      </c>
      <c r="C1120" s="29">
        <v>5</v>
      </c>
      <c r="D1120" s="35" t="s">
        <v>1366</v>
      </c>
      <c r="E1120" s="35" t="s">
        <v>41</v>
      </c>
      <c r="F1120" s="29">
        <v>52</v>
      </c>
      <c r="G1120" s="35" t="s">
        <v>42</v>
      </c>
      <c r="H1120" s="35" t="s">
        <v>42</v>
      </c>
      <c r="I1120" s="29">
        <v>522</v>
      </c>
      <c r="J1120" s="35" t="s">
        <v>43</v>
      </c>
      <c r="K1120" s="35" t="s">
        <v>43</v>
      </c>
      <c r="L1120" s="30">
        <v>1</v>
      </c>
      <c r="M1120" s="35" t="s">
        <v>275</v>
      </c>
      <c r="N1120" s="35" t="s">
        <v>275</v>
      </c>
      <c r="O1120" s="30">
        <v>1014</v>
      </c>
      <c r="P1120" s="35" t="s">
        <v>1812</v>
      </c>
      <c r="Q1120" s="35" t="s">
        <v>1813</v>
      </c>
      <c r="R1120" t="s">
        <v>18</v>
      </c>
    </row>
    <row r="1121" spans="1:18" hidden="1" x14ac:dyDescent="0.25">
      <c r="A1121" s="33" t="s">
        <v>2260</v>
      </c>
      <c r="B1121" s="28" t="s">
        <v>1940</v>
      </c>
      <c r="C1121" s="29">
        <v>5</v>
      </c>
      <c r="D1121" s="35" t="s">
        <v>1366</v>
      </c>
      <c r="E1121" s="35" t="s">
        <v>41</v>
      </c>
      <c r="F1121" s="29">
        <v>52</v>
      </c>
      <c r="G1121" s="35" t="s">
        <v>42</v>
      </c>
      <c r="H1121" s="35" t="s">
        <v>42</v>
      </c>
      <c r="I1121" s="29">
        <v>523</v>
      </c>
      <c r="J1121" s="35" t="s">
        <v>48</v>
      </c>
      <c r="K1121" s="35" t="s">
        <v>48</v>
      </c>
      <c r="L1121" s="30">
        <v>1</v>
      </c>
      <c r="M1121" s="35" t="s">
        <v>275</v>
      </c>
      <c r="N1121" s="35" t="s">
        <v>275</v>
      </c>
      <c r="O1121" s="30">
        <v>1014</v>
      </c>
      <c r="P1121" s="35" t="s">
        <v>1812</v>
      </c>
      <c r="Q1121" s="35" t="s">
        <v>1813</v>
      </c>
      <c r="R1121" t="s">
        <v>18</v>
      </c>
    </row>
    <row r="1122" spans="1:18" hidden="1" x14ac:dyDescent="0.25">
      <c r="A1122" s="33" t="s">
        <v>2261</v>
      </c>
      <c r="B1122" s="28" t="s">
        <v>1961</v>
      </c>
      <c r="C1122" s="29">
        <v>5</v>
      </c>
      <c r="D1122" s="35" t="s">
        <v>1366</v>
      </c>
      <c r="E1122" s="35" t="s">
        <v>41</v>
      </c>
      <c r="F1122" s="29">
        <v>53</v>
      </c>
      <c r="G1122" s="35" t="s">
        <v>94</v>
      </c>
      <c r="H1122" s="35" t="s">
        <v>94</v>
      </c>
      <c r="I1122" s="29">
        <v>531</v>
      </c>
      <c r="J1122" s="35" t="s">
        <v>95</v>
      </c>
      <c r="K1122" s="35" t="s">
        <v>95</v>
      </c>
      <c r="L1122" s="30">
        <v>1</v>
      </c>
      <c r="M1122" s="35" t="s">
        <v>275</v>
      </c>
      <c r="N1122" s="35" t="s">
        <v>275</v>
      </c>
      <c r="O1122" s="30">
        <v>1014</v>
      </c>
      <c r="P1122" s="35" t="s">
        <v>1812</v>
      </c>
      <c r="Q1122" s="35" t="s">
        <v>1813</v>
      </c>
      <c r="R1122" t="s">
        <v>18</v>
      </c>
    </row>
    <row r="1123" spans="1:18" hidden="1" x14ac:dyDescent="0.25">
      <c r="A1123" s="33" t="s">
        <v>2262</v>
      </c>
      <c r="B1123" s="28" t="s">
        <v>2059</v>
      </c>
      <c r="C1123" s="29">
        <v>5</v>
      </c>
      <c r="D1123" s="35" t="s">
        <v>1366</v>
      </c>
      <c r="E1123" s="35" t="s">
        <v>41</v>
      </c>
      <c r="F1123" s="29">
        <v>53</v>
      </c>
      <c r="G1123" s="35" t="s">
        <v>94</v>
      </c>
      <c r="H1123" s="35" t="s">
        <v>94</v>
      </c>
      <c r="I1123" s="29">
        <v>536</v>
      </c>
      <c r="J1123" s="35" t="s">
        <v>279</v>
      </c>
      <c r="K1123" s="35" t="s">
        <v>279</v>
      </c>
      <c r="L1123" s="30">
        <v>1</v>
      </c>
      <c r="M1123" s="35" t="s">
        <v>275</v>
      </c>
      <c r="N1123" s="35" t="s">
        <v>275</v>
      </c>
      <c r="O1123" s="30">
        <v>1014</v>
      </c>
      <c r="P1123" s="35" t="s">
        <v>1812</v>
      </c>
      <c r="Q1123" s="35" t="s">
        <v>1813</v>
      </c>
      <c r="R1123" t="s">
        <v>18</v>
      </c>
    </row>
    <row r="1124" spans="1:18" hidden="1" x14ac:dyDescent="0.25">
      <c r="A1124" s="33" t="s">
        <v>2263</v>
      </c>
      <c r="B1124" s="28" t="s">
        <v>2036</v>
      </c>
      <c r="C1124" s="29">
        <v>5</v>
      </c>
      <c r="D1124" s="35" t="s">
        <v>1366</v>
      </c>
      <c r="E1124" s="35" t="s">
        <v>41</v>
      </c>
      <c r="F1124" s="29">
        <v>53</v>
      </c>
      <c r="G1124" s="35" t="s">
        <v>94</v>
      </c>
      <c r="H1124" s="35" t="s">
        <v>94</v>
      </c>
      <c r="I1124" s="29">
        <v>537</v>
      </c>
      <c r="J1124" s="35" t="s">
        <v>157</v>
      </c>
      <c r="K1124" s="35" t="s">
        <v>157</v>
      </c>
      <c r="L1124" s="30">
        <v>5303</v>
      </c>
      <c r="M1124" s="35" t="s">
        <v>288</v>
      </c>
      <c r="N1124" s="35" t="s">
        <v>288</v>
      </c>
      <c r="O1124" s="30">
        <v>1014</v>
      </c>
      <c r="P1124" s="35" t="s">
        <v>1812</v>
      </c>
      <c r="Q1124" s="35" t="s">
        <v>1813</v>
      </c>
      <c r="R1124" t="s">
        <v>18</v>
      </c>
    </row>
    <row r="1125" spans="1:18" hidden="1" x14ac:dyDescent="0.25">
      <c r="A1125" s="33" t="s">
        <v>2264</v>
      </c>
      <c r="B1125" s="28" t="s">
        <v>2265</v>
      </c>
      <c r="C1125" s="29">
        <v>5</v>
      </c>
      <c r="D1125" s="35" t="s">
        <v>1366</v>
      </c>
      <c r="E1125" s="35" t="s">
        <v>41</v>
      </c>
      <c r="F1125" s="29">
        <v>53</v>
      </c>
      <c r="G1125" s="35" t="s">
        <v>94</v>
      </c>
      <c r="H1125" s="35" t="s">
        <v>94</v>
      </c>
      <c r="I1125" s="29">
        <v>320</v>
      </c>
      <c r="J1125" s="35" t="s">
        <v>294</v>
      </c>
      <c r="K1125" s="35" t="s">
        <v>16</v>
      </c>
      <c r="L1125" s="30">
        <v>1</v>
      </c>
      <c r="M1125" s="35" t="s">
        <v>275</v>
      </c>
      <c r="N1125" s="35" t="s">
        <v>275</v>
      </c>
      <c r="O1125" s="30">
        <v>1014</v>
      </c>
      <c r="P1125" s="35" t="s">
        <v>1812</v>
      </c>
      <c r="Q1125" s="35" t="s">
        <v>1813</v>
      </c>
      <c r="R1125" t="s">
        <v>18</v>
      </c>
    </row>
    <row r="1126" spans="1:18" hidden="1" x14ac:dyDescent="0.25">
      <c r="A1126" s="33" t="s">
        <v>2266</v>
      </c>
      <c r="B1126" s="28" t="s">
        <v>2265</v>
      </c>
      <c r="C1126" s="29">
        <v>5</v>
      </c>
      <c r="D1126" s="35" t="s">
        <v>1366</v>
      </c>
      <c r="E1126" s="35" t="s">
        <v>41</v>
      </c>
      <c r="F1126" s="29">
        <v>53</v>
      </c>
      <c r="G1126" s="35" t="s">
        <v>94</v>
      </c>
      <c r="H1126" s="35" t="s">
        <v>94</v>
      </c>
      <c r="I1126" s="29">
        <v>320</v>
      </c>
      <c r="J1126" s="35" t="s">
        <v>294</v>
      </c>
      <c r="K1126" s="35" t="s">
        <v>16</v>
      </c>
      <c r="L1126" s="30">
        <v>53031</v>
      </c>
      <c r="M1126" s="35" t="s">
        <v>288</v>
      </c>
      <c r="N1126" s="35" t="s">
        <v>288</v>
      </c>
      <c r="O1126" s="30">
        <v>1014</v>
      </c>
      <c r="P1126" s="35" t="s">
        <v>1812</v>
      </c>
      <c r="Q1126" s="35" t="s">
        <v>1813</v>
      </c>
      <c r="R1126" t="s">
        <v>18</v>
      </c>
    </row>
    <row r="1127" spans="1:18" hidden="1" x14ac:dyDescent="0.25">
      <c r="A1127" s="33" t="s">
        <v>2267</v>
      </c>
      <c r="B1127" s="28" t="s">
        <v>2265</v>
      </c>
      <c r="C1127" s="29">
        <v>5</v>
      </c>
      <c r="D1127" s="35" t="s">
        <v>1366</v>
      </c>
      <c r="E1127" s="35" t="s">
        <v>41</v>
      </c>
      <c r="F1127" s="29">
        <v>53</v>
      </c>
      <c r="G1127" s="35" t="s">
        <v>94</v>
      </c>
      <c r="H1127" s="35" t="s">
        <v>94</v>
      </c>
      <c r="I1127" s="29">
        <v>320</v>
      </c>
      <c r="J1127" s="35" t="s">
        <v>294</v>
      </c>
      <c r="K1127" s="35" t="s">
        <v>16</v>
      </c>
      <c r="L1127" s="30">
        <v>52221</v>
      </c>
      <c r="M1127" s="35" t="s">
        <v>52</v>
      </c>
      <c r="N1127" s="35" t="s">
        <v>52</v>
      </c>
      <c r="O1127" s="30">
        <v>1014</v>
      </c>
      <c r="P1127" s="35" t="s">
        <v>1418</v>
      </c>
      <c r="Q1127" s="35" t="s">
        <v>1418</v>
      </c>
      <c r="R1127" t="s">
        <v>25</v>
      </c>
    </row>
    <row r="1128" spans="1:18" hidden="1" x14ac:dyDescent="0.25">
      <c r="A1128" s="33" t="s">
        <v>2268</v>
      </c>
      <c r="B1128" s="28" t="s">
        <v>2265</v>
      </c>
      <c r="C1128" s="29">
        <v>5</v>
      </c>
      <c r="D1128" s="35" t="s">
        <v>1366</v>
      </c>
      <c r="E1128" s="35" t="s">
        <v>41</v>
      </c>
      <c r="F1128" s="29">
        <v>53</v>
      </c>
      <c r="G1128" s="35" t="s">
        <v>94</v>
      </c>
      <c r="H1128" s="35" t="s">
        <v>94</v>
      </c>
      <c r="I1128" s="29">
        <v>320</v>
      </c>
      <c r="J1128" s="35" t="s">
        <v>294</v>
      </c>
      <c r="K1128" s="35" t="s">
        <v>16</v>
      </c>
      <c r="L1128" s="30">
        <v>53541</v>
      </c>
      <c r="M1128" s="35" t="s">
        <v>157</v>
      </c>
      <c r="N1128" s="35" t="s">
        <v>157</v>
      </c>
      <c r="O1128" s="30">
        <v>1014</v>
      </c>
      <c r="P1128" s="35" t="s">
        <v>1389</v>
      </c>
      <c r="Q1128" s="35" t="s">
        <v>1390</v>
      </c>
      <c r="R1128" t="s">
        <v>25</v>
      </c>
    </row>
    <row r="1129" spans="1:18" hidden="1" x14ac:dyDescent="0.25">
      <c r="A1129" s="33" t="s">
        <v>2269</v>
      </c>
      <c r="B1129" s="28" t="s">
        <v>2265</v>
      </c>
      <c r="C1129" s="29">
        <v>5</v>
      </c>
      <c r="D1129" s="35" t="s">
        <v>1366</v>
      </c>
      <c r="E1129" s="35" t="s">
        <v>41</v>
      </c>
      <c r="F1129" s="29">
        <v>53</v>
      </c>
      <c r="G1129" s="35" t="s">
        <v>94</v>
      </c>
      <c r="H1129" s="35" t="s">
        <v>94</v>
      </c>
      <c r="I1129" s="29">
        <v>320</v>
      </c>
      <c r="J1129" s="35" t="s">
        <v>294</v>
      </c>
      <c r="K1129" s="35" t="s">
        <v>16</v>
      </c>
      <c r="L1129" s="30">
        <v>53091</v>
      </c>
      <c r="M1129" s="35" t="s">
        <v>222</v>
      </c>
      <c r="N1129" s="35" t="s">
        <v>222</v>
      </c>
      <c r="O1129" s="30">
        <v>1014</v>
      </c>
      <c r="P1129" s="35" t="s">
        <v>1812</v>
      </c>
      <c r="Q1129" s="35" t="s">
        <v>1813</v>
      </c>
      <c r="R1129" t="s">
        <v>18</v>
      </c>
    </row>
    <row r="1130" spans="1:18" hidden="1" x14ac:dyDescent="0.25">
      <c r="A1130" s="33" t="s">
        <v>2270</v>
      </c>
      <c r="B1130" s="28" t="s">
        <v>2036</v>
      </c>
      <c r="C1130" s="29">
        <v>5</v>
      </c>
      <c r="D1130" s="35" t="s">
        <v>1366</v>
      </c>
      <c r="E1130" s="35" t="s">
        <v>41</v>
      </c>
      <c r="F1130" s="29">
        <v>53</v>
      </c>
      <c r="G1130" s="35" t="s">
        <v>94</v>
      </c>
      <c r="H1130" s="35" t="s">
        <v>94</v>
      </c>
      <c r="I1130" s="29">
        <v>537</v>
      </c>
      <c r="J1130" s="35" t="s">
        <v>157</v>
      </c>
      <c r="K1130" s="35" t="s">
        <v>157</v>
      </c>
      <c r="L1130" s="30">
        <v>1</v>
      </c>
      <c r="M1130" s="35" t="s">
        <v>275</v>
      </c>
      <c r="N1130" s="35" t="s">
        <v>275</v>
      </c>
      <c r="O1130" s="30">
        <v>1014</v>
      </c>
      <c r="P1130" s="35" t="s">
        <v>1812</v>
      </c>
      <c r="Q1130" s="35" t="s">
        <v>1813</v>
      </c>
      <c r="R1130" t="s">
        <v>18</v>
      </c>
    </row>
    <row r="1131" spans="1:18" hidden="1" x14ac:dyDescent="0.25">
      <c r="A1131" s="33" t="s">
        <v>2271</v>
      </c>
      <c r="B1131" s="28" t="s">
        <v>2073</v>
      </c>
      <c r="C1131" s="29">
        <v>5</v>
      </c>
      <c r="D1131" s="35" t="s">
        <v>1366</v>
      </c>
      <c r="E1131" s="35" t="s">
        <v>41</v>
      </c>
      <c r="F1131" s="29">
        <v>901</v>
      </c>
      <c r="G1131" s="35" t="s">
        <v>433</v>
      </c>
      <c r="H1131" s="35" t="s">
        <v>433</v>
      </c>
      <c r="I1131" s="29">
        <v>320</v>
      </c>
      <c r="J1131" s="35" t="s">
        <v>294</v>
      </c>
      <c r="K1131" s="35" t="s">
        <v>16</v>
      </c>
      <c r="L1131" s="30">
        <v>90209</v>
      </c>
      <c r="M1131" s="35" t="s">
        <v>123</v>
      </c>
      <c r="N1131" s="35" t="s">
        <v>123</v>
      </c>
      <c r="O1131" s="30">
        <v>1014</v>
      </c>
      <c r="P1131" s="35" t="s">
        <v>1812</v>
      </c>
      <c r="Q1131" s="35" t="s">
        <v>1813</v>
      </c>
      <c r="R1131" t="s">
        <v>18</v>
      </c>
    </row>
    <row r="1132" spans="1:18" hidden="1" x14ac:dyDescent="0.25">
      <c r="A1132" s="33" t="s">
        <v>2272</v>
      </c>
      <c r="B1132" s="28" t="s">
        <v>2080</v>
      </c>
      <c r="C1132" s="29">
        <v>5</v>
      </c>
      <c r="D1132" s="35" t="s">
        <v>1366</v>
      </c>
      <c r="E1132" s="35" t="s">
        <v>41</v>
      </c>
      <c r="F1132" s="29">
        <v>902</v>
      </c>
      <c r="G1132" s="35" t="s">
        <v>122</v>
      </c>
      <c r="H1132" s="35" t="s">
        <v>122</v>
      </c>
      <c r="I1132" s="29">
        <v>320</v>
      </c>
      <c r="J1132" s="35" t="s">
        <v>294</v>
      </c>
      <c r="K1132" s="35" t="s">
        <v>16</v>
      </c>
      <c r="L1132" s="30">
        <v>90209</v>
      </c>
      <c r="M1132" s="35" t="s">
        <v>123</v>
      </c>
      <c r="N1132" s="35" t="s">
        <v>123</v>
      </c>
      <c r="O1132" s="30">
        <v>1014</v>
      </c>
      <c r="P1132" s="35" t="s">
        <v>1812</v>
      </c>
      <c r="Q1132" s="35" t="s">
        <v>1813</v>
      </c>
      <c r="R1132" t="s">
        <v>18</v>
      </c>
    </row>
    <row r="1133" spans="1:18" hidden="1" x14ac:dyDescent="0.25">
      <c r="A1133" s="33" t="s">
        <v>2273</v>
      </c>
      <c r="B1133" s="28" t="s">
        <v>2110</v>
      </c>
      <c r="C1133" s="29">
        <v>5</v>
      </c>
      <c r="D1133" s="35" t="s">
        <v>1366</v>
      </c>
      <c r="E1133" s="35" t="s">
        <v>41</v>
      </c>
      <c r="F1133" s="29">
        <v>905</v>
      </c>
      <c r="G1133" s="35" t="s">
        <v>318</v>
      </c>
      <c r="H1133" s="35" t="s">
        <v>318</v>
      </c>
      <c r="I1133" s="29">
        <v>320</v>
      </c>
      <c r="J1133" s="35" t="s">
        <v>294</v>
      </c>
      <c r="K1133" s="35" t="s">
        <v>16</v>
      </c>
      <c r="L1133" s="30">
        <v>90209</v>
      </c>
      <c r="M1133" s="35" t="s">
        <v>123</v>
      </c>
      <c r="N1133" s="35" t="s">
        <v>123</v>
      </c>
      <c r="O1133" s="30">
        <v>1014</v>
      </c>
      <c r="P1133" s="35" t="s">
        <v>1812</v>
      </c>
      <c r="Q1133" s="35" t="s">
        <v>1813</v>
      </c>
      <c r="R1133" t="s">
        <v>18</v>
      </c>
    </row>
    <row r="1134" spans="1:18" hidden="1" x14ac:dyDescent="0.25">
      <c r="A1134" s="33" t="s">
        <v>2274</v>
      </c>
      <c r="B1134" s="28" t="s">
        <v>2140</v>
      </c>
      <c r="C1134" s="29">
        <v>5</v>
      </c>
      <c r="D1134" s="35" t="s">
        <v>1366</v>
      </c>
      <c r="E1134" s="35" t="s">
        <v>41</v>
      </c>
      <c r="F1134" s="29">
        <v>908</v>
      </c>
      <c r="G1134" s="35" t="s">
        <v>592</v>
      </c>
      <c r="H1134" s="35" t="s">
        <v>592</v>
      </c>
      <c r="I1134" s="29">
        <v>320</v>
      </c>
      <c r="J1134" s="35" t="s">
        <v>294</v>
      </c>
      <c r="K1134" s="35" t="s">
        <v>16</v>
      </c>
      <c r="L1134" s="30">
        <v>90209</v>
      </c>
      <c r="M1134" s="35" t="s">
        <v>123</v>
      </c>
      <c r="N1134" s="35" t="s">
        <v>123</v>
      </c>
      <c r="O1134" s="30">
        <v>1014</v>
      </c>
      <c r="P1134" s="35" t="s">
        <v>1812</v>
      </c>
      <c r="Q1134" s="35" t="s">
        <v>1813</v>
      </c>
      <c r="R1134" t="s">
        <v>18</v>
      </c>
    </row>
    <row r="1135" spans="1:18" hidden="1" x14ac:dyDescent="0.25">
      <c r="A1135" s="33" t="s">
        <v>2275</v>
      </c>
      <c r="B1135" s="28" t="s">
        <v>2150</v>
      </c>
      <c r="C1135" s="29">
        <v>5</v>
      </c>
      <c r="D1135" s="35" t="s">
        <v>1366</v>
      </c>
      <c r="E1135" s="35" t="s">
        <v>41</v>
      </c>
      <c r="F1135" s="29">
        <v>909</v>
      </c>
      <c r="G1135" s="35" t="s">
        <v>320</v>
      </c>
      <c r="H1135" s="35" t="s">
        <v>320</v>
      </c>
      <c r="I1135" s="29">
        <v>320</v>
      </c>
      <c r="J1135" s="35" t="s">
        <v>294</v>
      </c>
      <c r="K1135" s="35" t="s">
        <v>16</v>
      </c>
      <c r="L1135" s="30">
        <v>90209</v>
      </c>
      <c r="M1135" s="35" t="s">
        <v>123</v>
      </c>
      <c r="N1135" s="35" t="s">
        <v>123</v>
      </c>
      <c r="O1135" s="30">
        <v>1014</v>
      </c>
      <c r="P1135" s="35" t="s">
        <v>1812</v>
      </c>
      <c r="Q1135" s="35" t="s">
        <v>1813</v>
      </c>
      <c r="R1135" t="s">
        <v>18</v>
      </c>
    </row>
    <row r="1136" spans="1:18" hidden="1" x14ac:dyDescent="0.25">
      <c r="A1136" s="33" t="s">
        <v>2276</v>
      </c>
      <c r="B1136" s="28" t="s">
        <v>2172</v>
      </c>
      <c r="C1136" s="29">
        <v>6</v>
      </c>
      <c r="D1136" s="19" t="s">
        <v>1476</v>
      </c>
      <c r="E1136" s="19" t="s">
        <v>290</v>
      </c>
      <c r="F1136" s="29">
        <v>902</v>
      </c>
      <c r="G1136" s="19" t="s">
        <v>122</v>
      </c>
      <c r="H1136" s="19" t="s">
        <v>122</v>
      </c>
      <c r="I1136" s="29">
        <v>320</v>
      </c>
      <c r="J1136" s="19" t="s">
        <v>294</v>
      </c>
      <c r="K1136" s="19" t="s">
        <v>16</v>
      </c>
      <c r="L1136" s="30">
        <v>90209</v>
      </c>
      <c r="M1136" s="19" t="s">
        <v>123</v>
      </c>
      <c r="N1136" s="19" t="s">
        <v>123</v>
      </c>
      <c r="O1136" s="30">
        <v>1014</v>
      </c>
      <c r="P1136" s="19" t="s">
        <v>1812</v>
      </c>
      <c r="Q1136" s="19" t="s">
        <v>1813</v>
      </c>
      <c r="R1136" t="s">
        <v>18</v>
      </c>
    </row>
    <row r="1137" spans="1:18" hidden="1" x14ac:dyDescent="0.25">
      <c r="A1137" s="33" t="s">
        <v>2277</v>
      </c>
      <c r="B1137" s="28" t="s">
        <v>2172</v>
      </c>
      <c r="C1137" s="29">
        <v>6</v>
      </c>
      <c r="D1137" s="19" t="s">
        <v>1476</v>
      </c>
      <c r="E1137" s="19" t="s">
        <v>290</v>
      </c>
      <c r="F1137" s="29">
        <v>902</v>
      </c>
      <c r="G1137" s="19" t="s">
        <v>122</v>
      </c>
      <c r="H1137" s="19" t="s">
        <v>122</v>
      </c>
      <c r="I1137" s="29">
        <v>320</v>
      </c>
      <c r="J1137" s="19" t="s">
        <v>294</v>
      </c>
      <c r="K1137" s="19" t="s">
        <v>16</v>
      </c>
      <c r="L1137" s="30">
        <v>3</v>
      </c>
      <c r="M1137" s="19" t="s">
        <v>1747</v>
      </c>
      <c r="N1137" s="19" t="s">
        <v>1747</v>
      </c>
      <c r="O1137" s="30">
        <v>1014</v>
      </c>
      <c r="P1137" s="19" t="s">
        <v>1812</v>
      </c>
      <c r="Q1137" s="19" t="s">
        <v>1813</v>
      </c>
      <c r="R1137" t="s">
        <v>18</v>
      </c>
    </row>
    <row r="1138" spans="1:18" hidden="1" x14ac:dyDescent="0.25">
      <c r="A1138" s="33" t="s">
        <v>2278</v>
      </c>
      <c r="B1138" s="28" t="s">
        <v>2158</v>
      </c>
      <c r="C1138" s="29">
        <v>6</v>
      </c>
      <c r="D1138" s="19" t="s">
        <v>1476</v>
      </c>
      <c r="E1138" s="19" t="s">
        <v>290</v>
      </c>
      <c r="F1138" s="29">
        <v>64</v>
      </c>
      <c r="G1138" s="19" t="s">
        <v>292</v>
      </c>
      <c r="H1138" s="19" t="s">
        <v>292</v>
      </c>
      <c r="I1138" s="29">
        <v>320</v>
      </c>
      <c r="J1138" s="19" t="s">
        <v>294</v>
      </c>
      <c r="K1138" s="19" t="s">
        <v>16</v>
      </c>
      <c r="L1138" s="30">
        <v>90209</v>
      </c>
      <c r="M1138" s="19" t="s">
        <v>123</v>
      </c>
      <c r="N1138" s="19" t="s">
        <v>123</v>
      </c>
      <c r="O1138" s="30">
        <v>1014</v>
      </c>
      <c r="P1138" s="19" t="s">
        <v>1812</v>
      </c>
      <c r="Q1138" s="19" t="s">
        <v>1813</v>
      </c>
      <c r="R1138" t="s">
        <v>18</v>
      </c>
    </row>
    <row r="1139" spans="1:18" hidden="1" x14ac:dyDescent="0.25">
      <c r="A1139" s="33" t="s">
        <v>2279</v>
      </c>
      <c r="B1139" s="28" t="s">
        <v>2162</v>
      </c>
      <c r="C1139" s="29">
        <v>6</v>
      </c>
      <c r="D1139" s="19" t="s">
        <v>1476</v>
      </c>
      <c r="E1139" s="19" t="s">
        <v>290</v>
      </c>
      <c r="F1139" s="29">
        <v>67</v>
      </c>
      <c r="G1139" s="19" t="s">
        <v>813</v>
      </c>
      <c r="H1139" s="19" t="s">
        <v>813</v>
      </c>
      <c r="I1139" s="29">
        <v>320</v>
      </c>
      <c r="J1139" s="19" t="s">
        <v>294</v>
      </c>
      <c r="K1139" s="19" t="s">
        <v>16</v>
      </c>
      <c r="L1139" s="30">
        <v>90209</v>
      </c>
      <c r="M1139" s="19" t="s">
        <v>123</v>
      </c>
      <c r="N1139" s="19" t="s">
        <v>123</v>
      </c>
      <c r="O1139" s="30">
        <v>1014</v>
      </c>
      <c r="P1139" s="19" t="s">
        <v>1812</v>
      </c>
      <c r="Q1139" s="19" t="s">
        <v>1813</v>
      </c>
      <c r="R1139" t="s">
        <v>18</v>
      </c>
    </row>
    <row r="1140" spans="1:18" hidden="1" x14ac:dyDescent="0.25">
      <c r="A1140" s="33" t="s">
        <v>2280</v>
      </c>
      <c r="B1140" s="28" t="s">
        <v>2166</v>
      </c>
      <c r="C1140" s="29">
        <v>6</v>
      </c>
      <c r="D1140" s="19" t="s">
        <v>1476</v>
      </c>
      <c r="E1140" s="19" t="s">
        <v>290</v>
      </c>
      <c r="F1140" s="29">
        <v>69</v>
      </c>
      <c r="G1140" s="19" t="s">
        <v>816</v>
      </c>
      <c r="H1140" s="19" t="s">
        <v>816</v>
      </c>
      <c r="I1140" s="29">
        <v>320</v>
      </c>
      <c r="J1140" s="19" t="s">
        <v>294</v>
      </c>
      <c r="K1140" s="19" t="s">
        <v>16</v>
      </c>
      <c r="L1140" s="30">
        <v>90209</v>
      </c>
      <c r="M1140" s="19" t="s">
        <v>123</v>
      </c>
      <c r="N1140" s="19" t="s">
        <v>123</v>
      </c>
      <c r="O1140" s="30">
        <v>1014</v>
      </c>
      <c r="P1140" s="19" t="s">
        <v>1812</v>
      </c>
      <c r="Q1140" s="19" t="s">
        <v>1813</v>
      </c>
      <c r="R1140" t="s">
        <v>18</v>
      </c>
    </row>
    <row r="1141" spans="1:18" hidden="1" x14ac:dyDescent="0.25">
      <c r="A1141" s="33" t="s">
        <v>2281</v>
      </c>
      <c r="B1141" s="28" t="s">
        <v>2170</v>
      </c>
      <c r="C1141" s="29">
        <v>6</v>
      </c>
      <c r="D1141" s="19" t="s">
        <v>1476</v>
      </c>
      <c r="E1141" s="19" t="s">
        <v>290</v>
      </c>
      <c r="F1141" s="29">
        <v>901</v>
      </c>
      <c r="G1141" s="19" t="s">
        <v>433</v>
      </c>
      <c r="H1141" s="19" t="s">
        <v>433</v>
      </c>
      <c r="I1141" s="29">
        <v>320</v>
      </c>
      <c r="J1141" s="19" t="s">
        <v>294</v>
      </c>
      <c r="K1141" s="19" t="s">
        <v>16</v>
      </c>
      <c r="L1141" s="30">
        <v>90209</v>
      </c>
      <c r="M1141" s="19" t="s">
        <v>123</v>
      </c>
      <c r="N1141" s="19" t="s">
        <v>123</v>
      </c>
      <c r="O1141" s="30">
        <v>1014</v>
      </c>
      <c r="P1141" s="19" t="s">
        <v>1812</v>
      </c>
      <c r="Q1141" s="19" t="s">
        <v>1813</v>
      </c>
      <c r="R1141" t="s">
        <v>18</v>
      </c>
    </row>
    <row r="1142" spans="1:18" hidden="1" x14ac:dyDescent="0.25">
      <c r="A1142" s="33" t="s">
        <v>2282</v>
      </c>
      <c r="B1142" s="28" t="s">
        <v>2178</v>
      </c>
      <c r="C1142" s="29">
        <v>6</v>
      </c>
      <c r="D1142" s="19" t="s">
        <v>1476</v>
      </c>
      <c r="E1142" s="19" t="s">
        <v>290</v>
      </c>
      <c r="F1142" s="29">
        <v>905</v>
      </c>
      <c r="G1142" s="19" t="s">
        <v>318</v>
      </c>
      <c r="H1142" s="19" t="s">
        <v>318</v>
      </c>
      <c r="I1142" s="29">
        <v>320</v>
      </c>
      <c r="J1142" s="19" t="s">
        <v>294</v>
      </c>
      <c r="K1142" s="19" t="s">
        <v>16</v>
      </c>
      <c r="L1142" s="30">
        <v>90209</v>
      </c>
      <c r="M1142" s="19" t="s">
        <v>123</v>
      </c>
      <c r="N1142" s="19" t="s">
        <v>123</v>
      </c>
      <c r="O1142" s="30">
        <v>1014</v>
      </c>
      <c r="P1142" s="19" t="s">
        <v>1812</v>
      </c>
      <c r="Q1142" s="19" t="s">
        <v>1813</v>
      </c>
      <c r="R1142" t="s">
        <v>18</v>
      </c>
    </row>
    <row r="1143" spans="1:18" hidden="1" x14ac:dyDescent="0.25">
      <c r="A1143" s="33" t="s">
        <v>2283</v>
      </c>
      <c r="B1143" s="28" t="s">
        <v>2184</v>
      </c>
      <c r="C1143" s="29">
        <v>6</v>
      </c>
      <c r="D1143" s="19" t="s">
        <v>1476</v>
      </c>
      <c r="E1143" s="19" t="s">
        <v>290</v>
      </c>
      <c r="F1143" s="29">
        <v>908</v>
      </c>
      <c r="G1143" s="19" t="s">
        <v>592</v>
      </c>
      <c r="H1143" s="19" t="s">
        <v>592</v>
      </c>
      <c r="I1143" s="29">
        <v>320</v>
      </c>
      <c r="J1143" s="19" t="s">
        <v>294</v>
      </c>
      <c r="K1143" s="19" t="s">
        <v>16</v>
      </c>
      <c r="L1143" s="30">
        <v>90209</v>
      </c>
      <c r="M1143" s="19" t="s">
        <v>123</v>
      </c>
      <c r="N1143" s="19" t="s">
        <v>123</v>
      </c>
      <c r="O1143" s="30">
        <v>1014</v>
      </c>
      <c r="P1143" s="19" t="s">
        <v>1812</v>
      </c>
      <c r="Q1143" s="19" t="s">
        <v>1813</v>
      </c>
      <c r="R1143" t="s">
        <v>18</v>
      </c>
    </row>
    <row r="1144" spans="1:18" hidden="1" x14ac:dyDescent="0.25">
      <c r="A1144" s="33" t="s">
        <v>2284</v>
      </c>
      <c r="B1144" s="28" t="s">
        <v>2186</v>
      </c>
      <c r="C1144" s="29">
        <v>6</v>
      </c>
      <c r="D1144" s="19" t="s">
        <v>1476</v>
      </c>
      <c r="E1144" s="19" t="s">
        <v>290</v>
      </c>
      <c r="F1144" s="29">
        <v>909</v>
      </c>
      <c r="G1144" s="19" t="s">
        <v>320</v>
      </c>
      <c r="H1144" s="19" t="s">
        <v>320</v>
      </c>
      <c r="I1144" s="29">
        <v>320</v>
      </c>
      <c r="J1144" s="19" t="s">
        <v>294</v>
      </c>
      <c r="K1144" s="19" t="s">
        <v>16</v>
      </c>
      <c r="L1144" s="30">
        <v>90209</v>
      </c>
      <c r="M1144" s="19" t="s">
        <v>123</v>
      </c>
      <c r="N1144" s="19" t="s">
        <v>123</v>
      </c>
      <c r="O1144" s="30">
        <v>1014</v>
      </c>
      <c r="P1144" s="19" t="s">
        <v>1812</v>
      </c>
      <c r="Q1144" s="19" t="s">
        <v>1813</v>
      </c>
      <c r="R1144" t="s">
        <v>18</v>
      </c>
    </row>
    <row r="1145" spans="1:18" hidden="1" x14ac:dyDescent="0.25">
      <c r="A1145" s="33" t="s">
        <v>2276</v>
      </c>
      <c r="B1145" s="28" t="s">
        <v>2172</v>
      </c>
      <c r="C1145" s="29">
        <v>6</v>
      </c>
      <c r="D1145" s="36" t="s">
        <v>1476</v>
      </c>
      <c r="E1145" s="36" t="s">
        <v>290</v>
      </c>
      <c r="F1145" s="29">
        <v>902</v>
      </c>
      <c r="G1145" s="36" t="s">
        <v>122</v>
      </c>
      <c r="H1145" s="36" t="s">
        <v>122</v>
      </c>
      <c r="I1145" s="29">
        <v>320</v>
      </c>
      <c r="J1145" s="36" t="s">
        <v>16</v>
      </c>
      <c r="K1145" s="36" t="s">
        <v>16</v>
      </c>
      <c r="L1145" s="30">
        <v>90209</v>
      </c>
      <c r="M1145" s="36" t="s">
        <v>123</v>
      </c>
      <c r="N1145" s="36" t="s">
        <v>123</v>
      </c>
      <c r="O1145" s="30">
        <v>1000</v>
      </c>
      <c r="P1145" s="36" t="s">
        <v>1761</v>
      </c>
      <c r="Q1145" s="36" t="s">
        <v>1830</v>
      </c>
      <c r="R1145" t="s">
        <v>18</v>
      </c>
    </row>
    <row r="1146" spans="1:18" hidden="1" x14ac:dyDescent="0.25">
      <c r="A1146" s="33" t="s">
        <v>2285</v>
      </c>
      <c r="B1146" s="28" t="s">
        <v>2265</v>
      </c>
      <c r="C1146" s="29">
        <v>5</v>
      </c>
      <c r="D1146" s="36" t="s">
        <v>1366</v>
      </c>
      <c r="E1146" s="36" t="s">
        <v>41</v>
      </c>
      <c r="F1146" s="29">
        <v>53</v>
      </c>
      <c r="G1146" s="36" t="s">
        <v>94</v>
      </c>
      <c r="H1146" s="36" t="s">
        <v>94</v>
      </c>
      <c r="I1146" s="29">
        <v>320</v>
      </c>
      <c r="J1146" s="36" t="s">
        <v>16</v>
      </c>
      <c r="K1146" s="36" t="s">
        <v>16</v>
      </c>
      <c r="L1146" s="30">
        <v>5303</v>
      </c>
      <c r="M1146" s="36" t="s">
        <v>288</v>
      </c>
      <c r="N1146" s="36" t="s">
        <v>288</v>
      </c>
      <c r="O1146" s="30">
        <v>159</v>
      </c>
      <c r="P1146" s="36" t="s">
        <v>1418</v>
      </c>
      <c r="Q1146" s="36" t="s">
        <v>1418</v>
      </c>
      <c r="R1146" t="s">
        <v>18</v>
      </c>
    </row>
    <row r="1147" spans="1:18" hidden="1" x14ac:dyDescent="0.25">
      <c r="A1147" s="33" t="s">
        <v>2285</v>
      </c>
      <c r="B1147" s="28" t="s">
        <v>2265</v>
      </c>
      <c r="C1147" s="29">
        <v>5</v>
      </c>
      <c r="D1147" s="36" t="s">
        <v>1366</v>
      </c>
      <c r="E1147" s="36" t="s">
        <v>41</v>
      </c>
      <c r="F1147" s="29">
        <v>53</v>
      </c>
      <c r="G1147" s="36" t="s">
        <v>94</v>
      </c>
      <c r="H1147" s="36" t="s">
        <v>94</v>
      </c>
      <c r="I1147" s="29">
        <v>320</v>
      </c>
      <c r="J1147" s="36" t="s">
        <v>16</v>
      </c>
      <c r="K1147" s="36" t="s">
        <v>16</v>
      </c>
      <c r="L1147" s="30">
        <v>5303</v>
      </c>
      <c r="M1147" s="36" t="s">
        <v>288</v>
      </c>
      <c r="N1147" s="36" t="s">
        <v>288</v>
      </c>
      <c r="O1147" s="30">
        <v>157</v>
      </c>
      <c r="P1147" s="36" t="s">
        <v>1415</v>
      </c>
      <c r="Q1147" s="36" t="s">
        <v>1415</v>
      </c>
      <c r="R1147" t="s">
        <v>18</v>
      </c>
    </row>
    <row r="1148" spans="1:18" hidden="1" x14ac:dyDescent="0.25">
      <c r="A1148" s="33" t="s">
        <v>2286</v>
      </c>
      <c r="B1148" s="28" t="s">
        <v>2265</v>
      </c>
      <c r="C1148" s="29">
        <v>5</v>
      </c>
      <c r="D1148" s="36" t="s">
        <v>1366</v>
      </c>
      <c r="E1148" s="36" t="s">
        <v>41</v>
      </c>
      <c r="F1148" s="29">
        <v>53</v>
      </c>
      <c r="G1148" s="36" t="s">
        <v>94</v>
      </c>
      <c r="H1148" s="36" t="s">
        <v>94</v>
      </c>
      <c r="I1148" s="29">
        <v>320</v>
      </c>
      <c r="J1148" s="36" t="s">
        <v>16</v>
      </c>
      <c r="K1148" s="36" t="s">
        <v>16</v>
      </c>
      <c r="L1148" s="30">
        <v>5222</v>
      </c>
      <c r="M1148" s="36" t="s">
        <v>52</v>
      </c>
      <c r="N1148" s="36" t="s">
        <v>52</v>
      </c>
      <c r="O1148" s="30">
        <v>159</v>
      </c>
      <c r="P1148" s="36" t="s">
        <v>1418</v>
      </c>
      <c r="Q1148" s="36" t="s">
        <v>1418</v>
      </c>
      <c r="R1148" t="s">
        <v>25</v>
      </c>
    </row>
    <row r="1149" spans="1:18" hidden="1" x14ac:dyDescent="0.25">
      <c r="A1149" s="33" t="s">
        <v>2286</v>
      </c>
      <c r="B1149" s="28" t="s">
        <v>2265</v>
      </c>
      <c r="C1149" s="29">
        <v>5</v>
      </c>
      <c r="D1149" s="36" t="s">
        <v>1366</v>
      </c>
      <c r="E1149" s="36" t="s">
        <v>41</v>
      </c>
      <c r="F1149" s="29">
        <v>53</v>
      </c>
      <c r="G1149" s="36" t="s">
        <v>94</v>
      </c>
      <c r="H1149" s="36" t="s">
        <v>94</v>
      </c>
      <c r="I1149" s="29">
        <v>320</v>
      </c>
      <c r="J1149" s="36" t="s">
        <v>16</v>
      </c>
      <c r="K1149" s="36" t="s">
        <v>16</v>
      </c>
      <c r="L1149" s="30">
        <v>5222</v>
      </c>
      <c r="M1149" s="36" t="s">
        <v>52</v>
      </c>
      <c r="N1149" s="36" t="s">
        <v>52</v>
      </c>
      <c r="O1149" s="30">
        <v>186</v>
      </c>
      <c r="P1149" s="36" t="s">
        <v>1423</v>
      </c>
      <c r="Q1149" s="36" t="s">
        <v>1423</v>
      </c>
      <c r="R1149" t="s">
        <v>18</v>
      </c>
    </row>
    <row r="1150" spans="1:18" hidden="1" x14ac:dyDescent="0.25">
      <c r="A1150" s="33" t="s">
        <v>2286</v>
      </c>
      <c r="B1150" s="28" t="s">
        <v>2265</v>
      </c>
      <c r="C1150" s="29">
        <v>5</v>
      </c>
      <c r="D1150" s="36" t="s">
        <v>1366</v>
      </c>
      <c r="E1150" s="36" t="s">
        <v>41</v>
      </c>
      <c r="F1150" s="29">
        <v>53</v>
      </c>
      <c r="G1150" s="36" t="s">
        <v>94</v>
      </c>
      <c r="H1150" s="36" t="s">
        <v>94</v>
      </c>
      <c r="I1150" s="29">
        <v>320</v>
      </c>
      <c r="J1150" s="36" t="s">
        <v>16</v>
      </c>
      <c r="K1150" s="36" t="s">
        <v>16</v>
      </c>
      <c r="L1150" s="30">
        <v>5222</v>
      </c>
      <c r="M1150" s="36" t="s">
        <v>52</v>
      </c>
      <c r="N1150" s="36" t="s">
        <v>52</v>
      </c>
      <c r="O1150" s="30">
        <v>135</v>
      </c>
      <c r="P1150" s="36" t="s">
        <v>1394</v>
      </c>
      <c r="Q1150" s="36" t="s">
        <v>1394</v>
      </c>
      <c r="R1150" t="s">
        <v>18</v>
      </c>
    </row>
    <row r="1151" spans="1:18" hidden="1" x14ac:dyDescent="0.25">
      <c r="A1151" s="33" t="s">
        <v>2286</v>
      </c>
      <c r="B1151" s="28" t="s">
        <v>2265</v>
      </c>
      <c r="C1151" s="29">
        <v>5</v>
      </c>
      <c r="D1151" s="36" t="s">
        <v>1366</v>
      </c>
      <c r="E1151" s="36" t="s">
        <v>41</v>
      </c>
      <c r="F1151" s="29">
        <v>53</v>
      </c>
      <c r="G1151" s="36" t="s">
        <v>94</v>
      </c>
      <c r="H1151" s="36" t="s">
        <v>94</v>
      </c>
      <c r="I1151" s="29">
        <v>320</v>
      </c>
      <c r="J1151" s="36" t="s">
        <v>16</v>
      </c>
      <c r="K1151" s="36" t="s">
        <v>16</v>
      </c>
      <c r="L1151" s="30">
        <v>5222</v>
      </c>
      <c r="M1151" s="36" t="s">
        <v>52</v>
      </c>
      <c r="N1151" s="36" t="s">
        <v>52</v>
      </c>
      <c r="O1151" s="30">
        <v>136</v>
      </c>
      <c r="P1151" s="36" t="s">
        <v>1396</v>
      </c>
      <c r="Q1151" s="36" t="s">
        <v>1396</v>
      </c>
      <c r="R1151" t="s">
        <v>18</v>
      </c>
    </row>
    <row r="1152" spans="1:18" hidden="1" x14ac:dyDescent="0.25">
      <c r="A1152" s="33" t="s">
        <v>2286</v>
      </c>
      <c r="B1152" s="28" t="s">
        <v>2265</v>
      </c>
      <c r="C1152" s="29">
        <v>5</v>
      </c>
      <c r="D1152" s="36" t="s">
        <v>1366</v>
      </c>
      <c r="E1152" s="36" t="s">
        <v>41</v>
      </c>
      <c r="F1152" s="29">
        <v>53</v>
      </c>
      <c r="G1152" s="36" t="s">
        <v>94</v>
      </c>
      <c r="H1152" s="36" t="s">
        <v>94</v>
      </c>
      <c r="I1152" s="29">
        <v>320</v>
      </c>
      <c r="J1152" s="36" t="s">
        <v>16</v>
      </c>
      <c r="K1152" s="36" t="s">
        <v>16</v>
      </c>
      <c r="L1152" s="30">
        <v>5222</v>
      </c>
      <c r="M1152" s="36" t="s">
        <v>52</v>
      </c>
      <c r="N1152" s="36" t="s">
        <v>52</v>
      </c>
      <c r="O1152" s="30">
        <v>154</v>
      </c>
      <c r="P1152" s="36" t="s">
        <v>1392</v>
      </c>
      <c r="Q1152" s="36" t="s">
        <v>1392</v>
      </c>
      <c r="R1152" t="s">
        <v>18</v>
      </c>
    </row>
    <row r="1153" spans="1:18" hidden="1" x14ac:dyDescent="0.25">
      <c r="A1153" s="33" t="s">
        <v>2286</v>
      </c>
      <c r="B1153" s="28" t="s">
        <v>2265</v>
      </c>
      <c r="C1153" s="29">
        <v>5</v>
      </c>
      <c r="D1153" s="36" t="s">
        <v>1366</v>
      </c>
      <c r="E1153" s="36" t="s">
        <v>41</v>
      </c>
      <c r="F1153" s="29">
        <v>53</v>
      </c>
      <c r="G1153" s="36" t="s">
        <v>94</v>
      </c>
      <c r="H1153" s="36" t="s">
        <v>94</v>
      </c>
      <c r="I1153" s="29">
        <v>320</v>
      </c>
      <c r="J1153" s="36" t="s">
        <v>16</v>
      </c>
      <c r="K1153" s="36" t="s">
        <v>16</v>
      </c>
      <c r="L1153" s="30">
        <v>5222</v>
      </c>
      <c r="M1153" s="36" t="s">
        <v>52</v>
      </c>
      <c r="N1153" s="36" t="s">
        <v>52</v>
      </c>
      <c r="O1153" s="30">
        <v>157</v>
      </c>
      <c r="P1153" s="36" t="s">
        <v>1415</v>
      </c>
      <c r="Q1153" s="36" t="s">
        <v>1415</v>
      </c>
      <c r="R1153" t="s">
        <v>18</v>
      </c>
    </row>
    <row r="1154" spans="1:18" hidden="1" x14ac:dyDescent="0.25">
      <c r="A1154" s="33" t="s">
        <v>2286</v>
      </c>
      <c r="B1154" s="28" t="s">
        <v>2265</v>
      </c>
      <c r="C1154" s="29">
        <v>5</v>
      </c>
      <c r="D1154" s="36" t="s">
        <v>1366</v>
      </c>
      <c r="E1154" s="36" t="s">
        <v>41</v>
      </c>
      <c r="F1154" s="29">
        <v>53</v>
      </c>
      <c r="G1154" s="36" t="s">
        <v>94</v>
      </c>
      <c r="H1154" s="36" t="s">
        <v>94</v>
      </c>
      <c r="I1154" s="29">
        <v>320</v>
      </c>
      <c r="J1154" s="36" t="s">
        <v>16</v>
      </c>
      <c r="K1154" s="36" t="s">
        <v>16</v>
      </c>
      <c r="L1154" s="30">
        <v>5222</v>
      </c>
      <c r="M1154" s="36" t="s">
        <v>52</v>
      </c>
      <c r="N1154" s="36" t="s">
        <v>52</v>
      </c>
      <c r="O1154" s="30">
        <v>411</v>
      </c>
      <c r="P1154" s="36" t="s">
        <v>1422</v>
      </c>
      <c r="Q1154" s="36" t="s">
        <v>1781</v>
      </c>
      <c r="R1154" t="s">
        <v>18</v>
      </c>
    </row>
    <row r="1155" spans="1:18" hidden="1" x14ac:dyDescent="0.25">
      <c r="A1155" s="33" t="s">
        <v>2286</v>
      </c>
      <c r="B1155" s="28" t="s">
        <v>2265</v>
      </c>
      <c r="C1155" s="29">
        <v>5</v>
      </c>
      <c r="D1155" s="36" t="s">
        <v>1366</v>
      </c>
      <c r="E1155" s="36" t="s">
        <v>41</v>
      </c>
      <c r="F1155" s="29">
        <v>53</v>
      </c>
      <c r="G1155" s="36" t="s">
        <v>94</v>
      </c>
      <c r="H1155" s="36" t="s">
        <v>94</v>
      </c>
      <c r="I1155" s="29">
        <v>320</v>
      </c>
      <c r="J1155" s="36" t="s">
        <v>16</v>
      </c>
      <c r="K1155" s="36" t="s">
        <v>16</v>
      </c>
      <c r="L1155" s="30">
        <v>5222</v>
      </c>
      <c r="M1155" s="36" t="s">
        <v>52</v>
      </c>
      <c r="N1155" s="36" t="s">
        <v>52</v>
      </c>
      <c r="O1155" s="30">
        <v>271</v>
      </c>
      <c r="P1155" s="36" t="s">
        <v>1390</v>
      </c>
      <c r="Q1155" s="36" t="s">
        <v>1390</v>
      </c>
      <c r="R1155" t="s">
        <v>18</v>
      </c>
    </row>
    <row r="1156" spans="1:18" hidden="1" x14ac:dyDescent="0.25">
      <c r="A1156" s="33" t="s">
        <v>2287</v>
      </c>
      <c r="B1156" s="28" t="s">
        <v>2265</v>
      </c>
      <c r="C1156" s="29">
        <v>5</v>
      </c>
      <c r="D1156" s="36" t="s">
        <v>1366</v>
      </c>
      <c r="E1156" s="36" t="s">
        <v>41</v>
      </c>
      <c r="F1156" s="29">
        <v>53</v>
      </c>
      <c r="G1156" s="36" t="s">
        <v>94</v>
      </c>
      <c r="H1156" s="36" t="s">
        <v>94</v>
      </c>
      <c r="I1156" s="29">
        <v>320</v>
      </c>
      <c r="J1156" s="36" t="s">
        <v>16</v>
      </c>
      <c r="K1156" s="36" t="s">
        <v>16</v>
      </c>
      <c r="L1156" s="30">
        <v>5354</v>
      </c>
      <c r="M1156" s="36" t="s">
        <v>157</v>
      </c>
      <c r="N1156" s="36" t="s">
        <v>157</v>
      </c>
      <c r="O1156" s="30">
        <v>271</v>
      </c>
      <c r="P1156" s="36" t="s">
        <v>1390</v>
      </c>
      <c r="Q1156" s="36" t="s">
        <v>1390</v>
      </c>
      <c r="R1156" t="s">
        <v>25</v>
      </c>
    </row>
    <row r="1157" spans="1:18" hidden="1" x14ac:dyDescent="0.25">
      <c r="A1157" s="33" t="s">
        <v>2287</v>
      </c>
      <c r="B1157" s="28" t="s">
        <v>2265</v>
      </c>
      <c r="C1157" s="29">
        <v>5</v>
      </c>
      <c r="D1157" s="36" t="s">
        <v>1366</v>
      </c>
      <c r="E1157" s="36" t="s">
        <v>41</v>
      </c>
      <c r="F1157" s="29">
        <v>53</v>
      </c>
      <c r="G1157" s="36" t="s">
        <v>94</v>
      </c>
      <c r="H1157" s="36" t="s">
        <v>94</v>
      </c>
      <c r="I1157" s="29">
        <v>320</v>
      </c>
      <c r="J1157" s="36" t="s">
        <v>16</v>
      </c>
      <c r="K1157" s="36" t="s">
        <v>16</v>
      </c>
      <c r="L1157" s="30">
        <v>5354</v>
      </c>
      <c r="M1157" s="36" t="s">
        <v>157</v>
      </c>
      <c r="N1157" s="36" t="s">
        <v>157</v>
      </c>
      <c r="O1157" s="30">
        <v>135</v>
      </c>
      <c r="P1157" s="36" t="s">
        <v>1394</v>
      </c>
      <c r="Q1157" s="36" t="s">
        <v>1394</v>
      </c>
      <c r="R1157" t="s">
        <v>18</v>
      </c>
    </row>
    <row r="1158" spans="1:18" hidden="1" x14ac:dyDescent="0.25">
      <c r="A1158" s="33" t="s">
        <v>2287</v>
      </c>
      <c r="B1158" s="28" t="s">
        <v>2265</v>
      </c>
      <c r="C1158" s="29">
        <v>5</v>
      </c>
      <c r="D1158" s="36" t="s">
        <v>1366</v>
      </c>
      <c r="E1158" s="36" t="s">
        <v>41</v>
      </c>
      <c r="F1158" s="29">
        <v>53</v>
      </c>
      <c r="G1158" s="36" t="s">
        <v>94</v>
      </c>
      <c r="H1158" s="36" t="s">
        <v>94</v>
      </c>
      <c r="I1158" s="29">
        <v>320</v>
      </c>
      <c r="J1158" s="36" t="s">
        <v>16</v>
      </c>
      <c r="K1158" s="36" t="s">
        <v>16</v>
      </c>
      <c r="L1158" s="30">
        <v>5354</v>
      </c>
      <c r="M1158" s="36" t="s">
        <v>157</v>
      </c>
      <c r="N1158" s="36" t="s">
        <v>157</v>
      </c>
      <c r="O1158" s="30">
        <v>136</v>
      </c>
      <c r="P1158" s="36" t="s">
        <v>1396</v>
      </c>
      <c r="Q1158" s="36" t="s">
        <v>1396</v>
      </c>
      <c r="R1158" t="s">
        <v>18</v>
      </c>
    </row>
    <row r="1159" spans="1:18" hidden="1" x14ac:dyDescent="0.25">
      <c r="A1159" s="33" t="s">
        <v>2287</v>
      </c>
      <c r="B1159" s="28" t="s">
        <v>2265</v>
      </c>
      <c r="C1159" s="29">
        <v>5</v>
      </c>
      <c r="D1159" s="36" t="s">
        <v>1366</v>
      </c>
      <c r="E1159" s="36" t="s">
        <v>41</v>
      </c>
      <c r="F1159" s="29">
        <v>53</v>
      </c>
      <c r="G1159" s="36" t="s">
        <v>94</v>
      </c>
      <c r="H1159" s="36" t="s">
        <v>94</v>
      </c>
      <c r="I1159" s="29">
        <v>320</v>
      </c>
      <c r="J1159" s="36" t="s">
        <v>16</v>
      </c>
      <c r="K1159" s="36" t="s">
        <v>16</v>
      </c>
      <c r="L1159" s="30">
        <v>5354</v>
      </c>
      <c r="M1159" s="36" t="s">
        <v>157</v>
      </c>
      <c r="N1159" s="36" t="s">
        <v>157</v>
      </c>
      <c r="O1159" s="30">
        <v>154</v>
      </c>
      <c r="P1159" s="36" t="s">
        <v>1392</v>
      </c>
      <c r="Q1159" s="36" t="s">
        <v>1392</v>
      </c>
      <c r="R1159" t="s">
        <v>18</v>
      </c>
    </row>
    <row r="1160" spans="1:18" hidden="1" x14ac:dyDescent="0.25">
      <c r="A1160" s="33" t="s">
        <v>2287</v>
      </c>
      <c r="B1160" s="28" t="s">
        <v>2265</v>
      </c>
      <c r="C1160" s="29">
        <v>5</v>
      </c>
      <c r="D1160" s="36" t="s">
        <v>1366</v>
      </c>
      <c r="E1160" s="36" t="s">
        <v>41</v>
      </c>
      <c r="F1160" s="29">
        <v>53</v>
      </c>
      <c r="G1160" s="36" t="s">
        <v>94</v>
      </c>
      <c r="H1160" s="36" t="s">
        <v>94</v>
      </c>
      <c r="I1160" s="29">
        <v>320</v>
      </c>
      <c r="J1160" s="36" t="s">
        <v>16</v>
      </c>
      <c r="K1160" s="36" t="s">
        <v>16</v>
      </c>
      <c r="L1160" s="30">
        <v>5354</v>
      </c>
      <c r="M1160" s="36" t="s">
        <v>157</v>
      </c>
      <c r="N1160" s="36" t="s">
        <v>157</v>
      </c>
      <c r="O1160" s="30">
        <v>157</v>
      </c>
      <c r="P1160" s="36" t="s">
        <v>1415</v>
      </c>
      <c r="Q1160" s="36" t="s">
        <v>1415</v>
      </c>
      <c r="R1160" t="s">
        <v>18</v>
      </c>
    </row>
    <row r="1161" spans="1:18" hidden="1" x14ac:dyDescent="0.25">
      <c r="A1161" s="33" t="s">
        <v>2288</v>
      </c>
      <c r="B1161" s="28" t="s">
        <v>2265</v>
      </c>
      <c r="C1161" s="29">
        <v>5</v>
      </c>
      <c r="D1161" s="36" t="s">
        <v>1366</v>
      </c>
      <c r="E1161" s="36" t="s">
        <v>41</v>
      </c>
      <c r="F1161" s="29">
        <v>53</v>
      </c>
      <c r="G1161" s="36" t="s">
        <v>94</v>
      </c>
      <c r="H1161" s="36" t="s">
        <v>94</v>
      </c>
      <c r="I1161" s="29">
        <v>320</v>
      </c>
      <c r="J1161" s="36" t="s">
        <v>16</v>
      </c>
      <c r="K1161" s="36" t="s">
        <v>16</v>
      </c>
      <c r="L1161" s="30">
        <v>5309</v>
      </c>
      <c r="M1161" s="36" t="s">
        <v>222</v>
      </c>
      <c r="N1161" s="36" t="s">
        <v>222</v>
      </c>
      <c r="O1161" s="30">
        <v>159</v>
      </c>
      <c r="P1161" s="36" t="s">
        <v>1418</v>
      </c>
      <c r="Q1161" s="36" t="s">
        <v>1418</v>
      </c>
      <c r="R1161" t="s">
        <v>25</v>
      </c>
    </row>
    <row r="1162" spans="1:18" hidden="1" x14ac:dyDescent="0.25">
      <c r="A1162" s="33" t="s">
        <v>2288</v>
      </c>
      <c r="B1162" s="28" t="s">
        <v>2265</v>
      </c>
      <c r="C1162" s="29">
        <v>5</v>
      </c>
      <c r="D1162" s="36" t="s">
        <v>1366</v>
      </c>
      <c r="E1162" s="36" t="s">
        <v>41</v>
      </c>
      <c r="F1162" s="29">
        <v>53</v>
      </c>
      <c r="G1162" s="36" t="s">
        <v>94</v>
      </c>
      <c r="H1162" s="36" t="s">
        <v>94</v>
      </c>
      <c r="I1162" s="29">
        <v>320</v>
      </c>
      <c r="J1162" s="36" t="s">
        <v>16</v>
      </c>
      <c r="K1162" s="36" t="s">
        <v>16</v>
      </c>
      <c r="L1162" s="30">
        <v>5309</v>
      </c>
      <c r="M1162" s="36" t="s">
        <v>222</v>
      </c>
      <c r="N1162" s="36" t="s">
        <v>222</v>
      </c>
      <c r="O1162" s="30">
        <v>157</v>
      </c>
      <c r="P1162" s="36" t="s">
        <v>1415</v>
      </c>
      <c r="Q1162" s="36" t="s">
        <v>1415</v>
      </c>
      <c r="R1162" t="s">
        <v>18</v>
      </c>
    </row>
    <row r="1163" spans="1:18" hidden="1" x14ac:dyDescent="0.25">
      <c r="A1163" s="33" t="s">
        <v>2251</v>
      </c>
      <c r="B1163" s="28" t="s">
        <v>1922</v>
      </c>
      <c r="C1163" s="29">
        <v>4</v>
      </c>
      <c r="D1163" s="36" t="s">
        <v>1372</v>
      </c>
      <c r="E1163" s="36" t="s">
        <v>14</v>
      </c>
      <c r="F1163" s="29">
        <v>902</v>
      </c>
      <c r="G1163" s="36" t="s">
        <v>122</v>
      </c>
      <c r="H1163" s="36" t="s">
        <v>122</v>
      </c>
      <c r="I1163" s="29">
        <v>320</v>
      </c>
      <c r="J1163" s="36" t="s">
        <v>16</v>
      </c>
      <c r="K1163" s="36" t="s">
        <v>16</v>
      </c>
      <c r="L1163" s="30">
        <v>90209</v>
      </c>
      <c r="M1163" s="36" t="s">
        <v>123</v>
      </c>
      <c r="N1163" s="36" t="s">
        <v>123</v>
      </c>
      <c r="O1163" s="30">
        <v>10134</v>
      </c>
      <c r="P1163" s="36" t="s">
        <v>1761</v>
      </c>
      <c r="Q1163" s="36" t="s">
        <v>1830</v>
      </c>
      <c r="R1163" t="s">
        <v>18</v>
      </c>
    </row>
    <row r="1164" spans="1:18" hidden="1" x14ac:dyDescent="0.25">
      <c r="A1164" s="33" t="s">
        <v>1928</v>
      </c>
      <c r="B1164" s="28" t="s">
        <v>1920</v>
      </c>
      <c r="C1164" s="29">
        <v>4</v>
      </c>
      <c r="D1164" s="36" t="s">
        <v>1372</v>
      </c>
      <c r="E1164" s="36" t="s">
        <v>14</v>
      </c>
      <c r="F1164" s="29">
        <v>42</v>
      </c>
      <c r="G1164" s="36" t="s">
        <v>15</v>
      </c>
      <c r="H1164" s="36" t="s">
        <v>15</v>
      </c>
      <c r="I1164" s="29">
        <v>320</v>
      </c>
      <c r="J1164" s="36" t="s">
        <v>16</v>
      </c>
      <c r="K1164" s="36" t="s">
        <v>16</v>
      </c>
      <c r="L1164" s="30">
        <v>4203</v>
      </c>
      <c r="M1164" s="36" t="s">
        <v>136</v>
      </c>
      <c r="N1164" s="36" t="s">
        <v>136</v>
      </c>
      <c r="O1164" s="30">
        <v>10135</v>
      </c>
      <c r="P1164" s="36" t="s">
        <v>1739</v>
      </c>
      <c r="Q1164" s="36" t="s">
        <v>1739</v>
      </c>
      <c r="R1164" t="s">
        <v>18</v>
      </c>
    </row>
    <row r="1165" spans="1:18" hidden="1" x14ac:dyDescent="0.25">
      <c r="A1165" s="33" t="s">
        <v>1928</v>
      </c>
      <c r="B1165" s="28" t="s">
        <v>1920</v>
      </c>
      <c r="C1165" s="29">
        <v>4</v>
      </c>
      <c r="D1165" s="36" t="s">
        <v>1372</v>
      </c>
      <c r="E1165" s="36" t="s">
        <v>14</v>
      </c>
      <c r="F1165" s="29">
        <v>42</v>
      </c>
      <c r="G1165" s="36" t="s">
        <v>15</v>
      </c>
      <c r="H1165" s="36" t="s">
        <v>15</v>
      </c>
      <c r="I1165" s="29">
        <v>320</v>
      </c>
      <c r="J1165" s="36" t="s">
        <v>16</v>
      </c>
      <c r="K1165" s="36" t="s">
        <v>16</v>
      </c>
      <c r="L1165" s="30">
        <v>4203</v>
      </c>
      <c r="M1165" s="36" t="s">
        <v>136</v>
      </c>
      <c r="N1165" s="36" t="s">
        <v>136</v>
      </c>
      <c r="O1165" s="30">
        <v>10136</v>
      </c>
      <c r="P1165" s="36" t="s">
        <v>1738</v>
      </c>
      <c r="Q1165" s="36" t="s">
        <v>1738</v>
      </c>
      <c r="R1165" t="s">
        <v>18</v>
      </c>
    </row>
    <row r="1166" spans="1:18" hidden="1" x14ac:dyDescent="0.25">
      <c r="A1166" s="33" t="s">
        <v>2289</v>
      </c>
      <c r="B1166" s="28" t="s">
        <v>2290</v>
      </c>
      <c r="C1166" s="29">
        <v>1</v>
      </c>
      <c r="D1166" s="35" t="s">
        <v>1373</v>
      </c>
      <c r="E1166" s="35" t="s">
        <v>98</v>
      </c>
      <c r="F1166" s="29">
        <v>17</v>
      </c>
      <c r="G1166" s="35" t="s">
        <v>193</v>
      </c>
      <c r="H1166" s="35" t="s">
        <v>193</v>
      </c>
      <c r="I1166" s="29">
        <v>174</v>
      </c>
      <c r="J1166" s="19" t="s">
        <v>1831</v>
      </c>
      <c r="K1166" s="19" t="s">
        <v>1831</v>
      </c>
      <c r="L1166" s="30">
        <v>1741</v>
      </c>
      <c r="M1166" s="19" t="s">
        <v>1562</v>
      </c>
      <c r="N1166" s="19" t="s">
        <v>1562</v>
      </c>
      <c r="O1166" s="30">
        <v>10137</v>
      </c>
      <c r="P1166" s="19" t="s">
        <v>1832</v>
      </c>
      <c r="Q1166" s="19" t="s">
        <v>1832</v>
      </c>
      <c r="R1166" t="s">
        <v>25</v>
      </c>
    </row>
    <row r="1167" spans="1:18" hidden="1" x14ac:dyDescent="0.25">
      <c r="A1167" s="33" t="s">
        <v>2289</v>
      </c>
      <c r="B1167" s="28" t="s">
        <v>2290</v>
      </c>
      <c r="C1167" s="29">
        <v>1</v>
      </c>
      <c r="D1167" s="35" t="s">
        <v>1373</v>
      </c>
      <c r="E1167" s="35" t="s">
        <v>98</v>
      </c>
      <c r="F1167" s="29">
        <v>17</v>
      </c>
      <c r="G1167" s="35" t="s">
        <v>193</v>
      </c>
      <c r="H1167" s="35" t="s">
        <v>193</v>
      </c>
      <c r="I1167" s="29">
        <v>174</v>
      </c>
      <c r="J1167" s="19" t="s">
        <v>1831</v>
      </c>
      <c r="K1167" s="19" t="s">
        <v>1831</v>
      </c>
      <c r="L1167" s="30">
        <v>1741</v>
      </c>
      <c r="M1167" s="19" t="s">
        <v>1562</v>
      </c>
      <c r="N1167" s="19" t="s">
        <v>1562</v>
      </c>
      <c r="O1167" s="30">
        <v>10138</v>
      </c>
      <c r="P1167" s="19" t="s">
        <v>1833</v>
      </c>
      <c r="Q1167" s="19" t="s">
        <v>1833</v>
      </c>
      <c r="R1167" t="s">
        <v>25</v>
      </c>
    </row>
    <row r="1168" spans="1:18" hidden="1" x14ac:dyDescent="0.25">
      <c r="A1168" s="33" t="s">
        <v>2291</v>
      </c>
      <c r="B1168" s="28" t="s">
        <v>1972</v>
      </c>
      <c r="C1168" s="29">
        <v>3</v>
      </c>
      <c r="D1168" s="37" t="s">
        <v>1370</v>
      </c>
      <c r="E1168" s="37" t="s">
        <v>72</v>
      </c>
      <c r="F1168" s="29">
        <v>32</v>
      </c>
      <c r="G1168" s="37" t="s">
        <v>105</v>
      </c>
      <c r="H1168" s="37" t="s">
        <v>105</v>
      </c>
      <c r="I1168" s="29">
        <v>320</v>
      </c>
      <c r="J1168" s="37" t="s">
        <v>16</v>
      </c>
      <c r="K1168" s="37" t="s">
        <v>16</v>
      </c>
      <c r="L1168" s="30">
        <v>3208</v>
      </c>
      <c r="M1168" s="37" t="s">
        <v>46</v>
      </c>
      <c r="N1168" s="37" t="s">
        <v>46</v>
      </c>
      <c r="O1168" s="30">
        <v>135</v>
      </c>
      <c r="P1168" s="19" t="s">
        <v>1393</v>
      </c>
      <c r="Q1168" s="19" t="s">
        <v>1394</v>
      </c>
      <c r="R1168" t="s">
        <v>18</v>
      </c>
    </row>
    <row r="1169" spans="1:18" hidden="1" x14ac:dyDescent="0.25">
      <c r="A1169" s="33" t="s">
        <v>2291</v>
      </c>
      <c r="B1169" s="28" t="s">
        <v>1972</v>
      </c>
      <c r="C1169" s="29">
        <v>3</v>
      </c>
      <c r="D1169" s="37" t="s">
        <v>1370</v>
      </c>
      <c r="E1169" s="37" t="s">
        <v>72</v>
      </c>
      <c r="F1169" s="29">
        <v>32</v>
      </c>
      <c r="G1169" s="37" t="s">
        <v>105</v>
      </c>
      <c r="H1169" s="37" t="s">
        <v>105</v>
      </c>
      <c r="I1169" s="29">
        <v>320</v>
      </c>
      <c r="J1169" s="37" t="s">
        <v>16</v>
      </c>
      <c r="K1169" s="37" t="s">
        <v>16</v>
      </c>
      <c r="L1169" s="30">
        <v>3208</v>
      </c>
      <c r="M1169" s="37" t="s">
        <v>46</v>
      </c>
      <c r="N1169" s="37" t="s">
        <v>46</v>
      </c>
      <c r="O1169" s="30">
        <v>136</v>
      </c>
      <c r="P1169" s="19" t="s">
        <v>1395</v>
      </c>
      <c r="Q1169" s="19" t="s">
        <v>1396</v>
      </c>
      <c r="R1169" t="s">
        <v>18</v>
      </c>
    </row>
    <row r="1170" spans="1:18" hidden="1" x14ac:dyDescent="0.25">
      <c r="A1170" s="33" t="s">
        <v>2291</v>
      </c>
      <c r="B1170" s="28" t="s">
        <v>1972</v>
      </c>
      <c r="C1170" s="29">
        <v>3</v>
      </c>
      <c r="D1170" s="37" t="s">
        <v>1370</v>
      </c>
      <c r="E1170" s="37" t="s">
        <v>72</v>
      </c>
      <c r="F1170" s="29">
        <v>32</v>
      </c>
      <c r="G1170" s="37" t="s">
        <v>105</v>
      </c>
      <c r="H1170" s="37" t="s">
        <v>105</v>
      </c>
      <c r="I1170" s="29">
        <v>320</v>
      </c>
      <c r="J1170" s="37" t="s">
        <v>16</v>
      </c>
      <c r="K1170" s="37" t="s">
        <v>16</v>
      </c>
      <c r="L1170" s="30">
        <v>3208</v>
      </c>
      <c r="M1170" s="37" t="s">
        <v>46</v>
      </c>
      <c r="N1170" s="37" t="s">
        <v>46</v>
      </c>
      <c r="O1170" s="30">
        <v>154</v>
      </c>
      <c r="P1170" s="19" t="s">
        <v>1391</v>
      </c>
      <c r="Q1170" s="19" t="s">
        <v>1392</v>
      </c>
      <c r="R1170" t="s">
        <v>18</v>
      </c>
    </row>
    <row r="1171" spans="1:18" hidden="1" x14ac:dyDescent="0.25">
      <c r="A1171" s="33" t="s">
        <v>2291</v>
      </c>
      <c r="B1171" s="28" t="s">
        <v>1972</v>
      </c>
      <c r="C1171" s="29">
        <v>3</v>
      </c>
      <c r="D1171" s="37" t="s">
        <v>1370</v>
      </c>
      <c r="E1171" s="37" t="s">
        <v>72</v>
      </c>
      <c r="F1171" s="29">
        <v>32</v>
      </c>
      <c r="G1171" s="37" t="s">
        <v>105</v>
      </c>
      <c r="H1171" s="37" t="s">
        <v>105</v>
      </c>
      <c r="I1171" s="29">
        <v>320</v>
      </c>
      <c r="J1171" s="37" t="s">
        <v>16</v>
      </c>
      <c r="K1171" s="37" t="s">
        <v>16</v>
      </c>
      <c r="L1171" s="30">
        <v>3208</v>
      </c>
      <c r="M1171" s="37" t="s">
        <v>46</v>
      </c>
      <c r="N1171" s="37" t="s">
        <v>46</v>
      </c>
      <c r="O1171" s="30">
        <v>271</v>
      </c>
      <c r="P1171" t="s">
        <v>1389</v>
      </c>
      <c r="Q1171" t="s">
        <v>1390</v>
      </c>
      <c r="R1171" t="s">
        <v>18</v>
      </c>
    </row>
    <row r="1172" spans="1:18" hidden="1" x14ac:dyDescent="0.25">
      <c r="A1172" s="33" t="s">
        <v>2291</v>
      </c>
      <c r="B1172" s="28" t="s">
        <v>1972</v>
      </c>
      <c r="C1172" s="29">
        <v>3</v>
      </c>
      <c r="D1172" s="37" t="s">
        <v>1370</v>
      </c>
      <c r="E1172" s="37" t="s">
        <v>72</v>
      </c>
      <c r="F1172" s="29">
        <v>32</v>
      </c>
      <c r="G1172" s="37" t="s">
        <v>105</v>
      </c>
      <c r="H1172" s="37" t="s">
        <v>105</v>
      </c>
      <c r="I1172" s="29">
        <v>320</v>
      </c>
      <c r="J1172" s="37" t="s">
        <v>16</v>
      </c>
      <c r="K1172" s="37" t="s">
        <v>16</v>
      </c>
      <c r="L1172" s="30">
        <v>3208</v>
      </c>
      <c r="M1172" s="37" t="s">
        <v>46</v>
      </c>
      <c r="N1172" s="37" t="s">
        <v>46</v>
      </c>
      <c r="O1172" s="30">
        <v>157</v>
      </c>
      <c r="P1172" s="19" t="s">
        <v>1414</v>
      </c>
      <c r="Q1172" s="19" t="s">
        <v>1415</v>
      </c>
      <c r="R1172" t="s">
        <v>18</v>
      </c>
    </row>
    <row r="1173" spans="1:18" hidden="1" x14ac:dyDescent="0.25">
      <c r="A1173" s="33" t="s">
        <v>2291</v>
      </c>
      <c r="B1173" s="28" t="s">
        <v>1972</v>
      </c>
      <c r="C1173" s="29">
        <v>3</v>
      </c>
      <c r="D1173" s="37" t="s">
        <v>1370</v>
      </c>
      <c r="E1173" s="37" t="s">
        <v>72</v>
      </c>
      <c r="F1173" s="29">
        <v>32</v>
      </c>
      <c r="G1173" s="37" t="s">
        <v>105</v>
      </c>
      <c r="H1173" s="37" t="s">
        <v>105</v>
      </c>
      <c r="I1173" s="29">
        <v>320</v>
      </c>
      <c r="J1173" s="37" t="s">
        <v>16</v>
      </c>
      <c r="K1173" s="37" t="s">
        <v>16</v>
      </c>
      <c r="L1173" s="30">
        <v>3208</v>
      </c>
      <c r="M1173" s="37" t="s">
        <v>46</v>
      </c>
      <c r="N1173" s="37" t="s">
        <v>46</v>
      </c>
      <c r="O1173" s="30">
        <v>158</v>
      </c>
      <c r="P1173" s="19" t="s">
        <v>1416</v>
      </c>
      <c r="Q1173" s="19" t="s">
        <v>1417</v>
      </c>
      <c r="R1173" t="s">
        <v>25</v>
      </c>
    </row>
    <row r="1174" spans="1:18" hidden="1" x14ac:dyDescent="0.25">
      <c r="A1174" s="33" t="s">
        <v>2292</v>
      </c>
      <c r="B1174" s="28" t="s">
        <v>2036</v>
      </c>
      <c r="C1174" s="29">
        <v>5</v>
      </c>
      <c r="D1174" s="35" t="s">
        <v>1366</v>
      </c>
      <c r="E1174" s="35" t="s">
        <v>41</v>
      </c>
      <c r="F1174" s="29">
        <v>53</v>
      </c>
      <c r="G1174" s="35" t="s">
        <v>94</v>
      </c>
      <c r="H1174" s="35" t="s">
        <v>94</v>
      </c>
      <c r="I1174" s="29">
        <v>537</v>
      </c>
      <c r="J1174" s="35" t="s">
        <v>157</v>
      </c>
      <c r="K1174" s="35" t="s">
        <v>157</v>
      </c>
      <c r="L1174" s="30">
        <v>5308</v>
      </c>
      <c r="M1174" s="19" t="s">
        <v>1368</v>
      </c>
      <c r="N1174" s="19" t="s">
        <v>96</v>
      </c>
      <c r="O1174" s="30">
        <v>157</v>
      </c>
      <c r="P1174" s="19" t="s">
        <v>1414</v>
      </c>
      <c r="Q1174" s="19" t="s">
        <v>1415</v>
      </c>
      <c r="R1174" t="s">
        <v>18</v>
      </c>
    </row>
    <row r="1175" spans="1:18" hidden="1" x14ac:dyDescent="0.25">
      <c r="A1175" s="33" t="s">
        <v>2292</v>
      </c>
      <c r="B1175" s="28" t="s">
        <v>2036</v>
      </c>
      <c r="C1175" s="29">
        <v>5</v>
      </c>
      <c r="D1175" s="35" t="s">
        <v>1366</v>
      </c>
      <c r="E1175" s="35" t="s">
        <v>41</v>
      </c>
      <c r="F1175" s="29">
        <v>53</v>
      </c>
      <c r="G1175" s="35" t="s">
        <v>94</v>
      </c>
      <c r="H1175" s="35" t="s">
        <v>94</v>
      </c>
      <c r="I1175" s="29">
        <v>537</v>
      </c>
      <c r="J1175" s="35" t="s">
        <v>157</v>
      </c>
      <c r="K1175" s="35" t="s">
        <v>157</v>
      </c>
      <c r="L1175" s="30">
        <v>5308</v>
      </c>
      <c r="M1175" s="19" t="s">
        <v>1368</v>
      </c>
      <c r="N1175" s="19" t="s">
        <v>96</v>
      </c>
      <c r="O1175" s="30">
        <v>159</v>
      </c>
      <c r="P1175" s="19" t="s">
        <v>1418</v>
      </c>
      <c r="Q1175" s="19" t="s">
        <v>1418</v>
      </c>
      <c r="R1175" t="s">
        <v>25</v>
      </c>
    </row>
    <row r="1176" spans="1:18" hidden="1" x14ac:dyDescent="0.25">
      <c r="A1176" t="s">
        <v>2293</v>
      </c>
      <c r="B1176" t="s">
        <v>2294</v>
      </c>
      <c r="C1176" s="29">
        <v>6</v>
      </c>
      <c r="D1176" t="s">
        <v>290</v>
      </c>
      <c r="E1176" t="s">
        <v>290</v>
      </c>
      <c r="F1176" s="29">
        <v>69</v>
      </c>
      <c r="G1176" t="s">
        <v>816</v>
      </c>
      <c r="H1176" t="s">
        <v>816</v>
      </c>
      <c r="I1176" s="29">
        <v>102</v>
      </c>
      <c r="J1176" t="s">
        <v>16</v>
      </c>
      <c r="K1176" t="s">
        <v>16</v>
      </c>
      <c r="L1176" s="30">
        <v>6901</v>
      </c>
      <c r="M1176" t="s">
        <v>1477</v>
      </c>
      <c r="N1176" t="s">
        <v>1477</v>
      </c>
      <c r="O1176" s="30" t="s">
        <v>1834</v>
      </c>
      <c r="P1176" t="s">
        <v>1509</v>
      </c>
      <c r="Q1176" t="s">
        <v>1835</v>
      </c>
      <c r="R1176" t="s">
        <v>18</v>
      </c>
    </row>
    <row r="1177" spans="1:18" hidden="1" x14ac:dyDescent="0.25">
      <c r="A1177" t="s">
        <v>2293</v>
      </c>
      <c r="B1177" t="s">
        <v>2294</v>
      </c>
      <c r="C1177" s="29">
        <v>6</v>
      </c>
      <c r="D1177" t="s">
        <v>290</v>
      </c>
      <c r="E1177" t="s">
        <v>290</v>
      </c>
      <c r="F1177" s="29">
        <v>69</v>
      </c>
      <c r="G1177" t="s">
        <v>816</v>
      </c>
      <c r="H1177" t="s">
        <v>816</v>
      </c>
      <c r="I1177" s="29">
        <v>102</v>
      </c>
      <c r="J1177" t="s">
        <v>16</v>
      </c>
      <c r="K1177" t="s">
        <v>16</v>
      </c>
      <c r="L1177" s="30">
        <v>6901</v>
      </c>
      <c r="M1177" t="s">
        <v>1477</v>
      </c>
      <c r="N1177" t="s">
        <v>1477</v>
      </c>
      <c r="O1177" s="30" t="s">
        <v>1836</v>
      </c>
      <c r="P1177" t="s">
        <v>1495</v>
      </c>
      <c r="Q1177" t="s">
        <v>1837</v>
      </c>
      <c r="R1177" t="s">
        <v>18</v>
      </c>
    </row>
    <row r="1178" spans="1:18" hidden="1" x14ac:dyDescent="0.25">
      <c r="A1178" t="s">
        <v>2293</v>
      </c>
      <c r="B1178" t="s">
        <v>2294</v>
      </c>
      <c r="C1178" s="29">
        <v>6</v>
      </c>
      <c r="D1178" t="s">
        <v>290</v>
      </c>
      <c r="E1178" t="s">
        <v>290</v>
      </c>
      <c r="F1178" s="29">
        <v>69</v>
      </c>
      <c r="G1178" t="s">
        <v>816</v>
      </c>
      <c r="H1178" t="s">
        <v>816</v>
      </c>
      <c r="I1178" s="29">
        <v>102</v>
      </c>
      <c r="J1178" t="s">
        <v>16</v>
      </c>
      <c r="K1178" t="s">
        <v>16</v>
      </c>
      <c r="L1178" s="30">
        <v>6901</v>
      </c>
      <c r="M1178" t="s">
        <v>1477</v>
      </c>
      <c r="N1178" t="s">
        <v>1477</v>
      </c>
      <c r="O1178" s="30" t="s">
        <v>1838</v>
      </c>
      <c r="P1178" t="s">
        <v>1496</v>
      </c>
      <c r="Q1178" t="s">
        <v>1839</v>
      </c>
      <c r="R1178" t="s">
        <v>18</v>
      </c>
    </row>
    <row r="1179" spans="1:18" hidden="1" x14ac:dyDescent="0.25">
      <c r="A1179" t="s">
        <v>2293</v>
      </c>
      <c r="B1179" t="s">
        <v>2294</v>
      </c>
      <c r="C1179" s="29">
        <v>6</v>
      </c>
      <c r="D1179" t="s">
        <v>290</v>
      </c>
      <c r="E1179" t="s">
        <v>290</v>
      </c>
      <c r="F1179" s="29">
        <v>69</v>
      </c>
      <c r="G1179" t="s">
        <v>816</v>
      </c>
      <c r="H1179" t="s">
        <v>816</v>
      </c>
      <c r="I1179" s="29">
        <v>102</v>
      </c>
      <c r="J1179" t="s">
        <v>16</v>
      </c>
      <c r="K1179" t="s">
        <v>16</v>
      </c>
      <c r="L1179" s="30">
        <v>6901</v>
      </c>
      <c r="M1179" t="s">
        <v>1477</v>
      </c>
      <c r="N1179" t="s">
        <v>1477</v>
      </c>
      <c r="O1179" s="30" t="s">
        <v>1840</v>
      </c>
      <c r="P1179" t="s">
        <v>1510</v>
      </c>
      <c r="Q1179" t="s">
        <v>1841</v>
      </c>
      <c r="R1179" t="s">
        <v>18</v>
      </c>
    </row>
    <row r="1180" spans="1:18" hidden="1" x14ac:dyDescent="0.25">
      <c r="A1180" t="s">
        <v>2293</v>
      </c>
      <c r="B1180" t="s">
        <v>2294</v>
      </c>
      <c r="C1180" s="29">
        <v>6</v>
      </c>
      <c r="D1180" t="s">
        <v>290</v>
      </c>
      <c r="E1180" t="s">
        <v>290</v>
      </c>
      <c r="F1180" s="29">
        <v>69</v>
      </c>
      <c r="G1180" t="s">
        <v>816</v>
      </c>
      <c r="H1180" t="s">
        <v>816</v>
      </c>
      <c r="I1180" s="29">
        <v>102</v>
      </c>
      <c r="J1180" t="s">
        <v>16</v>
      </c>
      <c r="K1180" t="s">
        <v>16</v>
      </c>
      <c r="L1180" s="30">
        <v>6901</v>
      </c>
      <c r="M1180" t="s">
        <v>1477</v>
      </c>
      <c r="N1180" t="s">
        <v>1477</v>
      </c>
      <c r="O1180" s="30" t="s">
        <v>1842</v>
      </c>
      <c r="P1180" t="s">
        <v>1498</v>
      </c>
      <c r="Q1180" t="s">
        <v>1843</v>
      </c>
      <c r="R1180" t="s">
        <v>18</v>
      </c>
    </row>
    <row r="1181" spans="1:18" hidden="1" x14ac:dyDescent="0.25">
      <c r="A1181" t="s">
        <v>2293</v>
      </c>
      <c r="B1181" t="s">
        <v>2294</v>
      </c>
      <c r="C1181" s="29">
        <v>6</v>
      </c>
      <c r="D1181" t="s">
        <v>290</v>
      </c>
      <c r="E1181" t="s">
        <v>290</v>
      </c>
      <c r="F1181" s="29">
        <v>69</v>
      </c>
      <c r="G1181" t="s">
        <v>816</v>
      </c>
      <c r="H1181" t="s">
        <v>816</v>
      </c>
      <c r="I1181" s="29">
        <v>102</v>
      </c>
      <c r="J1181" t="s">
        <v>16</v>
      </c>
      <c r="K1181" t="s">
        <v>16</v>
      </c>
      <c r="L1181" s="30">
        <v>6901</v>
      </c>
      <c r="M1181" t="s">
        <v>1477</v>
      </c>
      <c r="N1181" t="s">
        <v>1477</v>
      </c>
      <c r="O1181" s="30" t="s">
        <v>1844</v>
      </c>
      <c r="P1181" t="s">
        <v>1497</v>
      </c>
      <c r="Q1181" t="s">
        <v>1845</v>
      </c>
      <c r="R1181" t="s">
        <v>18</v>
      </c>
    </row>
    <row r="1182" spans="1:18" hidden="1" x14ac:dyDescent="0.25">
      <c r="A1182" t="s">
        <v>2293</v>
      </c>
      <c r="B1182" t="s">
        <v>2294</v>
      </c>
      <c r="C1182" s="29">
        <v>6</v>
      </c>
      <c r="D1182" t="s">
        <v>290</v>
      </c>
      <c r="E1182" t="s">
        <v>290</v>
      </c>
      <c r="F1182" s="29">
        <v>69</v>
      </c>
      <c r="G1182" t="s">
        <v>816</v>
      </c>
      <c r="H1182" t="s">
        <v>816</v>
      </c>
      <c r="I1182" s="29">
        <v>102</v>
      </c>
      <c r="J1182" t="s">
        <v>16</v>
      </c>
      <c r="K1182" t="s">
        <v>16</v>
      </c>
      <c r="L1182" s="30">
        <v>6901</v>
      </c>
      <c r="M1182" t="s">
        <v>1477</v>
      </c>
      <c r="N1182" t="s">
        <v>1477</v>
      </c>
      <c r="O1182" s="30" t="s">
        <v>1846</v>
      </c>
      <c r="P1182" t="s">
        <v>1511</v>
      </c>
      <c r="Q1182" t="s">
        <v>1847</v>
      </c>
      <c r="R1182" t="s">
        <v>18</v>
      </c>
    </row>
    <row r="1183" spans="1:18" hidden="1" x14ac:dyDescent="0.25">
      <c r="A1183" t="s">
        <v>2293</v>
      </c>
      <c r="B1183" t="s">
        <v>2294</v>
      </c>
      <c r="C1183" s="29">
        <v>6</v>
      </c>
      <c r="D1183" t="s">
        <v>290</v>
      </c>
      <c r="E1183" t="s">
        <v>290</v>
      </c>
      <c r="F1183" s="29">
        <v>69</v>
      </c>
      <c r="G1183" t="s">
        <v>816</v>
      </c>
      <c r="H1183" t="s">
        <v>816</v>
      </c>
      <c r="I1183" s="29">
        <v>102</v>
      </c>
      <c r="J1183" t="s">
        <v>16</v>
      </c>
      <c r="K1183" t="s">
        <v>16</v>
      </c>
      <c r="L1183" s="30">
        <v>6901</v>
      </c>
      <c r="M1183" t="s">
        <v>1477</v>
      </c>
      <c r="N1183" t="s">
        <v>1477</v>
      </c>
      <c r="O1183" s="30" t="s">
        <v>1848</v>
      </c>
      <c r="P1183" t="s">
        <v>1503</v>
      </c>
      <c r="Q1183" t="s">
        <v>1849</v>
      </c>
      <c r="R1183" t="s">
        <v>18</v>
      </c>
    </row>
    <row r="1184" spans="1:18" hidden="1" x14ac:dyDescent="0.25">
      <c r="A1184" t="s">
        <v>2293</v>
      </c>
      <c r="B1184" t="s">
        <v>2294</v>
      </c>
      <c r="C1184" s="29">
        <v>6</v>
      </c>
      <c r="D1184" t="s">
        <v>290</v>
      </c>
      <c r="E1184" t="s">
        <v>290</v>
      </c>
      <c r="F1184" s="29">
        <v>69</v>
      </c>
      <c r="G1184" t="s">
        <v>816</v>
      </c>
      <c r="H1184" t="s">
        <v>816</v>
      </c>
      <c r="I1184" s="29">
        <v>102</v>
      </c>
      <c r="J1184" t="s">
        <v>16</v>
      </c>
      <c r="K1184" t="s">
        <v>16</v>
      </c>
      <c r="L1184" s="30">
        <v>6901</v>
      </c>
      <c r="M1184" t="s">
        <v>1477</v>
      </c>
      <c r="N1184" t="s">
        <v>1477</v>
      </c>
      <c r="O1184" s="30" t="s">
        <v>1850</v>
      </c>
      <c r="P1184" t="s">
        <v>1502</v>
      </c>
      <c r="Q1184" t="s">
        <v>1851</v>
      </c>
      <c r="R1184" t="s">
        <v>18</v>
      </c>
    </row>
    <row r="1185" spans="1:18" hidden="1" x14ac:dyDescent="0.25">
      <c r="A1185" t="s">
        <v>2293</v>
      </c>
      <c r="B1185" t="s">
        <v>2294</v>
      </c>
      <c r="C1185" s="29">
        <v>6</v>
      </c>
      <c r="D1185" t="s">
        <v>290</v>
      </c>
      <c r="E1185" t="s">
        <v>290</v>
      </c>
      <c r="F1185" s="29">
        <v>69</v>
      </c>
      <c r="G1185" t="s">
        <v>816</v>
      </c>
      <c r="H1185" t="s">
        <v>816</v>
      </c>
      <c r="I1185" s="29">
        <v>102</v>
      </c>
      <c r="J1185" t="s">
        <v>16</v>
      </c>
      <c r="K1185" t="s">
        <v>16</v>
      </c>
      <c r="L1185" s="30">
        <v>6901</v>
      </c>
      <c r="M1185" t="s">
        <v>1477</v>
      </c>
      <c r="N1185" t="s">
        <v>1477</v>
      </c>
      <c r="O1185" s="30" t="s">
        <v>1852</v>
      </c>
      <c r="P1185" t="s">
        <v>1512</v>
      </c>
      <c r="Q1185" t="s">
        <v>1853</v>
      </c>
      <c r="R1185" t="s">
        <v>18</v>
      </c>
    </row>
    <row r="1186" spans="1:18" hidden="1" x14ac:dyDescent="0.25">
      <c r="A1186" t="s">
        <v>2293</v>
      </c>
      <c r="B1186" t="s">
        <v>2294</v>
      </c>
      <c r="C1186" s="29">
        <v>6</v>
      </c>
      <c r="D1186" t="s">
        <v>290</v>
      </c>
      <c r="E1186" t="s">
        <v>290</v>
      </c>
      <c r="F1186" s="29">
        <v>69</v>
      </c>
      <c r="G1186" t="s">
        <v>816</v>
      </c>
      <c r="H1186" t="s">
        <v>816</v>
      </c>
      <c r="I1186" s="29">
        <v>102</v>
      </c>
      <c r="J1186" t="s">
        <v>16</v>
      </c>
      <c r="K1186" t="s">
        <v>16</v>
      </c>
      <c r="L1186" s="30">
        <v>6901</v>
      </c>
      <c r="M1186" t="s">
        <v>1477</v>
      </c>
      <c r="N1186" t="s">
        <v>1477</v>
      </c>
      <c r="O1186" s="30" t="s">
        <v>1854</v>
      </c>
      <c r="P1186" t="s">
        <v>1505</v>
      </c>
      <c r="Q1186" t="s">
        <v>1855</v>
      </c>
      <c r="R1186" t="s">
        <v>18</v>
      </c>
    </row>
    <row r="1187" spans="1:18" hidden="1" x14ac:dyDescent="0.25">
      <c r="A1187" t="s">
        <v>2293</v>
      </c>
      <c r="B1187" t="s">
        <v>2294</v>
      </c>
      <c r="C1187" s="29">
        <v>6</v>
      </c>
      <c r="D1187" t="s">
        <v>290</v>
      </c>
      <c r="E1187" t="s">
        <v>290</v>
      </c>
      <c r="F1187" s="29">
        <v>69</v>
      </c>
      <c r="G1187" t="s">
        <v>816</v>
      </c>
      <c r="H1187" t="s">
        <v>816</v>
      </c>
      <c r="I1187" s="29">
        <v>102</v>
      </c>
      <c r="J1187" t="s">
        <v>16</v>
      </c>
      <c r="K1187" t="s">
        <v>16</v>
      </c>
      <c r="L1187" s="30">
        <v>6901</v>
      </c>
      <c r="M1187" t="s">
        <v>1477</v>
      </c>
      <c r="N1187" t="s">
        <v>1477</v>
      </c>
      <c r="O1187" s="30" t="s">
        <v>1856</v>
      </c>
      <c r="P1187" t="s">
        <v>1504</v>
      </c>
      <c r="Q1187" t="s">
        <v>1857</v>
      </c>
      <c r="R1187" t="s">
        <v>18</v>
      </c>
    </row>
    <row r="1188" spans="1:18" hidden="1" x14ac:dyDescent="0.25">
      <c r="A1188" t="s">
        <v>2293</v>
      </c>
      <c r="B1188" t="s">
        <v>2294</v>
      </c>
      <c r="C1188" s="29">
        <v>6</v>
      </c>
      <c r="D1188" t="s">
        <v>290</v>
      </c>
      <c r="E1188" t="s">
        <v>290</v>
      </c>
      <c r="F1188" s="29">
        <v>69</v>
      </c>
      <c r="G1188" t="s">
        <v>816</v>
      </c>
      <c r="H1188" t="s">
        <v>816</v>
      </c>
      <c r="I1188" s="29">
        <v>102</v>
      </c>
      <c r="J1188" t="s">
        <v>16</v>
      </c>
      <c r="K1188" t="s">
        <v>16</v>
      </c>
      <c r="L1188" s="30">
        <v>6901</v>
      </c>
      <c r="M1188" t="s">
        <v>1477</v>
      </c>
      <c r="N1188" t="s">
        <v>1477</v>
      </c>
      <c r="O1188" s="30" t="s">
        <v>1858</v>
      </c>
      <c r="P1188" t="s">
        <v>1513</v>
      </c>
      <c r="Q1188" t="s">
        <v>1859</v>
      </c>
      <c r="R1188" t="s">
        <v>18</v>
      </c>
    </row>
    <row r="1189" spans="1:18" hidden="1" x14ac:dyDescent="0.25">
      <c r="A1189" t="s">
        <v>2293</v>
      </c>
      <c r="B1189" t="s">
        <v>2294</v>
      </c>
      <c r="C1189" s="29">
        <v>6</v>
      </c>
      <c r="D1189" t="s">
        <v>290</v>
      </c>
      <c r="E1189" t="s">
        <v>290</v>
      </c>
      <c r="F1189" s="29">
        <v>69</v>
      </c>
      <c r="G1189" t="s">
        <v>816</v>
      </c>
      <c r="H1189" t="s">
        <v>816</v>
      </c>
      <c r="I1189" s="29">
        <v>102</v>
      </c>
      <c r="J1189" t="s">
        <v>16</v>
      </c>
      <c r="K1189" t="s">
        <v>16</v>
      </c>
      <c r="L1189" s="30">
        <v>6901</v>
      </c>
      <c r="M1189" t="s">
        <v>1477</v>
      </c>
      <c r="N1189" t="s">
        <v>1477</v>
      </c>
      <c r="O1189" s="30" t="s">
        <v>1860</v>
      </c>
      <c r="P1189" t="s">
        <v>1517</v>
      </c>
      <c r="Q1189" t="s">
        <v>1861</v>
      </c>
      <c r="R1189" t="s">
        <v>18</v>
      </c>
    </row>
    <row r="1190" spans="1:18" hidden="1" x14ac:dyDescent="0.25">
      <c r="A1190" t="s">
        <v>2293</v>
      </c>
      <c r="B1190" t="s">
        <v>2294</v>
      </c>
      <c r="C1190" s="29">
        <v>6</v>
      </c>
      <c r="D1190" t="s">
        <v>290</v>
      </c>
      <c r="E1190" t="s">
        <v>290</v>
      </c>
      <c r="F1190" s="29">
        <v>69</v>
      </c>
      <c r="G1190" t="s">
        <v>816</v>
      </c>
      <c r="H1190" t="s">
        <v>816</v>
      </c>
      <c r="I1190" s="29">
        <v>102</v>
      </c>
      <c r="J1190" t="s">
        <v>16</v>
      </c>
      <c r="K1190" t="s">
        <v>16</v>
      </c>
      <c r="L1190" s="30">
        <v>6901</v>
      </c>
      <c r="M1190" t="s">
        <v>1477</v>
      </c>
      <c r="N1190" t="s">
        <v>1477</v>
      </c>
      <c r="O1190" s="30" t="s">
        <v>1862</v>
      </c>
      <c r="P1190" t="s">
        <v>1516</v>
      </c>
      <c r="Q1190" t="s">
        <v>1863</v>
      </c>
      <c r="R1190" t="s">
        <v>18</v>
      </c>
    </row>
    <row r="1191" spans="1:18" hidden="1" x14ac:dyDescent="0.25">
      <c r="A1191" t="s">
        <v>2293</v>
      </c>
      <c r="B1191" t="s">
        <v>2294</v>
      </c>
      <c r="C1191" s="29">
        <v>6</v>
      </c>
      <c r="D1191" t="s">
        <v>290</v>
      </c>
      <c r="E1191" t="s">
        <v>290</v>
      </c>
      <c r="F1191" s="29">
        <v>69</v>
      </c>
      <c r="G1191" t="s">
        <v>816</v>
      </c>
      <c r="H1191" t="s">
        <v>816</v>
      </c>
      <c r="I1191" s="29">
        <v>102</v>
      </c>
      <c r="J1191" t="s">
        <v>16</v>
      </c>
      <c r="K1191" t="s">
        <v>16</v>
      </c>
      <c r="L1191" s="30">
        <v>6901</v>
      </c>
      <c r="M1191" t="s">
        <v>1477</v>
      </c>
      <c r="N1191" t="s">
        <v>1477</v>
      </c>
      <c r="O1191" s="30" t="s">
        <v>1864</v>
      </c>
      <c r="P1191" t="s">
        <v>1514</v>
      </c>
      <c r="Q1191" t="s">
        <v>1865</v>
      </c>
      <c r="R1191" t="s">
        <v>18</v>
      </c>
    </row>
    <row r="1192" spans="1:18" hidden="1" x14ac:dyDescent="0.25">
      <c r="A1192" t="s">
        <v>2293</v>
      </c>
      <c r="B1192" t="s">
        <v>2294</v>
      </c>
      <c r="C1192" s="29">
        <v>6</v>
      </c>
      <c r="D1192" t="s">
        <v>290</v>
      </c>
      <c r="E1192" t="s">
        <v>290</v>
      </c>
      <c r="F1192" s="29">
        <v>69</v>
      </c>
      <c r="G1192" t="s">
        <v>816</v>
      </c>
      <c r="H1192" t="s">
        <v>816</v>
      </c>
      <c r="I1192" s="29">
        <v>102</v>
      </c>
      <c r="J1192" t="s">
        <v>16</v>
      </c>
      <c r="K1192" t="s">
        <v>16</v>
      </c>
      <c r="L1192" s="30">
        <v>6901</v>
      </c>
      <c r="M1192" t="s">
        <v>1477</v>
      </c>
      <c r="N1192" t="s">
        <v>1477</v>
      </c>
      <c r="O1192" s="30" t="s">
        <v>1866</v>
      </c>
      <c r="P1192" t="s">
        <v>1519</v>
      </c>
      <c r="Q1192" t="s">
        <v>1867</v>
      </c>
      <c r="R1192" t="s">
        <v>18</v>
      </c>
    </row>
    <row r="1193" spans="1:18" hidden="1" x14ac:dyDescent="0.25">
      <c r="A1193" t="s">
        <v>2293</v>
      </c>
      <c r="B1193" t="s">
        <v>2294</v>
      </c>
      <c r="C1193" s="29">
        <v>6</v>
      </c>
      <c r="D1193" t="s">
        <v>290</v>
      </c>
      <c r="E1193" t="s">
        <v>290</v>
      </c>
      <c r="F1193" s="29">
        <v>69</v>
      </c>
      <c r="G1193" t="s">
        <v>816</v>
      </c>
      <c r="H1193" t="s">
        <v>816</v>
      </c>
      <c r="I1193" s="29">
        <v>102</v>
      </c>
      <c r="J1193" t="s">
        <v>16</v>
      </c>
      <c r="K1193" t="s">
        <v>16</v>
      </c>
      <c r="L1193" s="30">
        <v>6901</v>
      </c>
      <c r="M1193" t="s">
        <v>1477</v>
      </c>
      <c r="N1193" t="s">
        <v>1477</v>
      </c>
      <c r="O1193" s="30" t="s">
        <v>1868</v>
      </c>
      <c r="P1193" t="s">
        <v>1518</v>
      </c>
      <c r="Q1193" t="s">
        <v>1869</v>
      </c>
      <c r="R1193" t="s">
        <v>18</v>
      </c>
    </row>
    <row r="1194" spans="1:18" hidden="1" x14ac:dyDescent="0.25">
      <c r="A1194" t="s">
        <v>2293</v>
      </c>
      <c r="B1194" t="s">
        <v>2294</v>
      </c>
      <c r="C1194" s="29">
        <v>6</v>
      </c>
      <c r="D1194" t="s">
        <v>290</v>
      </c>
      <c r="E1194" t="s">
        <v>290</v>
      </c>
      <c r="F1194" s="29">
        <v>69</v>
      </c>
      <c r="G1194" t="s">
        <v>816</v>
      </c>
      <c r="H1194" t="s">
        <v>816</v>
      </c>
      <c r="I1194" s="29">
        <v>102</v>
      </c>
      <c r="J1194" t="s">
        <v>16</v>
      </c>
      <c r="K1194" t="s">
        <v>16</v>
      </c>
      <c r="L1194" s="30">
        <v>6901</v>
      </c>
      <c r="M1194" t="s">
        <v>1477</v>
      </c>
      <c r="N1194" t="s">
        <v>1477</v>
      </c>
      <c r="O1194" s="30" t="s">
        <v>1870</v>
      </c>
      <c r="P1194" t="s">
        <v>1486</v>
      </c>
      <c r="Q1194" t="s">
        <v>1871</v>
      </c>
      <c r="R1194" t="s">
        <v>18</v>
      </c>
    </row>
    <row r="1195" spans="1:18" hidden="1" x14ac:dyDescent="0.25">
      <c r="A1195" t="s">
        <v>2293</v>
      </c>
      <c r="B1195" t="s">
        <v>2294</v>
      </c>
      <c r="C1195" s="29">
        <v>6</v>
      </c>
      <c r="D1195" t="s">
        <v>290</v>
      </c>
      <c r="E1195" t="s">
        <v>290</v>
      </c>
      <c r="F1195" s="29">
        <v>69</v>
      </c>
      <c r="G1195" t="s">
        <v>816</v>
      </c>
      <c r="H1195" t="s">
        <v>816</v>
      </c>
      <c r="I1195" s="29">
        <v>102</v>
      </c>
      <c r="J1195" t="s">
        <v>16</v>
      </c>
      <c r="K1195" t="s">
        <v>16</v>
      </c>
      <c r="L1195" s="30">
        <v>6901</v>
      </c>
      <c r="M1195" t="s">
        <v>1477</v>
      </c>
      <c r="N1195" t="s">
        <v>1477</v>
      </c>
      <c r="O1195" s="30" t="s">
        <v>1872</v>
      </c>
      <c r="P1195" t="s">
        <v>1489</v>
      </c>
      <c r="Q1195" t="s">
        <v>1873</v>
      </c>
      <c r="R1195" t="s">
        <v>18</v>
      </c>
    </row>
    <row r="1196" spans="1:18" hidden="1" x14ac:dyDescent="0.25">
      <c r="A1196" t="s">
        <v>2293</v>
      </c>
      <c r="B1196" t="s">
        <v>2294</v>
      </c>
      <c r="C1196" s="29">
        <v>6</v>
      </c>
      <c r="D1196" t="s">
        <v>290</v>
      </c>
      <c r="E1196" t="s">
        <v>290</v>
      </c>
      <c r="F1196" s="29">
        <v>69</v>
      </c>
      <c r="G1196" t="s">
        <v>816</v>
      </c>
      <c r="H1196" t="s">
        <v>816</v>
      </c>
      <c r="I1196" s="29">
        <v>102</v>
      </c>
      <c r="J1196" t="s">
        <v>16</v>
      </c>
      <c r="K1196" t="s">
        <v>16</v>
      </c>
      <c r="L1196" s="30">
        <v>6901</v>
      </c>
      <c r="M1196" t="s">
        <v>1477</v>
      </c>
      <c r="N1196" t="s">
        <v>1477</v>
      </c>
      <c r="O1196" s="30" t="s">
        <v>1874</v>
      </c>
      <c r="P1196" t="s">
        <v>1488</v>
      </c>
      <c r="Q1196" t="s">
        <v>1875</v>
      </c>
      <c r="R1196" t="s">
        <v>18</v>
      </c>
    </row>
    <row r="1197" spans="1:18" hidden="1" x14ac:dyDescent="0.25">
      <c r="A1197" t="s">
        <v>2293</v>
      </c>
      <c r="B1197" t="s">
        <v>2294</v>
      </c>
      <c r="C1197" s="29">
        <v>6</v>
      </c>
      <c r="D1197" t="s">
        <v>290</v>
      </c>
      <c r="E1197" t="s">
        <v>290</v>
      </c>
      <c r="F1197" s="29">
        <v>69</v>
      </c>
      <c r="G1197" t="s">
        <v>816</v>
      </c>
      <c r="H1197" t="s">
        <v>816</v>
      </c>
      <c r="I1197" s="29">
        <v>102</v>
      </c>
      <c r="J1197" t="s">
        <v>16</v>
      </c>
      <c r="K1197" t="s">
        <v>16</v>
      </c>
      <c r="L1197" s="30">
        <v>6901</v>
      </c>
      <c r="M1197" t="s">
        <v>1477</v>
      </c>
      <c r="N1197" t="s">
        <v>1477</v>
      </c>
      <c r="O1197" s="30" t="s">
        <v>1876</v>
      </c>
      <c r="P1197" t="s">
        <v>1487</v>
      </c>
      <c r="Q1197" t="s">
        <v>1877</v>
      </c>
      <c r="R1197" t="s">
        <v>18</v>
      </c>
    </row>
    <row r="1198" spans="1:18" hidden="1" x14ac:dyDescent="0.25">
      <c r="A1198" t="s">
        <v>2293</v>
      </c>
      <c r="B1198" t="s">
        <v>2294</v>
      </c>
      <c r="C1198" s="29">
        <v>6</v>
      </c>
      <c r="D1198" t="s">
        <v>290</v>
      </c>
      <c r="E1198" t="s">
        <v>290</v>
      </c>
      <c r="F1198" s="29">
        <v>69</v>
      </c>
      <c r="G1198" t="s">
        <v>816</v>
      </c>
      <c r="H1198" t="s">
        <v>816</v>
      </c>
      <c r="I1198" s="29">
        <v>102</v>
      </c>
      <c r="J1198" t="s">
        <v>16</v>
      </c>
      <c r="K1198" t="s">
        <v>16</v>
      </c>
      <c r="L1198" s="30">
        <v>6901</v>
      </c>
      <c r="M1198" t="s">
        <v>1477</v>
      </c>
      <c r="N1198" t="s">
        <v>1477</v>
      </c>
      <c r="O1198" s="30" t="s">
        <v>1878</v>
      </c>
      <c r="P1198" t="s">
        <v>1491</v>
      </c>
      <c r="Q1198" t="s">
        <v>1879</v>
      </c>
      <c r="R1198" t="s">
        <v>18</v>
      </c>
    </row>
    <row r="1199" spans="1:18" hidden="1" x14ac:dyDescent="0.25">
      <c r="A1199" t="s">
        <v>2293</v>
      </c>
      <c r="B1199" t="s">
        <v>2294</v>
      </c>
      <c r="C1199" s="29">
        <v>6</v>
      </c>
      <c r="D1199" t="s">
        <v>290</v>
      </c>
      <c r="E1199" t="s">
        <v>290</v>
      </c>
      <c r="F1199" s="29">
        <v>69</v>
      </c>
      <c r="G1199" t="s">
        <v>816</v>
      </c>
      <c r="H1199" t="s">
        <v>816</v>
      </c>
      <c r="I1199" s="29">
        <v>102</v>
      </c>
      <c r="J1199" t="s">
        <v>16</v>
      </c>
      <c r="K1199" t="s">
        <v>16</v>
      </c>
      <c r="L1199" s="30">
        <v>6901</v>
      </c>
      <c r="M1199" t="s">
        <v>1477</v>
      </c>
      <c r="N1199" t="s">
        <v>1477</v>
      </c>
      <c r="O1199" s="30" t="s">
        <v>1880</v>
      </c>
      <c r="P1199" t="s">
        <v>1490</v>
      </c>
      <c r="Q1199" t="s">
        <v>1881</v>
      </c>
      <c r="R1199" t="s">
        <v>18</v>
      </c>
    </row>
    <row r="1200" spans="1:18" hidden="1" x14ac:dyDescent="0.25">
      <c r="A1200" t="s">
        <v>2293</v>
      </c>
      <c r="B1200" t="s">
        <v>2294</v>
      </c>
      <c r="C1200" s="29">
        <v>6</v>
      </c>
      <c r="D1200" t="s">
        <v>290</v>
      </c>
      <c r="E1200" t="s">
        <v>290</v>
      </c>
      <c r="F1200" s="29">
        <v>69</v>
      </c>
      <c r="G1200" t="s">
        <v>816</v>
      </c>
      <c r="H1200" t="s">
        <v>816</v>
      </c>
      <c r="I1200" s="29">
        <v>102</v>
      </c>
      <c r="J1200" t="s">
        <v>16</v>
      </c>
      <c r="K1200" t="s">
        <v>16</v>
      </c>
      <c r="L1200" s="30">
        <v>6901</v>
      </c>
      <c r="M1200" t="s">
        <v>1477</v>
      </c>
      <c r="N1200" t="s">
        <v>1477</v>
      </c>
      <c r="O1200" s="30" t="s">
        <v>1882</v>
      </c>
      <c r="P1200" t="s">
        <v>1478</v>
      </c>
      <c r="Q1200" t="s">
        <v>1883</v>
      </c>
      <c r="R1200" t="s">
        <v>18</v>
      </c>
    </row>
    <row r="1201" spans="1:18" hidden="1" x14ac:dyDescent="0.25">
      <c r="A1201" t="s">
        <v>2293</v>
      </c>
      <c r="B1201" t="s">
        <v>2294</v>
      </c>
      <c r="C1201" s="29">
        <v>6</v>
      </c>
      <c r="D1201" t="s">
        <v>290</v>
      </c>
      <c r="E1201" t="s">
        <v>290</v>
      </c>
      <c r="F1201" s="29">
        <v>69</v>
      </c>
      <c r="G1201" t="s">
        <v>816</v>
      </c>
      <c r="H1201" t="s">
        <v>816</v>
      </c>
      <c r="I1201" s="29">
        <v>102</v>
      </c>
      <c r="J1201" t="s">
        <v>16</v>
      </c>
      <c r="K1201" t="s">
        <v>16</v>
      </c>
      <c r="L1201" s="30">
        <v>6901</v>
      </c>
      <c r="M1201" t="s">
        <v>1477</v>
      </c>
      <c r="N1201" t="s">
        <v>1477</v>
      </c>
      <c r="O1201" s="30" t="s">
        <v>1884</v>
      </c>
      <c r="P1201" t="s">
        <v>1481</v>
      </c>
      <c r="Q1201" t="s">
        <v>1885</v>
      </c>
      <c r="R1201" t="s">
        <v>18</v>
      </c>
    </row>
    <row r="1202" spans="1:18" hidden="1" x14ac:dyDescent="0.25">
      <c r="A1202" t="s">
        <v>2293</v>
      </c>
      <c r="B1202" t="s">
        <v>2294</v>
      </c>
      <c r="C1202" s="29">
        <v>6</v>
      </c>
      <c r="D1202" t="s">
        <v>290</v>
      </c>
      <c r="E1202" t="s">
        <v>290</v>
      </c>
      <c r="F1202" s="29">
        <v>69</v>
      </c>
      <c r="G1202" t="s">
        <v>816</v>
      </c>
      <c r="H1202" t="s">
        <v>816</v>
      </c>
      <c r="I1202" s="29">
        <v>102</v>
      </c>
      <c r="J1202" t="s">
        <v>16</v>
      </c>
      <c r="K1202" t="s">
        <v>16</v>
      </c>
      <c r="L1202" s="30">
        <v>6901</v>
      </c>
      <c r="M1202" t="s">
        <v>1477</v>
      </c>
      <c r="N1202" t="s">
        <v>1477</v>
      </c>
      <c r="O1202" s="30" t="s">
        <v>1886</v>
      </c>
      <c r="P1202" t="s">
        <v>1480</v>
      </c>
      <c r="Q1202" t="s">
        <v>1887</v>
      </c>
      <c r="R1202" t="s">
        <v>18</v>
      </c>
    </row>
    <row r="1203" spans="1:18" hidden="1" x14ac:dyDescent="0.25">
      <c r="A1203" t="s">
        <v>2293</v>
      </c>
      <c r="B1203" t="s">
        <v>2294</v>
      </c>
      <c r="C1203" s="29">
        <v>6</v>
      </c>
      <c r="D1203" t="s">
        <v>290</v>
      </c>
      <c r="E1203" t="s">
        <v>290</v>
      </c>
      <c r="F1203" s="29">
        <v>69</v>
      </c>
      <c r="G1203" t="s">
        <v>816</v>
      </c>
      <c r="H1203" t="s">
        <v>816</v>
      </c>
      <c r="I1203" s="29">
        <v>102</v>
      </c>
      <c r="J1203" t="s">
        <v>16</v>
      </c>
      <c r="K1203" t="s">
        <v>16</v>
      </c>
      <c r="L1203" s="30">
        <v>6901</v>
      </c>
      <c r="M1203" t="s">
        <v>1477</v>
      </c>
      <c r="N1203" t="s">
        <v>1477</v>
      </c>
      <c r="O1203" s="30" t="s">
        <v>1888</v>
      </c>
      <c r="P1203" t="s">
        <v>1479</v>
      </c>
      <c r="Q1203" t="s">
        <v>1889</v>
      </c>
      <c r="R1203" t="s">
        <v>18</v>
      </c>
    </row>
    <row r="1204" spans="1:18" hidden="1" x14ac:dyDescent="0.25">
      <c r="A1204" t="s">
        <v>2293</v>
      </c>
      <c r="B1204" t="s">
        <v>2294</v>
      </c>
      <c r="C1204" s="29">
        <v>6</v>
      </c>
      <c r="D1204" t="s">
        <v>290</v>
      </c>
      <c r="E1204" t="s">
        <v>290</v>
      </c>
      <c r="F1204" s="29">
        <v>69</v>
      </c>
      <c r="G1204" t="s">
        <v>816</v>
      </c>
      <c r="H1204" t="s">
        <v>816</v>
      </c>
      <c r="I1204" s="29">
        <v>102</v>
      </c>
      <c r="J1204" t="s">
        <v>16</v>
      </c>
      <c r="K1204" t="s">
        <v>16</v>
      </c>
      <c r="L1204" s="30">
        <v>6901</v>
      </c>
      <c r="M1204" t="s">
        <v>1477</v>
      </c>
      <c r="N1204" t="s">
        <v>1477</v>
      </c>
      <c r="O1204" s="30" t="s">
        <v>1890</v>
      </c>
      <c r="P1204" t="s">
        <v>1483</v>
      </c>
      <c r="Q1204" t="s">
        <v>1891</v>
      </c>
      <c r="R1204" t="s">
        <v>18</v>
      </c>
    </row>
    <row r="1205" spans="1:18" hidden="1" x14ac:dyDescent="0.25">
      <c r="A1205" t="s">
        <v>2293</v>
      </c>
      <c r="B1205" t="s">
        <v>2294</v>
      </c>
      <c r="C1205" s="29">
        <v>6</v>
      </c>
      <c r="D1205" t="s">
        <v>290</v>
      </c>
      <c r="E1205" t="s">
        <v>290</v>
      </c>
      <c r="F1205" s="29">
        <v>69</v>
      </c>
      <c r="G1205" t="s">
        <v>816</v>
      </c>
      <c r="H1205" t="s">
        <v>816</v>
      </c>
      <c r="I1205" s="29">
        <v>102</v>
      </c>
      <c r="J1205" t="s">
        <v>16</v>
      </c>
      <c r="K1205" t="s">
        <v>16</v>
      </c>
      <c r="L1205" s="30">
        <v>6901</v>
      </c>
      <c r="M1205" t="s">
        <v>1477</v>
      </c>
      <c r="N1205" t="s">
        <v>1477</v>
      </c>
      <c r="O1205" s="30" t="s">
        <v>1892</v>
      </c>
      <c r="P1205" t="s">
        <v>1482</v>
      </c>
      <c r="Q1205" t="s">
        <v>1893</v>
      </c>
      <c r="R1205" t="s">
        <v>18</v>
      </c>
    </row>
    <row r="1206" spans="1:18" hidden="1" x14ac:dyDescent="0.25">
      <c r="A1206" t="s">
        <v>2293</v>
      </c>
      <c r="B1206" t="s">
        <v>2294</v>
      </c>
      <c r="C1206" s="29">
        <v>6</v>
      </c>
      <c r="D1206" t="s">
        <v>290</v>
      </c>
      <c r="E1206" t="s">
        <v>290</v>
      </c>
      <c r="F1206" s="29">
        <v>69</v>
      </c>
      <c r="G1206" t="s">
        <v>816</v>
      </c>
      <c r="H1206" t="s">
        <v>816</v>
      </c>
      <c r="I1206" s="29">
        <v>102</v>
      </c>
      <c r="J1206" t="s">
        <v>16</v>
      </c>
      <c r="K1206" t="s">
        <v>16</v>
      </c>
      <c r="L1206" s="30">
        <v>6901</v>
      </c>
      <c r="M1206" t="s">
        <v>1477</v>
      </c>
      <c r="N1206" t="s">
        <v>1477</v>
      </c>
      <c r="O1206" s="30" t="s">
        <v>1894</v>
      </c>
      <c r="P1206" t="s">
        <v>1501</v>
      </c>
      <c r="Q1206" t="s">
        <v>1895</v>
      </c>
      <c r="R1206" t="s">
        <v>18</v>
      </c>
    </row>
    <row r="1207" spans="1:18" hidden="1" x14ac:dyDescent="0.25">
      <c r="A1207" t="s">
        <v>2293</v>
      </c>
      <c r="B1207" t="s">
        <v>2294</v>
      </c>
      <c r="C1207" s="29">
        <v>6</v>
      </c>
      <c r="D1207" t="s">
        <v>290</v>
      </c>
      <c r="E1207" t="s">
        <v>290</v>
      </c>
      <c r="F1207" s="29">
        <v>69</v>
      </c>
      <c r="G1207" t="s">
        <v>816</v>
      </c>
      <c r="H1207" t="s">
        <v>816</v>
      </c>
      <c r="I1207" s="29">
        <v>102</v>
      </c>
      <c r="J1207" t="s">
        <v>16</v>
      </c>
      <c r="K1207" t="s">
        <v>16</v>
      </c>
      <c r="L1207" s="30">
        <v>6901</v>
      </c>
      <c r="M1207" t="s">
        <v>1477</v>
      </c>
      <c r="N1207" t="s">
        <v>1477</v>
      </c>
      <c r="O1207" s="30" t="s">
        <v>1896</v>
      </c>
      <c r="P1207" t="s">
        <v>1508</v>
      </c>
      <c r="Q1207" t="s">
        <v>1897</v>
      </c>
      <c r="R1207" t="s">
        <v>18</v>
      </c>
    </row>
    <row r="1208" spans="1:18" hidden="1" x14ac:dyDescent="0.25">
      <c r="A1208" t="s">
        <v>2293</v>
      </c>
      <c r="B1208" t="s">
        <v>2294</v>
      </c>
      <c r="C1208" s="29">
        <v>6</v>
      </c>
      <c r="D1208" t="s">
        <v>290</v>
      </c>
      <c r="E1208" t="s">
        <v>290</v>
      </c>
      <c r="F1208" s="29">
        <v>69</v>
      </c>
      <c r="G1208" t="s">
        <v>816</v>
      </c>
      <c r="H1208" t="s">
        <v>816</v>
      </c>
      <c r="I1208" s="29">
        <v>102</v>
      </c>
      <c r="J1208" t="s">
        <v>16</v>
      </c>
      <c r="K1208" t="s">
        <v>16</v>
      </c>
      <c r="L1208" s="30">
        <v>6901</v>
      </c>
      <c r="M1208" t="s">
        <v>1477</v>
      </c>
      <c r="N1208" t="s">
        <v>1477</v>
      </c>
      <c r="O1208" s="30" t="s">
        <v>1898</v>
      </c>
      <c r="P1208" t="s">
        <v>1515</v>
      </c>
      <c r="Q1208" t="s">
        <v>1899</v>
      </c>
      <c r="R1208" t="s">
        <v>18</v>
      </c>
    </row>
    <row r="1209" spans="1:18" hidden="1" x14ac:dyDescent="0.25">
      <c r="A1209" t="s">
        <v>2293</v>
      </c>
      <c r="B1209" t="s">
        <v>2294</v>
      </c>
      <c r="C1209" s="29">
        <v>6</v>
      </c>
      <c r="D1209" t="s">
        <v>290</v>
      </c>
      <c r="E1209" t="s">
        <v>290</v>
      </c>
      <c r="F1209" s="29">
        <v>69</v>
      </c>
      <c r="G1209" t="s">
        <v>816</v>
      </c>
      <c r="H1209" t="s">
        <v>816</v>
      </c>
      <c r="I1209" s="29">
        <v>102</v>
      </c>
      <c r="J1209" t="s">
        <v>16</v>
      </c>
      <c r="K1209" t="s">
        <v>16</v>
      </c>
      <c r="L1209" s="30">
        <v>6901</v>
      </c>
      <c r="M1209" t="s">
        <v>1477</v>
      </c>
      <c r="N1209" t="s">
        <v>1477</v>
      </c>
      <c r="O1209" s="30" t="s">
        <v>1900</v>
      </c>
      <c r="P1209" t="s">
        <v>1494</v>
      </c>
      <c r="Q1209" t="s">
        <v>1901</v>
      </c>
      <c r="R1209" t="s">
        <v>18</v>
      </c>
    </row>
    <row r="1210" spans="1:18" hidden="1" x14ac:dyDescent="0.25">
      <c r="A1210" t="s">
        <v>2293</v>
      </c>
      <c r="B1210" t="s">
        <v>2294</v>
      </c>
      <c r="C1210" s="29">
        <v>6</v>
      </c>
      <c r="D1210" t="s">
        <v>290</v>
      </c>
      <c r="E1210" t="s">
        <v>290</v>
      </c>
      <c r="F1210" s="29">
        <v>69</v>
      </c>
      <c r="G1210" t="s">
        <v>816</v>
      </c>
      <c r="H1210" t="s">
        <v>816</v>
      </c>
      <c r="I1210" s="29">
        <v>102</v>
      </c>
      <c r="J1210" t="s">
        <v>16</v>
      </c>
      <c r="K1210" t="s">
        <v>16</v>
      </c>
      <c r="L1210" s="30">
        <v>6901</v>
      </c>
      <c r="M1210" t="s">
        <v>1477</v>
      </c>
      <c r="N1210" t="s">
        <v>1477</v>
      </c>
      <c r="O1210" s="30" t="s">
        <v>1902</v>
      </c>
      <c r="P1210" t="s">
        <v>1389</v>
      </c>
      <c r="Q1210" t="s">
        <v>1390</v>
      </c>
      <c r="R1210" t="s">
        <v>18</v>
      </c>
    </row>
    <row r="1211" spans="1:18" hidden="1" x14ac:dyDescent="0.25">
      <c r="A1211" t="s">
        <v>2293</v>
      </c>
      <c r="B1211" t="s">
        <v>2294</v>
      </c>
      <c r="C1211" s="29">
        <v>6</v>
      </c>
      <c r="D1211" t="s">
        <v>290</v>
      </c>
      <c r="E1211" t="s">
        <v>290</v>
      </c>
      <c r="F1211" s="29">
        <v>69</v>
      </c>
      <c r="G1211" t="s">
        <v>816</v>
      </c>
      <c r="H1211" t="s">
        <v>816</v>
      </c>
      <c r="I1211" s="29">
        <v>102</v>
      </c>
      <c r="J1211" t="s">
        <v>16</v>
      </c>
      <c r="K1211" t="s">
        <v>16</v>
      </c>
      <c r="L1211" s="30">
        <v>6901</v>
      </c>
      <c r="M1211" t="s">
        <v>1477</v>
      </c>
      <c r="N1211" t="s">
        <v>1477</v>
      </c>
      <c r="O1211" s="30" t="s">
        <v>1375</v>
      </c>
      <c r="P1211" t="s">
        <v>1500</v>
      </c>
      <c r="Q1211" t="s">
        <v>1903</v>
      </c>
      <c r="R1211" t="s">
        <v>18</v>
      </c>
    </row>
    <row r="1212" spans="1:18" hidden="1" x14ac:dyDescent="0.25">
      <c r="A1212" t="s">
        <v>2293</v>
      </c>
      <c r="B1212" t="s">
        <v>2294</v>
      </c>
      <c r="C1212" s="29">
        <v>6</v>
      </c>
      <c r="D1212" t="s">
        <v>290</v>
      </c>
      <c r="E1212" t="s">
        <v>290</v>
      </c>
      <c r="F1212" s="29">
        <v>69</v>
      </c>
      <c r="G1212" t="s">
        <v>816</v>
      </c>
      <c r="H1212" t="s">
        <v>816</v>
      </c>
      <c r="I1212" s="29">
        <v>102</v>
      </c>
      <c r="J1212" t="s">
        <v>16</v>
      </c>
      <c r="K1212" t="s">
        <v>16</v>
      </c>
      <c r="L1212" s="30">
        <v>6901</v>
      </c>
      <c r="M1212" t="s">
        <v>1477</v>
      </c>
      <c r="N1212" t="s">
        <v>1477</v>
      </c>
      <c r="O1212" s="30" t="s">
        <v>1380</v>
      </c>
      <c r="P1212" t="s">
        <v>1499</v>
      </c>
      <c r="Q1212" t="s">
        <v>1904</v>
      </c>
      <c r="R1212" t="s">
        <v>18</v>
      </c>
    </row>
    <row r="1213" spans="1:18" hidden="1" x14ac:dyDescent="0.25">
      <c r="A1213" t="s">
        <v>2293</v>
      </c>
      <c r="B1213" t="s">
        <v>2294</v>
      </c>
      <c r="C1213" s="29">
        <v>6</v>
      </c>
      <c r="D1213" t="s">
        <v>290</v>
      </c>
      <c r="E1213" t="s">
        <v>290</v>
      </c>
      <c r="F1213" s="29">
        <v>69</v>
      </c>
      <c r="G1213" t="s">
        <v>816</v>
      </c>
      <c r="H1213" t="s">
        <v>816</v>
      </c>
      <c r="I1213" s="29">
        <v>102</v>
      </c>
      <c r="J1213" t="s">
        <v>16</v>
      </c>
      <c r="K1213" t="s">
        <v>16</v>
      </c>
      <c r="L1213" s="30">
        <v>6901</v>
      </c>
      <c r="M1213" t="s">
        <v>1477</v>
      </c>
      <c r="N1213" t="s">
        <v>1477</v>
      </c>
      <c r="O1213" s="30" t="s">
        <v>1376</v>
      </c>
      <c r="P1213" t="s">
        <v>1507</v>
      </c>
      <c r="Q1213" t="s">
        <v>1905</v>
      </c>
      <c r="R1213" t="s">
        <v>18</v>
      </c>
    </row>
    <row r="1214" spans="1:18" hidden="1" x14ac:dyDescent="0.25">
      <c r="A1214" t="s">
        <v>2293</v>
      </c>
      <c r="B1214" t="s">
        <v>2294</v>
      </c>
      <c r="C1214" s="29">
        <v>6</v>
      </c>
      <c r="D1214" t="s">
        <v>290</v>
      </c>
      <c r="E1214" t="s">
        <v>290</v>
      </c>
      <c r="F1214" s="29">
        <v>69</v>
      </c>
      <c r="G1214" t="s">
        <v>816</v>
      </c>
      <c r="H1214" t="s">
        <v>816</v>
      </c>
      <c r="I1214" s="29">
        <v>102</v>
      </c>
      <c r="J1214" t="s">
        <v>16</v>
      </c>
      <c r="K1214" t="s">
        <v>16</v>
      </c>
      <c r="L1214" s="30">
        <v>6901</v>
      </c>
      <c r="M1214" t="s">
        <v>1477</v>
      </c>
      <c r="N1214" t="s">
        <v>1477</v>
      </c>
      <c r="O1214" s="30" t="s">
        <v>1379</v>
      </c>
      <c r="P1214" t="s">
        <v>1506</v>
      </c>
      <c r="Q1214" t="s">
        <v>1906</v>
      </c>
      <c r="R1214" t="s">
        <v>18</v>
      </c>
    </row>
    <row r="1215" spans="1:18" hidden="1" x14ac:dyDescent="0.25">
      <c r="A1215" t="s">
        <v>2293</v>
      </c>
      <c r="B1215" t="s">
        <v>2294</v>
      </c>
      <c r="C1215" s="29">
        <v>6</v>
      </c>
      <c r="D1215" t="s">
        <v>290</v>
      </c>
      <c r="E1215" t="s">
        <v>290</v>
      </c>
      <c r="F1215" s="29">
        <v>69</v>
      </c>
      <c r="G1215" t="s">
        <v>816</v>
      </c>
      <c r="H1215" t="s">
        <v>816</v>
      </c>
      <c r="I1215" s="29">
        <v>102</v>
      </c>
      <c r="J1215" t="s">
        <v>16</v>
      </c>
      <c r="K1215" t="s">
        <v>16</v>
      </c>
      <c r="L1215" s="30">
        <v>6901</v>
      </c>
      <c r="M1215" t="s">
        <v>1477</v>
      </c>
      <c r="N1215" t="s">
        <v>1477</v>
      </c>
      <c r="O1215" s="30" t="s">
        <v>1907</v>
      </c>
      <c r="P1215" t="s">
        <v>1521</v>
      </c>
      <c r="Q1215" t="s">
        <v>1908</v>
      </c>
      <c r="R1215" t="s">
        <v>18</v>
      </c>
    </row>
    <row r="1216" spans="1:18" hidden="1" x14ac:dyDescent="0.25">
      <c r="A1216" t="s">
        <v>2293</v>
      </c>
      <c r="B1216" t="s">
        <v>2294</v>
      </c>
      <c r="C1216" s="29">
        <v>6</v>
      </c>
      <c r="D1216" t="s">
        <v>290</v>
      </c>
      <c r="E1216" t="s">
        <v>290</v>
      </c>
      <c r="F1216" s="29">
        <v>69</v>
      </c>
      <c r="G1216" t="s">
        <v>816</v>
      </c>
      <c r="H1216" t="s">
        <v>816</v>
      </c>
      <c r="I1216" s="29">
        <v>102</v>
      </c>
      <c r="J1216" t="s">
        <v>16</v>
      </c>
      <c r="K1216" t="s">
        <v>16</v>
      </c>
      <c r="L1216" s="30">
        <v>6901</v>
      </c>
      <c r="M1216" t="s">
        <v>1477</v>
      </c>
      <c r="N1216" t="s">
        <v>1477</v>
      </c>
      <c r="O1216" s="30" t="s">
        <v>1909</v>
      </c>
      <c r="P1216" t="s">
        <v>1520</v>
      </c>
      <c r="Q1216" t="s">
        <v>1910</v>
      </c>
      <c r="R1216" t="s">
        <v>18</v>
      </c>
    </row>
    <row r="1217" spans="1:18" hidden="1" x14ac:dyDescent="0.25">
      <c r="A1217" t="s">
        <v>2293</v>
      </c>
      <c r="B1217" t="s">
        <v>2294</v>
      </c>
      <c r="C1217" s="29">
        <v>6</v>
      </c>
      <c r="D1217" t="s">
        <v>290</v>
      </c>
      <c r="E1217" t="s">
        <v>290</v>
      </c>
      <c r="F1217" s="29">
        <v>69</v>
      </c>
      <c r="G1217" t="s">
        <v>816</v>
      </c>
      <c r="H1217" t="s">
        <v>816</v>
      </c>
      <c r="I1217" s="29">
        <v>102</v>
      </c>
      <c r="J1217" t="s">
        <v>16</v>
      </c>
      <c r="K1217" t="s">
        <v>16</v>
      </c>
      <c r="L1217" s="30">
        <v>6901</v>
      </c>
      <c r="M1217" t="s">
        <v>1477</v>
      </c>
      <c r="N1217" t="s">
        <v>1477</v>
      </c>
      <c r="O1217" s="30" t="s">
        <v>1911</v>
      </c>
      <c r="P1217" t="s">
        <v>1493</v>
      </c>
      <c r="Q1217" t="s">
        <v>1912</v>
      </c>
      <c r="R1217" t="s">
        <v>18</v>
      </c>
    </row>
    <row r="1218" spans="1:18" hidden="1" x14ac:dyDescent="0.25">
      <c r="A1218" t="s">
        <v>2293</v>
      </c>
      <c r="B1218" t="s">
        <v>2294</v>
      </c>
      <c r="C1218" s="29">
        <v>6</v>
      </c>
      <c r="D1218" t="s">
        <v>290</v>
      </c>
      <c r="E1218" t="s">
        <v>290</v>
      </c>
      <c r="F1218" s="29">
        <v>69</v>
      </c>
      <c r="G1218" t="s">
        <v>816</v>
      </c>
      <c r="H1218" t="s">
        <v>816</v>
      </c>
      <c r="I1218" s="29">
        <v>102</v>
      </c>
      <c r="J1218" t="s">
        <v>16</v>
      </c>
      <c r="K1218" t="s">
        <v>16</v>
      </c>
      <c r="L1218" s="30">
        <v>6901</v>
      </c>
      <c r="M1218" t="s">
        <v>1477</v>
      </c>
      <c r="N1218" t="s">
        <v>1477</v>
      </c>
      <c r="O1218" s="30" t="s">
        <v>1913</v>
      </c>
      <c r="P1218" t="s">
        <v>1492</v>
      </c>
      <c r="Q1218" t="s">
        <v>1914</v>
      </c>
      <c r="R1218" t="s">
        <v>18</v>
      </c>
    </row>
    <row r="1219" spans="1:18" hidden="1" x14ac:dyDescent="0.25">
      <c r="A1219" t="s">
        <v>2293</v>
      </c>
      <c r="B1219" t="s">
        <v>2294</v>
      </c>
      <c r="C1219" s="29">
        <v>6</v>
      </c>
      <c r="D1219" t="s">
        <v>290</v>
      </c>
      <c r="E1219" t="s">
        <v>290</v>
      </c>
      <c r="F1219" s="29">
        <v>69</v>
      </c>
      <c r="G1219" t="s">
        <v>816</v>
      </c>
      <c r="H1219" t="s">
        <v>816</v>
      </c>
      <c r="I1219" s="29">
        <v>102</v>
      </c>
      <c r="J1219" t="s">
        <v>16</v>
      </c>
      <c r="K1219" t="s">
        <v>16</v>
      </c>
      <c r="L1219" s="30">
        <v>6901</v>
      </c>
      <c r="M1219" t="s">
        <v>1477</v>
      </c>
      <c r="N1219" t="s">
        <v>1477</v>
      </c>
      <c r="O1219" s="30" t="s">
        <v>1915</v>
      </c>
      <c r="P1219" t="s">
        <v>1484</v>
      </c>
      <c r="Q1219" t="s">
        <v>1916</v>
      </c>
      <c r="R1219" t="s">
        <v>18</v>
      </c>
    </row>
    <row r="1220" spans="1:18" hidden="1" x14ac:dyDescent="0.25">
      <c r="A1220" t="s">
        <v>2293</v>
      </c>
      <c r="B1220" t="s">
        <v>2294</v>
      </c>
      <c r="C1220" s="29">
        <v>6</v>
      </c>
      <c r="D1220" t="s">
        <v>290</v>
      </c>
      <c r="E1220" t="s">
        <v>290</v>
      </c>
      <c r="F1220" s="29">
        <v>69</v>
      </c>
      <c r="G1220" t="s">
        <v>816</v>
      </c>
      <c r="H1220" t="s">
        <v>816</v>
      </c>
      <c r="I1220" s="29">
        <v>102</v>
      </c>
      <c r="J1220" t="s">
        <v>16</v>
      </c>
      <c r="K1220" t="s">
        <v>16</v>
      </c>
      <c r="L1220" s="30">
        <v>6901</v>
      </c>
      <c r="M1220" t="s">
        <v>1477</v>
      </c>
      <c r="N1220" t="s">
        <v>1477</v>
      </c>
      <c r="O1220" s="30" t="s">
        <v>1917</v>
      </c>
      <c r="P1220" t="s">
        <v>1485</v>
      </c>
      <c r="Q1220" t="s">
        <v>1918</v>
      </c>
      <c r="R1220" t="s">
        <v>18</v>
      </c>
    </row>
    <row r="1221" spans="1:18" hidden="1" x14ac:dyDescent="0.25">
      <c r="A1221" t="s">
        <v>2293</v>
      </c>
      <c r="B1221" t="s">
        <v>2294</v>
      </c>
      <c r="C1221" s="29">
        <v>6</v>
      </c>
      <c r="D1221" t="s">
        <v>290</v>
      </c>
      <c r="E1221" t="s">
        <v>290</v>
      </c>
      <c r="F1221" s="29">
        <v>69</v>
      </c>
      <c r="G1221" t="s">
        <v>816</v>
      </c>
      <c r="H1221" t="s">
        <v>816</v>
      </c>
      <c r="I1221" s="29">
        <v>102</v>
      </c>
      <c r="J1221" t="s">
        <v>16</v>
      </c>
      <c r="K1221" t="s">
        <v>16</v>
      </c>
      <c r="L1221" s="30">
        <v>6901</v>
      </c>
      <c r="M1221" t="s">
        <v>1477</v>
      </c>
      <c r="N1221" t="s">
        <v>1477</v>
      </c>
      <c r="O1221" s="30" t="s">
        <v>1834</v>
      </c>
      <c r="P1221" t="s">
        <v>1509</v>
      </c>
      <c r="Q1221" t="s">
        <v>1835</v>
      </c>
      <c r="R1221" t="s">
        <v>18</v>
      </c>
    </row>
    <row r="1222" spans="1:18" hidden="1" x14ac:dyDescent="0.25">
      <c r="A1222" t="s">
        <v>2293</v>
      </c>
      <c r="B1222" t="s">
        <v>2294</v>
      </c>
      <c r="C1222" s="29">
        <v>6</v>
      </c>
      <c r="D1222" t="s">
        <v>290</v>
      </c>
      <c r="E1222" t="s">
        <v>290</v>
      </c>
      <c r="F1222" s="29">
        <v>69</v>
      </c>
      <c r="G1222" t="s">
        <v>816</v>
      </c>
      <c r="H1222" t="s">
        <v>816</v>
      </c>
      <c r="I1222" s="29">
        <v>102</v>
      </c>
      <c r="J1222" t="s">
        <v>16</v>
      </c>
      <c r="K1222" t="s">
        <v>16</v>
      </c>
      <c r="L1222" s="30">
        <v>6901</v>
      </c>
      <c r="M1222" t="s">
        <v>1477</v>
      </c>
      <c r="N1222" t="s">
        <v>1477</v>
      </c>
      <c r="O1222" s="30" t="s">
        <v>1836</v>
      </c>
      <c r="P1222" t="s">
        <v>1495</v>
      </c>
      <c r="Q1222" t="s">
        <v>1837</v>
      </c>
      <c r="R1222" t="s">
        <v>18</v>
      </c>
    </row>
    <row r="1223" spans="1:18" hidden="1" x14ac:dyDescent="0.25">
      <c r="A1223" t="s">
        <v>2293</v>
      </c>
      <c r="B1223" t="s">
        <v>2294</v>
      </c>
      <c r="C1223" s="29">
        <v>6</v>
      </c>
      <c r="D1223" t="s">
        <v>290</v>
      </c>
      <c r="E1223" t="s">
        <v>290</v>
      </c>
      <c r="F1223" s="29">
        <v>69</v>
      </c>
      <c r="G1223" t="s">
        <v>816</v>
      </c>
      <c r="H1223" t="s">
        <v>816</v>
      </c>
      <c r="I1223" s="29">
        <v>102</v>
      </c>
      <c r="J1223" t="s">
        <v>16</v>
      </c>
      <c r="K1223" t="s">
        <v>16</v>
      </c>
      <c r="L1223" s="30">
        <v>6901</v>
      </c>
      <c r="M1223" t="s">
        <v>1477</v>
      </c>
      <c r="N1223" t="s">
        <v>1477</v>
      </c>
      <c r="O1223" s="30" t="s">
        <v>1838</v>
      </c>
      <c r="P1223" t="s">
        <v>1496</v>
      </c>
      <c r="Q1223" t="s">
        <v>1839</v>
      </c>
      <c r="R1223" t="s">
        <v>18</v>
      </c>
    </row>
    <row r="1224" spans="1:18" hidden="1" x14ac:dyDescent="0.25">
      <c r="A1224" t="s">
        <v>2293</v>
      </c>
      <c r="B1224" t="s">
        <v>2294</v>
      </c>
      <c r="C1224" s="29">
        <v>6</v>
      </c>
      <c r="D1224" t="s">
        <v>290</v>
      </c>
      <c r="E1224" t="s">
        <v>290</v>
      </c>
      <c r="F1224" s="29">
        <v>69</v>
      </c>
      <c r="G1224" t="s">
        <v>816</v>
      </c>
      <c r="H1224" t="s">
        <v>816</v>
      </c>
      <c r="I1224" s="29">
        <v>102</v>
      </c>
      <c r="J1224" t="s">
        <v>16</v>
      </c>
      <c r="K1224" t="s">
        <v>16</v>
      </c>
      <c r="L1224" s="30">
        <v>6901</v>
      </c>
      <c r="M1224" t="s">
        <v>1477</v>
      </c>
      <c r="N1224" t="s">
        <v>1477</v>
      </c>
      <c r="O1224" s="30" t="s">
        <v>1840</v>
      </c>
      <c r="P1224" t="s">
        <v>1510</v>
      </c>
      <c r="Q1224" t="s">
        <v>1841</v>
      </c>
      <c r="R1224" t="s">
        <v>18</v>
      </c>
    </row>
    <row r="1225" spans="1:18" hidden="1" x14ac:dyDescent="0.25">
      <c r="A1225" t="s">
        <v>2293</v>
      </c>
      <c r="B1225" t="s">
        <v>2294</v>
      </c>
      <c r="C1225" s="29">
        <v>6</v>
      </c>
      <c r="D1225" t="s">
        <v>290</v>
      </c>
      <c r="E1225" t="s">
        <v>290</v>
      </c>
      <c r="F1225" s="29">
        <v>69</v>
      </c>
      <c r="G1225" t="s">
        <v>816</v>
      </c>
      <c r="H1225" t="s">
        <v>816</v>
      </c>
      <c r="I1225" s="29">
        <v>102</v>
      </c>
      <c r="J1225" t="s">
        <v>16</v>
      </c>
      <c r="K1225" t="s">
        <v>16</v>
      </c>
      <c r="L1225" s="30">
        <v>6901</v>
      </c>
      <c r="M1225" t="s">
        <v>1477</v>
      </c>
      <c r="N1225" t="s">
        <v>1477</v>
      </c>
      <c r="O1225" s="30" t="s">
        <v>1842</v>
      </c>
      <c r="P1225" t="s">
        <v>1498</v>
      </c>
      <c r="Q1225" t="s">
        <v>1843</v>
      </c>
      <c r="R1225" t="s">
        <v>18</v>
      </c>
    </row>
    <row r="1226" spans="1:18" hidden="1" x14ac:dyDescent="0.25">
      <c r="A1226" t="s">
        <v>2293</v>
      </c>
      <c r="B1226" t="s">
        <v>2294</v>
      </c>
      <c r="C1226" s="29">
        <v>6</v>
      </c>
      <c r="D1226" t="s">
        <v>290</v>
      </c>
      <c r="E1226" t="s">
        <v>290</v>
      </c>
      <c r="F1226" s="29">
        <v>69</v>
      </c>
      <c r="G1226" t="s">
        <v>816</v>
      </c>
      <c r="H1226" t="s">
        <v>816</v>
      </c>
      <c r="I1226" s="29">
        <v>102</v>
      </c>
      <c r="J1226" t="s">
        <v>16</v>
      </c>
      <c r="K1226" t="s">
        <v>16</v>
      </c>
      <c r="L1226" s="30">
        <v>6901</v>
      </c>
      <c r="M1226" t="s">
        <v>1477</v>
      </c>
      <c r="N1226" t="s">
        <v>1477</v>
      </c>
      <c r="O1226" s="30" t="s">
        <v>1844</v>
      </c>
      <c r="P1226" t="s">
        <v>1497</v>
      </c>
      <c r="Q1226" t="s">
        <v>1845</v>
      </c>
      <c r="R1226" t="s">
        <v>18</v>
      </c>
    </row>
    <row r="1227" spans="1:18" hidden="1" x14ac:dyDescent="0.25">
      <c r="A1227" t="s">
        <v>2293</v>
      </c>
      <c r="B1227" t="s">
        <v>2294</v>
      </c>
      <c r="C1227" s="29">
        <v>6</v>
      </c>
      <c r="D1227" t="s">
        <v>290</v>
      </c>
      <c r="E1227" t="s">
        <v>290</v>
      </c>
      <c r="F1227" s="29">
        <v>69</v>
      </c>
      <c r="G1227" t="s">
        <v>816</v>
      </c>
      <c r="H1227" t="s">
        <v>816</v>
      </c>
      <c r="I1227" s="29">
        <v>102</v>
      </c>
      <c r="J1227" t="s">
        <v>16</v>
      </c>
      <c r="K1227" t="s">
        <v>16</v>
      </c>
      <c r="L1227" s="30">
        <v>6901</v>
      </c>
      <c r="M1227" t="s">
        <v>1477</v>
      </c>
      <c r="N1227" t="s">
        <v>1477</v>
      </c>
      <c r="O1227" s="30" t="s">
        <v>1846</v>
      </c>
      <c r="P1227" t="s">
        <v>1511</v>
      </c>
      <c r="Q1227" t="s">
        <v>1847</v>
      </c>
      <c r="R1227" t="s">
        <v>18</v>
      </c>
    </row>
    <row r="1228" spans="1:18" hidden="1" x14ac:dyDescent="0.25">
      <c r="A1228" t="s">
        <v>2293</v>
      </c>
      <c r="B1228" t="s">
        <v>2294</v>
      </c>
      <c r="C1228" s="29">
        <v>6</v>
      </c>
      <c r="D1228" t="s">
        <v>290</v>
      </c>
      <c r="E1228" t="s">
        <v>290</v>
      </c>
      <c r="F1228" s="29">
        <v>69</v>
      </c>
      <c r="G1228" t="s">
        <v>816</v>
      </c>
      <c r="H1228" t="s">
        <v>816</v>
      </c>
      <c r="I1228" s="29">
        <v>102</v>
      </c>
      <c r="J1228" t="s">
        <v>16</v>
      </c>
      <c r="K1228" t="s">
        <v>16</v>
      </c>
      <c r="L1228" s="30">
        <v>6901</v>
      </c>
      <c r="M1228" t="s">
        <v>1477</v>
      </c>
      <c r="N1228" t="s">
        <v>1477</v>
      </c>
      <c r="O1228" s="30" t="s">
        <v>1848</v>
      </c>
      <c r="P1228" t="s">
        <v>1503</v>
      </c>
      <c r="Q1228" t="s">
        <v>1849</v>
      </c>
      <c r="R1228" t="s">
        <v>18</v>
      </c>
    </row>
    <row r="1229" spans="1:18" hidden="1" x14ac:dyDescent="0.25">
      <c r="A1229" t="s">
        <v>2293</v>
      </c>
      <c r="B1229" t="s">
        <v>2294</v>
      </c>
      <c r="C1229" s="29">
        <v>6</v>
      </c>
      <c r="D1229" t="s">
        <v>290</v>
      </c>
      <c r="E1229" t="s">
        <v>290</v>
      </c>
      <c r="F1229" s="29">
        <v>69</v>
      </c>
      <c r="G1229" t="s">
        <v>816</v>
      </c>
      <c r="H1229" t="s">
        <v>816</v>
      </c>
      <c r="I1229" s="29">
        <v>102</v>
      </c>
      <c r="J1229" t="s">
        <v>16</v>
      </c>
      <c r="K1229" t="s">
        <v>16</v>
      </c>
      <c r="L1229" s="30">
        <v>6901</v>
      </c>
      <c r="M1229" t="s">
        <v>1477</v>
      </c>
      <c r="N1229" t="s">
        <v>1477</v>
      </c>
      <c r="O1229" s="30" t="s">
        <v>1850</v>
      </c>
      <c r="P1229" t="s">
        <v>1502</v>
      </c>
      <c r="Q1229" t="s">
        <v>1851</v>
      </c>
      <c r="R1229" t="s">
        <v>18</v>
      </c>
    </row>
    <row r="1230" spans="1:18" hidden="1" x14ac:dyDescent="0.25">
      <c r="A1230" t="s">
        <v>2293</v>
      </c>
      <c r="B1230" t="s">
        <v>2294</v>
      </c>
      <c r="C1230" s="29">
        <v>6</v>
      </c>
      <c r="D1230" t="s">
        <v>290</v>
      </c>
      <c r="E1230" t="s">
        <v>290</v>
      </c>
      <c r="F1230" s="29">
        <v>69</v>
      </c>
      <c r="G1230" t="s">
        <v>816</v>
      </c>
      <c r="H1230" t="s">
        <v>816</v>
      </c>
      <c r="I1230" s="29">
        <v>102</v>
      </c>
      <c r="J1230" t="s">
        <v>16</v>
      </c>
      <c r="K1230" t="s">
        <v>16</v>
      </c>
      <c r="L1230" s="30">
        <v>6901</v>
      </c>
      <c r="M1230" t="s">
        <v>1477</v>
      </c>
      <c r="N1230" t="s">
        <v>1477</v>
      </c>
      <c r="O1230" s="30" t="s">
        <v>1852</v>
      </c>
      <c r="P1230" t="s">
        <v>1512</v>
      </c>
      <c r="Q1230" t="s">
        <v>1853</v>
      </c>
      <c r="R1230" t="s">
        <v>18</v>
      </c>
    </row>
    <row r="1231" spans="1:18" hidden="1" x14ac:dyDescent="0.25">
      <c r="A1231" t="s">
        <v>2293</v>
      </c>
      <c r="B1231" t="s">
        <v>2294</v>
      </c>
      <c r="C1231" s="29">
        <v>6</v>
      </c>
      <c r="D1231" t="s">
        <v>290</v>
      </c>
      <c r="E1231" t="s">
        <v>290</v>
      </c>
      <c r="F1231" s="29">
        <v>69</v>
      </c>
      <c r="G1231" t="s">
        <v>816</v>
      </c>
      <c r="H1231" t="s">
        <v>816</v>
      </c>
      <c r="I1231" s="29">
        <v>102</v>
      </c>
      <c r="J1231" t="s">
        <v>16</v>
      </c>
      <c r="K1231" t="s">
        <v>16</v>
      </c>
      <c r="L1231" s="30">
        <v>6901</v>
      </c>
      <c r="M1231" t="s">
        <v>1477</v>
      </c>
      <c r="N1231" t="s">
        <v>1477</v>
      </c>
      <c r="O1231" s="30" t="s">
        <v>1854</v>
      </c>
      <c r="P1231" t="s">
        <v>1505</v>
      </c>
      <c r="Q1231" t="s">
        <v>1855</v>
      </c>
      <c r="R1231" t="s">
        <v>18</v>
      </c>
    </row>
    <row r="1232" spans="1:18" hidden="1" x14ac:dyDescent="0.25">
      <c r="A1232" t="s">
        <v>2293</v>
      </c>
      <c r="B1232" t="s">
        <v>2294</v>
      </c>
      <c r="C1232" s="29">
        <v>6</v>
      </c>
      <c r="D1232" t="s">
        <v>290</v>
      </c>
      <c r="E1232" t="s">
        <v>290</v>
      </c>
      <c r="F1232" s="29">
        <v>69</v>
      </c>
      <c r="G1232" t="s">
        <v>816</v>
      </c>
      <c r="H1232" t="s">
        <v>816</v>
      </c>
      <c r="I1232" s="29">
        <v>102</v>
      </c>
      <c r="J1232" t="s">
        <v>16</v>
      </c>
      <c r="K1232" t="s">
        <v>16</v>
      </c>
      <c r="L1232" s="30">
        <v>6901</v>
      </c>
      <c r="M1232" t="s">
        <v>1477</v>
      </c>
      <c r="N1232" t="s">
        <v>1477</v>
      </c>
      <c r="O1232" s="30" t="s">
        <v>1856</v>
      </c>
      <c r="P1232" t="s">
        <v>1504</v>
      </c>
      <c r="Q1232" t="s">
        <v>1857</v>
      </c>
      <c r="R1232" t="s">
        <v>18</v>
      </c>
    </row>
    <row r="1233" spans="1:18" hidden="1" x14ac:dyDescent="0.25">
      <c r="A1233" t="s">
        <v>2293</v>
      </c>
      <c r="B1233" t="s">
        <v>2294</v>
      </c>
      <c r="C1233" s="29">
        <v>6</v>
      </c>
      <c r="D1233" t="s">
        <v>290</v>
      </c>
      <c r="E1233" t="s">
        <v>290</v>
      </c>
      <c r="F1233" s="29">
        <v>69</v>
      </c>
      <c r="G1233" t="s">
        <v>816</v>
      </c>
      <c r="H1233" t="s">
        <v>816</v>
      </c>
      <c r="I1233" s="29">
        <v>102</v>
      </c>
      <c r="J1233" t="s">
        <v>16</v>
      </c>
      <c r="K1233" t="s">
        <v>16</v>
      </c>
      <c r="L1233" s="30">
        <v>6901</v>
      </c>
      <c r="M1233" t="s">
        <v>1477</v>
      </c>
      <c r="N1233" t="s">
        <v>1477</v>
      </c>
      <c r="O1233" s="30" t="s">
        <v>1858</v>
      </c>
      <c r="P1233" t="s">
        <v>1513</v>
      </c>
      <c r="Q1233" t="s">
        <v>1859</v>
      </c>
      <c r="R1233" t="s">
        <v>18</v>
      </c>
    </row>
    <row r="1234" spans="1:18" hidden="1" x14ac:dyDescent="0.25">
      <c r="A1234" t="s">
        <v>2293</v>
      </c>
      <c r="B1234" t="s">
        <v>2294</v>
      </c>
      <c r="C1234" s="29">
        <v>6</v>
      </c>
      <c r="D1234" t="s">
        <v>290</v>
      </c>
      <c r="E1234" t="s">
        <v>290</v>
      </c>
      <c r="F1234" s="29">
        <v>69</v>
      </c>
      <c r="G1234" t="s">
        <v>816</v>
      </c>
      <c r="H1234" t="s">
        <v>816</v>
      </c>
      <c r="I1234" s="29">
        <v>102</v>
      </c>
      <c r="J1234" t="s">
        <v>16</v>
      </c>
      <c r="K1234" t="s">
        <v>16</v>
      </c>
      <c r="L1234" s="30">
        <v>6901</v>
      </c>
      <c r="M1234" t="s">
        <v>1477</v>
      </c>
      <c r="N1234" t="s">
        <v>1477</v>
      </c>
      <c r="O1234" s="30" t="s">
        <v>1860</v>
      </c>
      <c r="P1234" t="s">
        <v>1517</v>
      </c>
      <c r="Q1234" t="s">
        <v>1861</v>
      </c>
      <c r="R1234" t="s">
        <v>18</v>
      </c>
    </row>
    <row r="1235" spans="1:18" hidden="1" x14ac:dyDescent="0.25">
      <c r="A1235" t="s">
        <v>2293</v>
      </c>
      <c r="B1235" t="s">
        <v>2294</v>
      </c>
      <c r="C1235" s="29">
        <v>6</v>
      </c>
      <c r="D1235" t="s">
        <v>290</v>
      </c>
      <c r="E1235" t="s">
        <v>290</v>
      </c>
      <c r="F1235" s="29">
        <v>69</v>
      </c>
      <c r="G1235" t="s">
        <v>816</v>
      </c>
      <c r="H1235" t="s">
        <v>816</v>
      </c>
      <c r="I1235" s="29">
        <v>102</v>
      </c>
      <c r="J1235" t="s">
        <v>16</v>
      </c>
      <c r="K1235" t="s">
        <v>16</v>
      </c>
      <c r="L1235" s="30">
        <v>6901</v>
      </c>
      <c r="M1235" t="s">
        <v>1477</v>
      </c>
      <c r="N1235" t="s">
        <v>1477</v>
      </c>
      <c r="O1235" s="30" t="s">
        <v>1862</v>
      </c>
      <c r="P1235" t="s">
        <v>1516</v>
      </c>
      <c r="Q1235" t="s">
        <v>1863</v>
      </c>
      <c r="R1235" t="s">
        <v>18</v>
      </c>
    </row>
    <row r="1236" spans="1:18" hidden="1" x14ac:dyDescent="0.25">
      <c r="A1236" t="s">
        <v>2293</v>
      </c>
      <c r="B1236" t="s">
        <v>2294</v>
      </c>
      <c r="C1236" s="29">
        <v>6</v>
      </c>
      <c r="D1236" t="s">
        <v>290</v>
      </c>
      <c r="E1236" t="s">
        <v>290</v>
      </c>
      <c r="F1236" s="29">
        <v>69</v>
      </c>
      <c r="G1236" t="s">
        <v>816</v>
      </c>
      <c r="H1236" t="s">
        <v>816</v>
      </c>
      <c r="I1236" s="29">
        <v>102</v>
      </c>
      <c r="J1236" t="s">
        <v>16</v>
      </c>
      <c r="K1236" t="s">
        <v>16</v>
      </c>
      <c r="L1236" s="30">
        <v>6901</v>
      </c>
      <c r="M1236" t="s">
        <v>1477</v>
      </c>
      <c r="N1236" t="s">
        <v>1477</v>
      </c>
      <c r="O1236" s="30" t="s">
        <v>1864</v>
      </c>
      <c r="P1236" t="s">
        <v>1514</v>
      </c>
      <c r="Q1236" t="s">
        <v>1865</v>
      </c>
      <c r="R1236" t="s">
        <v>18</v>
      </c>
    </row>
    <row r="1237" spans="1:18" hidden="1" x14ac:dyDescent="0.25">
      <c r="A1237" t="s">
        <v>2293</v>
      </c>
      <c r="B1237" t="s">
        <v>2294</v>
      </c>
      <c r="C1237" s="29">
        <v>6</v>
      </c>
      <c r="D1237" t="s">
        <v>290</v>
      </c>
      <c r="E1237" t="s">
        <v>290</v>
      </c>
      <c r="F1237" s="29">
        <v>69</v>
      </c>
      <c r="G1237" t="s">
        <v>816</v>
      </c>
      <c r="H1237" t="s">
        <v>816</v>
      </c>
      <c r="I1237" s="29">
        <v>102</v>
      </c>
      <c r="J1237" t="s">
        <v>16</v>
      </c>
      <c r="K1237" t="s">
        <v>16</v>
      </c>
      <c r="L1237" s="30">
        <v>6901</v>
      </c>
      <c r="M1237" t="s">
        <v>1477</v>
      </c>
      <c r="N1237" t="s">
        <v>1477</v>
      </c>
      <c r="O1237" s="30" t="s">
        <v>1866</v>
      </c>
      <c r="P1237" t="s">
        <v>1519</v>
      </c>
      <c r="Q1237" t="s">
        <v>1867</v>
      </c>
      <c r="R1237" t="s">
        <v>18</v>
      </c>
    </row>
    <row r="1238" spans="1:18" hidden="1" x14ac:dyDescent="0.25">
      <c r="A1238" t="s">
        <v>2293</v>
      </c>
      <c r="B1238" t="s">
        <v>2294</v>
      </c>
      <c r="C1238" s="29">
        <v>6</v>
      </c>
      <c r="D1238" t="s">
        <v>290</v>
      </c>
      <c r="E1238" t="s">
        <v>290</v>
      </c>
      <c r="F1238" s="29">
        <v>69</v>
      </c>
      <c r="G1238" t="s">
        <v>816</v>
      </c>
      <c r="H1238" t="s">
        <v>816</v>
      </c>
      <c r="I1238" s="29">
        <v>102</v>
      </c>
      <c r="J1238" t="s">
        <v>16</v>
      </c>
      <c r="K1238" t="s">
        <v>16</v>
      </c>
      <c r="L1238" s="30">
        <v>6901</v>
      </c>
      <c r="M1238" t="s">
        <v>1477</v>
      </c>
      <c r="N1238" t="s">
        <v>1477</v>
      </c>
      <c r="O1238" s="30" t="s">
        <v>1868</v>
      </c>
      <c r="P1238" t="s">
        <v>1518</v>
      </c>
      <c r="Q1238" t="s">
        <v>1869</v>
      </c>
      <c r="R1238" t="s">
        <v>18</v>
      </c>
    </row>
    <row r="1239" spans="1:18" hidden="1" x14ac:dyDescent="0.25">
      <c r="A1239" t="s">
        <v>2293</v>
      </c>
      <c r="B1239" t="s">
        <v>2294</v>
      </c>
      <c r="C1239" s="29">
        <v>6</v>
      </c>
      <c r="D1239" t="s">
        <v>290</v>
      </c>
      <c r="E1239" t="s">
        <v>290</v>
      </c>
      <c r="F1239" s="29">
        <v>69</v>
      </c>
      <c r="G1239" t="s">
        <v>816</v>
      </c>
      <c r="H1239" t="s">
        <v>816</v>
      </c>
      <c r="I1239" s="29">
        <v>102</v>
      </c>
      <c r="J1239" t="s">
        <v>16</v>
      </c>
      <c r="K1239" t="s">
        <v>16</v>
      </c>
      <c r="L1239" s="30">
        <v>6901</v>
      </c>
      <c r="M1239" t="s">
        <v>1477</v>
      </c>
      <c r="N1239" t="s">
        <v>1477</v>
      </c>
      <c r="O1239" s="30" t="s">
        <v>1870</v>
      </c>
      <c r="P1239" t="s">
        <v>1486</v>
      </c>
      <c r="Q1239" t="s">
        <v>1871</v>
      </c>
      <c r="R1239" t="s">
        <v>18</v>
      </c>
    </row>
    <row r="1240" spans="1:18" hidden="1" x14ac:dyDescent="0.25">
      <c r="A1240" t="s">
        <v>2293</v>
      </c>
      <c r="B1240" t="s">
        <v>2294</v>
      </c>
      <c r="C1240" s="29">
        <v>6</v>
      </c>
      <c r="D1240" t="s">
        <v>290</v>
      </c>
      <c r="E1240" t="s">
        <v>290</v>
      </c>
      <c r="F1240" s="29">
        <v>69</v>
      </c>
      <c r="G1240" t="s">
        <v>816</v>
      </c>
      <c r="H1240" t="s">
        <v>816</v>
      </c>
      <c r="I1240" s="29">
        <v>102</v>
      </c>
      <c r="J1240" t="s">
        <v>16</v>
      </c>
      <c r="K1240" t="s">
        <v>16</v>
      </c>
      <c r="L1240" s="30">
        <v>6901</v>
      </c>
      <c r="M1240" t="s">
        <v>1477</v>
      </c>
      <c r="N1240" t="s">
        <v>1477</v>
      </c>
      <c r="O1240" s="30" t="s">
        <v>1872</v>
      </c>
      <c r="P1240" t="s">
        <v>1489</v>
      </c>
      <c r="Q1240" t="s">
        <v>1873</v>
      </c>
      <c r="R1240" t="s">
        <v>18</v>
      </c>
    </row>
    <row r="1241" spans="1:18" hidden="1" x14ac:dyDescent="0.25">
      <c r="A1241" t="s">
        <v>2293</v>
      </c>
      <c r="B1241" t="s">
        <v>2294</v>
      </c>
      <c r="C1241" s="29">
        <v>6</v>
      </c>
      <c r="D1241" t="s">
        <v>290</v>
      </c>
      <c r="E1241" t="s">
        <v>290</v>
      </c>
      <c r="F1241" s="29">
        <v>69</v>
      </c>
      <c r="G1241" t="s">
        <v>816</v>
      </c>
      <c r="H1241" t="s">
        <v>816</v>
      </c>
      <c r="I1241" s="29">
        <v>102</v>
      </c>
      <c r="J1241" t="s">
        <v>16</v>
      </c>
      <c r="K1241" t="s">
        <v>16</v>
      </c>
      <c r="L1241" s="30">
        <v>6901</v>
      </c>
      <c r="M1241" t="s">
        <v>1477</v>
      </c>
      <c r="N1241" t="s">
        <v>1477</v>
      </c>
      <c r="O1241" s="30" t="s">
        <v>1874</v>
      </c>
      <c r="P1241" t="s">
        <v>1488</v>
      </c>
      <c r="Q1241" t="s">
        <v>1875</v>
      </c>
      <c r="R1241" t="s">
        <v>18</v>
      </c>
    </row>
    <row r="1242" spans="1:18" hidden="1" x14ac:dyDescent="0.25">
      <c r="A1242" t="s">
        <v>2293</v>
      </c>
      <c r="B1242" t="s">
        <v>2294</v>
      </c>
      <c r="C1242" s="29">
        <v>6</v>
      </c>
      <c r="D1242" t="s">
        <v>290</v>
      </c>
      <c r="E1242" t="s">
        <v>290</v>
      </c>
      <c r="F1242" s="29">
        <v>69</v>
      </c>
      <c r="G1242" t="s">
        <v>816</v>
      </c>
      <c r="H1242" t="s">
        <v>816</v>
      </c>
      <c r="I1242" s="29">
        <v>102</v>
      </c>
      <c r="J1242" t="s">
        <v>16</v>
      </c>
      <c r="K1242" t="s">
        <v>16</v>
      </c>
      <c r="L1242" s="30">
        <v>6901</v>
      </c>
      <c r="M1242" t="s">
        <v>1477</v>
      </c>
      <c r="N1242" t="s">
        <v>1477</v>
      </c>
      <c r="O1242" s="30" t="s">
        <v>1876</v>
      </c>
      <c r="P1242" t="s">
        <v>1487</v>
      </c>
      <c r="Q1242" t="s">
        <v>1877</v>
      </c>
      <c r="R1242" t="s">
        <v>18</v>
      </c>
    </row>
    <row r="1243" spans="1:18" hidden="1" x14ac:dyDescent="0.25">
      <c r="A1243" t="s">
        <v>2293</v>
      </c>
      <c r="B1243" t="s">
        <v>2294</v>
      </c>
      <c r="C1243" s="29">
        <v>6</v>
      </c>
      <c r="D1243" t="s">
        <v>290</v>
      </c>
      <c r="E1243" t="s">
        <v>290</v>
      </c>
      <c r="F1243" s="29">
        <v>69</v>
      </c>
      <c r="G1243" t="s">
        <v>816</v>
      </c>
      <c r="H1243" t="s">
        <v>816</v>
      </c>
      <c r="I1243" s="29">
        <v>102</v>
      </c>
      <c r="J1243" t="s">
        <v>16</v>
      </c>
      <c r="K1243" t="s">
        <v>16</v>
      </c>
      <c r="L1243" s="30">
        <v>6901</v>
      </c>
      <c r="M1243" t="s">
        <v>1477</v>
      </c>
      <c r="N1243" t="s">
        <v>1477</v>
      </c>
      <c r="O1243" s="30" t="s">
        <v>1878</v>
      </c>
      <c r="P1243" t="s">
        <v>1491</v>
      </c>
      <c r="Q1243" t="s">
        <v>1879</v>
      </c>
      <c r="R1243" t="s">
        <v>18</v>
      </c>
    </row>
    <row r="1244" spans="1:18" hidden="1" x14ac:dyDescent="0.25">
      <c r="A1244" t="s">
        <v>2293</v>
      </c>
      <c r="B1244" t="s">
        <v>2294</v>
      </c>
      <c r="C1244" s="29">
        <v>6</v>
      </c>
      <c r="D1244" t="s">
        <v>290</v>
      </c>
      <c r="E1244" t="s">
        <v>290</v>
      </c>
      <c r="F1244" s="29">
        <v>69</v>
      </c>
      <c r="G1244" t="s">
        <v>816</v>
      </c>
      <c r="H1244" t="s">
        <v>816</v>
      </c>
      <c r="I1244" s="29">
        <v>102</v>
      </c>
      <c r="J1244" t="s">
        <v>16</v>
      </c>
      <c r="K1244" t="s">
        <v>16</v>
      </c>
      <c r="L1244" s="30">
        <v>6901</v>
      </c>
      <c r="M1244" t="s">
        <v>1477</v>
      </c>
      <c r="N1244" t="s">
        <v>1477</v>
      </c>
      <c r="O1244" s="30" t="s">
        <v>1880</v>
      </c>
      <c r="P1244" t="s">
        <v>1490</v>
      </c>
      <c r="Q1244" t="s">
        <v>1881</v>
      </c>
      <c r="R1244" t="s">
        <v>18</v>
      </c>
    </row>
    <row r="1245" spans="1:18" hidden="1" x14ac:dyDescent="0.25">
      <c r="A1245" t="s">
        <v>2293</v>
      </c>
      <c r="B1245" t="s">
        <v>2294</v>
      </c>
      <c r="C1245" s="29">
        <v>6</v>
      </c>
      <c r="D1245" t="s">
        <v>290</v>
      </c>
      <c r="E1245" t="s">
        <v>290</v>
      </c>
      <c r="F1245" s="29">
        <v>69</v>
      </c>
      <c r="G1245" t="s">
        <v>816</v>
      </c>
      <c r="H1245" t="s">
        <v>816</v>
      </c>
      <c r="I1245" s="29">
        <v>102</v>
      </c>
      <c r="J1245" t="s">
        <v>16</v>
      </c>
      <c r="K1245" t="s">
        <v>16</v>
      </c>
      <c r="L1245" s="30">
        <v>6901</v>
      </c>
      <c r="M1245" t="s">
        <v>1477</v>
      </c>
      <c r="N1245" t="s">
        <v>1477</v>
      </c>
      <c r="O1245" s="30" t="s">
        <v>1882</v>
      </c>
      <c r="P1245" t="s">
        <v>1478</v>
      </c>
      <c r="Q1245" t="s">
        <v>1883</v>
      </c>
      <c r="R1245" t="s">
        <v>18</v>
      </c>
    </row>
    <row r="1246" spans="1:18" hidden="1" x14ac:dyDescent="0.25">
      <c r="A1246" t="s">
        <v>2293</v>
      </c>
      <c r="B1246" t="s">
        <v>2294</v>
      </c>
      <c r="C1246" s="29">
        <v>6</v>
      </c>
      <c r="D1246" t="s">
        <v>290</v>
      </c>
      <c r="E1246" t="s">
        <v>290</v>
      </c>
      <c r="F1246" s="29">
        <v>69</v>
      </c>
      <c r="G1246" t="s">
        <v>816</v>
      </c>
      <c r="H1246" t="s">
        <v>816</v>
      </c>
      <c r="I1246" s="29">
        <v>102</v>
      </c>
      <c r="J1246" t="s">
        <v>16</v>
      </c>
      <c r="K1246" t="s">
        <v>16</v>
      </c>
      <c r="L1246" s="30">
        <v>6901</v>
      </c>
      <c r="M1246" t="s">
        <v>1477</v>
      </c>
      <c r="N1246" t="s">
        <v>1477</v>
      </c>
      <c r="O1246" s="30" t="s">
        <v>1884</v>
      </c>
      <c r="P1246" t="s">
        <v>1481</v>
      </c>
      <c r="Q1246" t="s">
        <v>1885</v>
      </c>
      <c r="R1246" t="s">
        <v>18</v>
      </c>
    </row>
    <row r="1247" spans="1:18" hidden="1" x14ac:dyDescent="0.25">
      <c r="A1247" t="s">
        <v>2293</v>
      </c>
      <c r="B1247" t="s">
        <v>2294</v>
      </c>
      <c r="C1247" s="29">
        <v>6</v>
      </c>
      <c r="D1247" t="s">
        <v>290</v>
      </c>
      <c r="E1247" t="s">
        <v>290</v>
      </c>
      <c r="F1247" s="29">
        <v>69</v>
      </c>
      <c r="G1247" t="s">
        <v>816</v>
      </c>
      <c r="H1247" t="s">
        <v>816</v>
      </c>
      <c r="I1247" s="29">
        <v>102</v>
      </c>
      <c r="J1247" t="s">
        <v>16</v>
      </c>
      <c r="K1247" t="s">
        <v>16</v>
      </c>
      <c r="L1247" s="30">
        <v>6901</v>
      </c>
      <c r="M1247" t="s">
        <v>1477</v>
      </c>
      <c r="N1247" t="s">
        <v>1477</v>
      </c>
      <c r="O1247" s="30" t="s">
        <v>1886</v>
      </c>
      <c r="P1247" t="s">
        <v>1480</v>
      </c>
      <c r="Q1247" t="s">
        <v>1887</v>
      </c>
      <c r="R1247" t="s">
        <v>18</v>
      </c>
    </row>
    <row r="1248" spans="1:18" hidden="1" x14ac:dyDescent="0.25">
      <c r="A1248" t="s">
        <v>2293</v>
      </c>
      <c r="B1248" t="s">
        <v>2294</v>
      </c>
      <c r="C1248" s="29">
        <v>6</v>
      </c>
      <c r="D1248" t="s">
        <v>290</v>
      </c>
      <c r="E1248" t="s">
        <v>290</v>
      </c>
      <c r="F1248" s="29">
        <v>69</v>
      </c>
      <c r="G1248" t="s">
        <v>816</v>
      </c>
      <c r="H1248" t="s">
        <v>816</v>
      </c>
      <c r="I1248" s="29">
        <v>102</v>
      </c>
      <c r="J1248" t="s">
        <v>16</v>
      </c>
      <c r="K1248" t="s">
        <v>16</v>
      </c>
      <c r="L1248" s="30">
        <v>6901</v>
      </c>
      <c r="M1248" t="s">
        <v>1477</v>
      </c>
      <c r="N1248" t="s">
        <v>1477</v>
      </c>
      <c r="O1248" s="30" t="s">
        <v>1888</v>
      </c>
      <c r="P1248" t="s">
        <v>1479</v>
      </c>
      <c r="Q1248" t="s">
        <v>1889</v>
      </c>
      <c r="R1248" t="s">
        <v>18</v>
      </c>
    </row>
    <row r="1249" spans="1:18" hidden="1" x14ac:dyDescent="0.25">
      <c r="A1249" t="s">
        <v>2293</v>
      </c>
      <c r="B1249" t="s">
        <v>2294</v>
      </c>
      <c r="C1249" s="29">
        <v>6</v>
      </c>
      <c r="D1249" t="s">
        <v>290</v>
      </c>
      <c r="E1249" t="s">
        <v>290</v>
      </c>
      <c r="F1249" s="29">
        <v>69</v>
      </c>
      <c r="G1249" t="s">
        <v>816</v>
      </c>
      <c r="H1249" t="s">
        <v>816</v>
      </c>
      <c r="I1249" s="29">
        <v>102</v>
      </c>
      <c r="J1249" t="s">
        <v>16</v>
      </c>
      <c r="K1249" t="s">
        <v>16</v>
      </c>
      <c r="L1249" s="30">
        <v>6901</v>
      </c>
      <c r="M1249" t="s">
        <v>1477</v>
      </c>
      <c r="N1249" t="s">
        <v>1477</v>
      </c>
      <c r="O1249" s="30" t="s">
        <v>1890</v>
      </c>
      <c r="P1249" t="s">
        <v>1483</v>
      </c>
      <c r="Q1249" t="s">
        <v>1891</v>
      </c>
      <c r="R1249" t="s">
        <v>18</v>
      </c>
    </row>
    <row r="1250" spans="1:18" hidden="1" x14ac:dyDescent="0.25">
      <c r="A1250" t="s">
        <v>2293</v>
      </c>
      <c r="B1250" t="s">
        <v>2294</v>
      </c>
      <c r="C1250" s="29">
        <v>6</v>
      </c>
      <c r="D1250" t="s">
        <v>290</v>
      </c>
      <c r="E1250" t="s">
        <v>290</v>
      </c>
      <c r="F1250" s="29">
        <v>69</v>
      </c>
      <c r="G1250" t="s">
        <v>816</v>
      </c>
      <c r="H1250" t="s">
        <v>816</v>
      </c>
      <c r="I1250" s="29">
        <v>102</v>
      </c>
      <c r="J1250" t="s">
        <v>16</v>
      </c>
      <c r="K1250" t="s">
        <v>16</v>
      </c>
      <c r="L1250" s="30">
        <v>6901</v>
      </c>
      <c r="M1250" t="s">
        <v>1477</v>
      </c>
      <c r="N1250" t="s">
        <v>1477</v>
      </c>
      <c r="O1250" s="30" t="s">
        <v>1892</v>
      </c>
      <c r="P1250" t="s">
        <v>1482</v>
      </c>
      <c r="Q1250" t="s">
        <v>1893</v>
      </c>
      <c r="R1250" t="s">
        <v>18</v>
      </c>
    </row>
    <row r="1251" spans="1:18" hidden="1" x14ac:dyDescent="0.25">
      <c r="A1251" t="s">
        <v>2293</v>
      </c>
      <c r="B1251" t="s">
        <v>2294</v>
      </c>
      <c r="C1251" s="29">
        <v>6</v>
      </c>
      <c r="D1251" t="s">
        <v>290</v>
      </c>
      <c r="E1251" t="s">
        <v>290</v>
      </c>
      <c r="F1251" s="29">
        <v>69</v>
      </c>
      <c r="G1251" t="s">
        <v>816</v>
      </c>
      <c r="H1251" t="s">
        <v>816</v>
      </c>
      <c r="I1251" s="29">
        <v>102</v>
      </c>
      <c r="J1251" t="s">
        <v>16</v>
      </c>
      <c r="K1251" t="s">
        <v>16</v>
      </c>
      <c r="L1251" s="30">
        <v>6901</v>
      </c>
      <c r="M1251" t="s">
        <v>1477</v>
      </c>
      <c r="N1251" t="s">
        <v>1477</v>
      </c>
      <c r="O1251" s="30" t="s">
        <v>1894</v>
      </c>
      <c r="P1251" t="s">
        <v>1501</v>
      </c>
      <c r="Q1251" t="s">
        <v>1895</v>
      </c>
      <c r="R1251" t="s">
        <v>18</v>
      </c>
    </row>
    <row r="1252" spans="1:18" hidden="1" x14ac:dyDescent="0.25">
      <c r="A1252" t="s">
        <v>2293</v>
      </c>
      <c r="B1252" t="s">
        <v>2294</v>
      </c>
      <c r="C1252" s="29">
        <v>6</v>
      </c>
      <c r="D1252" t="s">
        <v>290</v>
      </c>
      <c r="E1252" t="s">
        <v>290</v>
      </c>
      <c r="F1252" s="29">
        <v>69</v>
      </c>
      <c r="G1252" t="s">
        <v>816</v>
      </c>
      <c r="H1252" t="s">
        <v>816</v>
      </c>
      <c r="I1252" s="29">
        <v>102</v>
      </c>
      <c r="J1252" t="s">
        <v>16</v>
      </c>
      <c r="K1252" t="s">
        <v>16</v>
      </c>
      <c r="L1252" s="30">
        <v>6901</v>
      </c>
      <c r="M1252" t="s">
        <v>1477</v>
      </c>
      <c r="N1252" t="s">
        <v>1477</v>
      </c>
      <c r="O1252" s="30" t="s">
        <v>1896</v>
      </c>
      <c r="P1252" t="s">
        <v>1508</v>
      </c>
      <c r="Q1252" t="s">
        <v>1897</v>
      </c>
      <c r="R1252" t="s">
        <v>18</v>
      </c>
    </row>
    <row r="1253" spans="1:18" hidden="1" x14ac:dyDescent="0.25">
      <c r="A1253" t="s">
        <v>2293</v>
      </c>
      <c r="B1253" t="s">
        <v>2294</v>
      </c>
      <c r="C1253" s="29">
        <v>6</v>
      </c>
      <c r="D1253" t="s">
        <v>290</v>
      </c>
      <c r="E1253" t="s">
        <v>290</v>
      </c>
      <c r="F1253" s="29">
        <v>69</v>
      </c>
      <c r="G1253" t="s">
        <v>816</v>
      </c>
      <c r="H1253" t="s">
        <v>816</v>
      </c>
      <c r="I1253" s="29">
        <v>102</v>
      </c>
      <c r="J1253" t="s">
        <v>16</v>
      </c>
      <c r="K1253" t="s">
        <v>16</v>
      </c>
      <c r="L1253" s="30">
        <v>6901</v>
      </c>
      <c r="M1253" t="s">
        <v>1477</v>
      </c>
      <c r="N1253" t="s">
        <v>1477</v>
      </c>
      <c r="O1253" s="30" t="s">
        <v>1898</v>
      </c>
      <c r="P1253" t="s">
        <v>1515</v>
      </c>
      <c r="Q1253" t="s">
        <v>1899</v>
      </c>
      <c r="R1253" t="s">
        <v>18</v>
      </c>
    </row>
    <row r="1254" spans="1:18" hidden="1" x14ac:dyDescent="0.25">
      <c r="A1254" t="s">
        <v>2293</v>
      </c>
      <c r="B1254" t="s">
        <v>2294</v>
      </c>
      <c r="C1254" s="29">
        <v>6</v>
      </c>
      <c r="D1254" t="s">
        <v>290</v>
      </c>
      <c r="E1254" t="s">
        <v>290</v>
      </c>
      <c r="F1254" s="29">
        <v>69</v>
      </c>
      <c r="G1254" t="s">
        <v>816</v>
      </c>
      <c r="H1254" t="s">
        <v>816</v>
      </c>
      <c r="I1254" s="29">
        <v>102</v>
      </c>
      <c r="J1254" t="s">
        <v>16</v>
      </c>
      <c r="K1254" t="s">
        <v>16</v>
      </c>
      <c r="L1254" s="30">
        <v>6901</v>
      </c>
      <c r="M1254" t="s">
        <v>1477</v>
      </c>
      <c r="N1254" t="s">
        <v>1477</v>
      </c>
      <c r="O1254" s="30" t="s">
        <v>1900</v>
      </c>
      <c r="P1254" t="s">
        <v>1494</v>
      </c>
      <c r="Q1254" t="s">
        <v>1901</v>
      </c>
      <c r="R1254" t="s">
        <v>18</v>
      </c>
    </row>
    <row r="1255" spans="1:18" hidden="1" x14ac:dyDescent="0.25">
      <c r="A1255" t="s">
        <v>2293</v>
      </c>
      <c r="B1255" t="s">
        <v>2294</v>
      </c>
      <c r="C1255" s="29">
        <v>6</v>
      </c>
      <c r="D1255" t="s">
        <v>290</v>
      </c>
      <c r="E1255" t="s">
        <v>290</v>
      </c>
      <c r="F1255" s="29">
        <v>69</v>
      </c>
      <c r="G1255" t="s">
        <v>816</v>
      </c>
      <c r="H1255" t="s">
        <v>816</v>
      </c>
      <c r="I1255" s="29">
        <v>102</v>
      </c>
      <c r="J1255" t="s">
        <v>16</v>
      </c>
      <c r="K1255" t="s">
        <v>16</v>
      </c>
      <c r="L1255" s="30">
        <v>6901</v>
      </c>
      <c r="M1255" t="s">
        <v>1477</v>
      </c>
      <c r="N1255" t="s">
        <v>1477</v>
      </c>
      <c r="O1255" s="30" t="s">
        <v>1375</v>
      </c>
      <c r="P1255" t="s">
        <v>1500</v>
      </c>
      <c r="Q1255" t="s">
        <v>1903</v>
      </c>
      <c r="R1255" t="s">
        <v>18</v>
      </c>
    </row>
    <row r="1256" spans="1:18" hidden="1" x14ac:dyDescent="0.25">
      <c r="A1256" t="s">
        <v>2293</v>
      </c>
      <c r="B1256" t="s">
        <v>2294</v>
      </c>
      <c r="C1256" s="29">
        <v>6</v>
      </c>
      <c r="D1256" t="s">
        <v>290</v>
      </c>
      <c r="E1256" t="s">
        <v>290</v>
      </c>
      <c r="F1256" s="29">
        <v>69</v>
      </c>
      <c r="G1256" t="s">
        <v>816</v>
      </c>
      <c r="H1256" t="s">
        <v>816</v>
      </c>
      <c r="I1256" s="29">
        <v>102</v>
      </c>
      <c r="J1256" t="s">
        <v>16</v>
      </c>
      <c r="K1256" t="s">
        <v>16</v>
      </c>
      <c r="L1256" s="30">
        <v>6901</v>
      </c>
      <c r="M1256" t="s">
        <v>1477</v>
      </c>
      <c r="N1256" t="s">
        <v>1477</v>
      </c>
      <c r="O1256" s="30" t="s">
        <v>1380</v>
      </c>
      <c r="P1256" t="s">
        <v>1499</v>
      </c>
      <c r="Q1256" t="s">
        <v>1904</v>
      </c>
      <c r="R1256" t="s">
        <v>18</v>
      </c>
    </row>
    <row r="1257" spans="1:18" hidden="1" x14ac:dyDescent="0.25">
      <c r="A1257" t="s">
        <v>2293</v>
      </c>
      <c r="B1257" t="s">
        <v>2294</v>
      </c>
      <c r="C1257" s="29">
        <v>6</v>
      </c>
      <c r="D1257" t="s">
        <v>290</v>
      </c>
      <c r="E1257" t="s">
        <v>290</v>
      </c>
      <c r="F1257" s="29">
        <v>69</v>
      </c>
      <c r="G1257" t="s">
        <v>816</v>
      </c>
      <c r="H1257" t="s">
        <v>816</v>
      </c>
      <c r="I1257" s="29">
        <v>102</v>
      </c>
      <c r="J1257" t="s">
        <v>16</v>
      </c>
      <c r="K1257" t="s">
        <v>16</v>
      </c>
      <c r="L1257" s="30">
        <v>6901</v>
      </c>
      <c r="M1257" t="s">
        <v>1477</v>
      </c>
      <c r="N1257" t="s">
        <v>1477</v>
      </c>
      <c r="O1257" s="30" t="s">
        <v>1376</v>
      </c>
      <c r="P1257" t="s">
        <v>1507</v>
      </c>
      <c r="Q1257" t="s">
        <v>1905</v>
      </c>
      <c r="R1257" t="s">
        <v>18</v>
      </c>
    </row>
    <row r="1258" spans="1:18" hidden="1" x14ac:dyDescent="0.25">
      <c r="A1258" t="s">
        <v>2293</v>
      </c>
      <c r="B1258" t="s">
        <v>2294</v>
      </c>
      <c r="C1258" s="29">
        <v>6</v>
      </c>
      <c r="D1258" t="s">
        <v>290</v>
      </c>
      <c r="E1258" t="s">
        <v>290</v>
      </c>
      <c r="F1258" s="29">
        <v>69</v>
      </c>
      <c r="G1258" t="s">
        <v>816</v>
      </c>
      <c r="H1258" t="s">
        <v>816</v>
      </c>
      <c r="I1258" s="29">
        <v>102</v>
      </c>
      <c r="J1258" t="s">
        <v>16</v>
      </c>
      <c r="K1258" t="s">
        <v>16</v>
      </c>
      <c r="L1258" s="30">
        <v>6901</v>
      </c>
      <c r="M1258" t="s">
        <v>1477</v>
      </c>
      <c r="N1258" t="s">
        <v>1477</v>
      </c>
      <c r="O1258" s="30" t="s">
        <v>1379</v>
      </c>
      <c r="P1258" t="s">
        <v>1506</v>
      </c>
      <c r="Q1258" t="s">
        <v>1906</v>
      </c>
      <c r="R1258" t="s">
        <v>18</v>
      </c>
    </row>
    <row r="1259" spans="1:18" hidden="1" x14ac:dyDescent="0.25">
      <c r="A1259" t="s">
        <v>2293</v>
      </c>
      <c r="B1259" t="s">
        <v>2294</v>
      </c>
      <c r="C1259" s="29">
        <v>6</v>
      </c>
      <c r="D1259" t="s">
        <v>290</v>
      </c>
      <c r="E1259" t="s">
        <v>290</v>
      </c>
      <c r="F1259" s="29">
        <v>69</v>
      </c>
      <c r="G1259" t="s">
        <v>816</v>
      </c>
      <c r="H1259" t="s">
        <v>816</v>
      </c>
      <c r="I1259" s="29">
        <v>102</v>
      </c>
      <c r="J1259" t="s">
        <v>16</v>
      </c>
      <c r="K1259" t="s">
        <v>16</v>
      </c>
      <c r="L1259" s="30">
        <v>6901</v>
      </c>
      <c r="M1259" t="s">
        <v>1477</v>
      </c>
      <c r="N1259" t="s">
        <v>1477</v>
      </c>
      <c r="O1259" s="30" t="s">
        <v>1907</v>
      </c>
      <c r="P1259" t="s">
        <v>1521</v>
      </c>
      <c r="Q1259" t="s">
        <v>1908</v>
      </c>
      <c r="R1259" t="s">
        <v>18</v>
      </c>
    </row>
    <row r="1260" spans="1:18" hidden="1" x14ac:dyDescent="0.25">
      <c r="A1260" t="s">
        <v>2293</v>
      </c>
      <c r="B1260" t="s">
        <v>2294</v>
      </c>
      <c r="C1260" s="29">
        <v>6</v>
      </c>
      <c r="D1260" t="s">
        <v>290</v>
      </c>
      <c r="E1260" t="s">
        <v>290</v>
      </c>
      <c r="F1260" s="29">
        <v>69</v>
      </c>
      <c r="G1260" t="s">
        <v>816</v>
      </c>
      <c r="H1260" t="s">
        <v>816</v>
      </c>
      <c r="I1260" s="29">
        <v>102</v>
      </c>
      <c r="J1260" t="s">
        <v>16</v>
      </c>
      <c r="K1260" t="s">
        <v>16</v>
      </c>
      <c r="L1260" s="30">
        <v>6901</v>
      </c>
      <c r="M1260" t="s">
        <v>1477</v>
      </c>
      <c r="N1260" t="s">
        <v>1477</v>
      </c>
      <c r="O1260" s="30" t="s">
        <v>1909</v>
      </c>
      <c r="P1260" t="s">
        <v>1520</v>
      </c>
      <c r="Q1260" t="s">
        <v>1910</v>
      </c>
      <c r="R1260" t="s">
        <v>18</v>
      </c>
    </row>
    <row r="1261" spans="1:18" hidden="1" x14ac:dyDescent="0.25">
      <c r="A1261" t="s">
        <v>2293</v>
      </c>
      <c r="B1261" t="s">
        <v>2294</v>
      </c>
      <c r="C1261" s="29">
        <v>6</v>
      </c>
      <c r="D1261" t="s">
        <v>290</v>
      </c>
      <c r="E1261" t="s">
        <v>290</v>
      </c>
      <c r="F1261" s="29">
        <v>69</v>
      </c>
      <c r="G1261" t="s">
        <v>816</v>
      </c>
      <c r="H1261" t="s">
        <v>816</v>
      </c>
      <c r="I1261" s="29">
        <v>102</v>
      </c>
      <c r="J1261" t="s">
        <v>16</v>
      </c>
      <c r="K1261" t="s">
        <v>16</v>
      </c>
      <c r="L1261" s="30">
        <v>6901</v>
      </c>
      <c r="M1261" t="s">
        <v>1477</v>
      </c>
      <c r="N1261" t="s">
        <v>1477</v>
      </c>
      <c r="O1261" s="30" t="s">
        <v>1911</v>
      </c>
      <c r="P1261" t="s">
        <v>1493</v>
      </c>
      <c r="Q1261" t="s">
        <v>1912</v>
      </c>
      <c r="R1261" t="s">
        <v>18</v>
      </c>
    </row>
    <row r="1262" spans="1:18" hidden="1" x14ac:dyDescent="0.25">
      <c r="A1262" t="s">
        <v>2293</v>
      </c>
      <c r="B1262" t="s">
        <v>2294</v>
      </c>
      <c r="C1262" s="29">
        <v>6</v>
      </c>
      <c r="D1262" t="s">
        <v>290</v>
      </c>
      <c r="E1262" t="s">
        <v>290</v>
      </c>
      <c r="F1262" s="29">
        <v>69</v>
      </c>
      <c r="G1262" t="s">
        <v>816</v>
      </c>
      <c r="H1262" t="s">
        <v>816</v>
      </c>
      <c r="I1262" s="29">
        <v>102</v>
      </c>
      <c r="J1262" t="s">
        <v>16</v>
      </c>
      <c r="K1262" t="s">
        <v>16</v>
      </c>
      <c r="L1262" s="30">
        <v>6901</v>
      </c>
      <c r="M1262" t="s">
        <v>1477</v>
      </c>
      <c r="N1262" t="s">
        <v>1477</v>
      </c>
      <c r="O1262" s="30" t="s">
        <v>1913</v>
      </c>
      <c r="P1262" t="s">
        <v>1492</v>
      </c>
      <c r="Q1262" t="s">
        <v>1914</v>
      </c>
      <c r="R1262" t="s">
        <v>18</v>
      </c>
    </row>
    <row r="1263" spans="1:18" hidden="1" x14ac:dyDescent="0.25">
      <c r="A1263" t="s">
        <v>2293</v>
      </c>
      <c r="B1263" t="s">
        <v>2294</v>
      </c>
      <c r="C1263" s="29">
        <v>6</v>
      </c>
      <c r="D1263" t="s">
        <v>290</v>
      </c>
      <c r="E1263" t="s">
        <v>290</v>
      </c>
      <c r="F1263" s="29">
        <v>69</v>
      </c>
      <c r="G1263" t="s">
        <v>816</v>
      </c>
      <c r="H1263" t="s">
        <v>816</v>
      </c>
      <c r="I1263" s="29">
        <v>102</v>
      </c>
      <c r="J1263" t="s">
        <v>16</v>
      </c>
      <c r="K1263" t="s">
        <v>16</v>
      </c>
      <c r="L1263" s="30">
        <v>6901</v>
      </c>
      <c r="M1263" t="s">
        <v>1477</v>
      </c>
      <c r="N1263" t="s">
        <v>1477</v>
      </c>
      <c r="O1263" s="30" t="s">
        <v>1915</v>
      </c>
      <c r="P1263" t="s">
        <v>1484</v>
      </c>
      <c r="Q1263" t="s">
        <v>1916</v>
      </c>
      <c r="R1263" t="s">
        <v>18</v>
      </c>
    </row>
    <row r="1264" spans="1:18" hidden="1" x14ac:dyDescent="0.25">
      <c r="A1264" t="s">
        <v>2293</v>
      </c>
      <c r="B1264" t="s">
        <v>2294</v>
      </c>
      <c r="C1264" s="29">
        <v>6</v>
      </c>
      <c r="D1264" t="s">
        <v>290</v>
      </c>
      <c r="E1264" t="s">
        <v>290</v>
      </c>
      <c r="F1264" s="29">
        <v>69</v>
      </c>
      <c r="G1264" t="s">
        <v>816</v>
      </c>
      <c r="H1264" t="s">
        <v>816</v>
      </c>
      <c r="I1264" s="29">
        <v>102</v>
      </c>
      <c r="J1264" t="s">
        <v>16</v>
      </c>
      <c r="K1264" t="s">
        <v>16</v>
      </c>
      <c r="L1264" s="30">
        <v>6901</v>
      </c>
      <c r="M1264" t="s">
        <v>1477</v>
      </c>
      <c r="N1264" t="s">
        <v>1477</v>
      </c>
      <c r="O1264" s="38" t="s">
        <v>1917</v>
      </c>
      <c r="P1264" t="s">
        <v>1485</v>
      </c>
      <c r="Q1264" t="s">
        <v>1918</v>
      </c>
      <c r="R1264" t="s">
        <v>18</v>
      </c>
    </row>
    <row r="1265" spans="1:18" hidden="1" x14ac:dyDescent="0.25">
      <c r="A1265" t="s">
        <v>2263</v>
      </c>
      <c r="B1265" t="s">
        <v>2036</v>
      </c>
      <c r="C1265" s="29">
        <v>5</v>
      </c>
      <c r="D1265" t="s">
        <v>1366</v>
      </c>
      <c r="E1265" t="s">
        <v>41</v>
      </c>
      <c r="F1265" s="29">
        <v>53</v>
      </c>
      <c r="G1265" t="s">
        <v>94</v>
      </c>
      <c r="H1265" t="s">
        <v>94</v>
      </c>
      <c r="I1265" s="29">
        <v>537</v>
      </c>
      <c r="J1265" t="s">
        <v>157</v>
      </c>
      <c r="K1265" t="s">
        <v>157</v>
      </c>
      <c r="L1265" s="30">
        <v>5303</v>
      </c>
      <c r="M1265" t="s">
        <v>1715</v>
      </c>
      <c r="N1265" t="s">
        <v>288</v>
      </c>
      <c r="O1265" s="38">
        <v>157</v>
      </c>
      <c r="P1265" t="s">
        <v>1414</v>
      </c>
      <c r="Q1265" t="s">
        <v>1415</v>
      </c>
      <c r="R1265" t="s">
        <v>18</v>
      </c>
    </row>
    <row r="1266" spans="1:18" hidden="1" x14ac:dyDescent="0.25">
      <c r="A1266" t="s">
        <v>2263</v>
      </c>
      <c r="B1266" t="s">
        <v>2036</v>
      </c>
      <c r="C1266" s="29">
        <v>5</v>
      </c>
      <c r="D1266" t="s">
        <v>1366</v>
      </c>
      <c r="E1266" t="s">
        <v>41</v>
      </c>
      <c r="F1266" s="29">
        <v>53</v>
      </c>
      <c r="G1266" t="s">
        <v>94</v>
      </c>
      <c r="H1266" t="s">
        <v>94</v>
      </c>
      <c r="I1266" s="29">
        <v>537</v>
      </c>
      <c r="J1266" t="s">
        <v>157</v>
      </c>
      <c r="K1266" t="s">
        <v>157</v>
      </c>
      <c r="L1266" s="30">
        <v>5303</v>
      </c>
      <c r="M1266" t="s">
        <v>1715</v>
      </c>
      <c r="N1266" t="s">
        <v>288</v>
      </c>
      <c r="O1266" s="38">
        <v>159</v>
      </c>
      <c r="P1266" t="s">
        <v>1418</v>
      </c>
      <c r="Q1266" t="s">
        <v>1418</v>
      </c>
      <c r="R1266" t="s">
        <v>25</v>
      </c>
    </row>
    <row r="1267" spans="1:18" hidden="1" x14ac:dyDescent="0.25">
      <c r="A1267" t="s">
        <v>2295</v>
      </c>
      <c r="B1267" t="s">
        <v>1991</v>
      </c>
      <c r="C1267" s="29">
        <v>2</v>
      </c>
      <c r="D1267" t="s">
        <v>1387</v>
      </c>
      <c r="E1267" t="s">
        <v>22</v>
      </c>
      <c r="F1267" s="29">
        <v>21</v>
      </c>
      <c r="G1267" t="s">
        <v>88</v>
      </c>
      <c r="H1267" t="s">
        <v>88</v>
      </c>
      <c r="I1267" s="29">
        <v>320</v>
      </c>
      <c r="J1267" t="s">
        <v>16</v>
      </c>
      <c r="K1267" t="s">
        <v>16</v>
      </c>
      <c r="L1267" s="30">
        <v>2104</v>
      </c>
      <c r="M1267" t="s">
        <v>1732</v>
      </c>
      <c r="N1267" t="s">
        <v>1732</v>
      </c>
      <c r="O1267" s="38" t="s">
        <v>2296</v>
      </c>
      <c r="P1267" t="s">
        <v>1391</v>
      </c>
      <c r="Q1267" t="s">
        <v>1392</v>
      </c>
      <c r="R1267" t="s">
        <v>18</v>
      </c>
    </row>
    <row r="1268" spans="1:18" hidden="1" x14ac:dyDescent="0.25">
      <c r="A1268" t="s">
        <v>2295</v>
      </c>
      <c r="B1268" t="s">
        <v>1991</v>
      </c>
      <c r="C1268" s="29">
        <v>2</v>
      </c>
      <c r="D1268" t="s">
        <v>1387</v>
      </c>
      <c r="E1268" t="s">
        <v>22</v>
      </c>
      <c r="F1268" s="29">
        <v>21</v>
      </c>
      <c r="G1268" t="s">
        <v>88</v>
      </c>
      <c r="H1268" t="s">
        <v>88</v>
      </c>
      <c r="I1268" s="29">
        <v>320</v>
      </c>
      <c r="J1268" t="s">
        <v>16</v>
      </c>
      <c r="K1268" t="s">
        <v>16</v>
      </c>
      <c r="L1268" s="30">
        <v>2104</v>
      </c>
      <c r="M1268" t="s">
        <v>1732</v>
      </c>
      <c r="N1268" t="s">
        <v>1732</v>
      </c>
      <c r="O1268" s="38" t="s">
        <v>2297</v>
      </c>
      <c r="P1268" t="s">
        <v>1393</v>
      </c>
      <c r="Q1268" t="s">
        <v>1394</v>
      </c>
      <c r="R1268" t="s">
        <v>18</v>
      </c>
    </row>
    <row r="1269" spans="1:18" hidden="1" x14ac:dyDescent="0.25">
      <c r="A1269" t="s">
        <v>2295</v>
      </c>
      <c r="B1269" t="s">
        <v>1991</v>
      </c>
      <c r="C1269" s="29">
        <v>2</v>
      </c>
      <c r="D1269" t="s">
        <v>1387</v>
      </c>
      <c r="E1269" t="s">
        <v>22</v>
      </c>
      <c r="F1269" s="29">
        <v>21</v>
      </c>
      <c r="G1269" t="s">
        <v>88</v>
      </c>
      <c r="H1269" t="s">
        <v>88</v>
      </c>
      <c r="I1269" s="29">
        <v>320</v>
      </c>
      <c r="J1269" t="s">
        <v>16</v>
      </c>
      <c r="K1269" t="s">
        <v>16</v>
      </c>
      <c r="L1269" s="30">
        <v>2104</v>
      </c>
      <c r="M1269" t="s">
        <v>1732</v>
      </c>
      <c r="N1269" t="s">
        <v>1732</v>
      </c>
      <c r="O1269" s="38" t="s">
        <v>2298</v>
      </c>
      <c r="P1269" t="s">
        <v>1395</v>
      </c>
      <c r="Q1269" t="s">
        <v>1396</v>
      </c>
      <c r="R1269" t="s">
        <v>18</v>
      </c>
    </row>
    <row r="1270" spans="1:18" hidden="1" x14ac:dyDescent="0.25">
      <c r="A1270" t="s">
        <v>2295</v>
      </c>
      <c r="B1270" t="s">
        <v>1991</v>
      </c>
      <c r="C1270" s="29">
        <v>2</v>
      </c>
      <c r="D1270" t="s">
        <v>1387</v>
      </c>
      <c r="E1270" t="s">
        <v>22</v>
      </c>
      <c r="F1270" s="29">
        <v>21</v>
      </c>
      <c r="G1270" t="s">
        <v>88</v>
      </c>
      <c r="H1270" t="s">
        <v>88</v>
      </c>
      <c r="I1270" s="29">
        <v>320</v>
      </c>
      <c r="J1270" t="s">
        <v>16</v>
      </c>
      <c r="K1270" t="s">
        <v>16</v>
      </c>
      <c r="L1270" s="30">
        <v>2104</v>
      </c>
      <c r="M1270" t="s">
        <v>1732</v>
      </c>
      <c r="N1270" t="s">
        <v>1732</v>
      </c>
      <c r="O1270" s="38" t="s">
        <v>2299</v>
      </c>
      <c r="P1270" t="s">
        <v>1414</v>
      </c>
      <c r="Q1270" t="s">
        <v>1415</v>
      </c>
      <c r="R1270" t="s">
        <v>18</v>
      </c>
    </row>
    <row r="1271" spans="1:18" hidden="1" x14ac:dyDescent="0.25">
      <c r="A1271" t="s">
        <v>2295</v>
      </c>
      <c r="B1271" t="s">
        <v>1991</v>
      </c>
      <c r="C1271" s="29">
        <v>2</v>
      </c>
      <c r="D1271" t="s">
        <v>1387</v>
      </c>
      <c r="E1271" t="s">
        <v>22</v>
      </c>
      <c r="F1271" s="29">
        <v>21</v>
      </c>
      <c r="G1271" t="s">
        <v>88</v>
      </c>
      <c r="H1271" t="s">
        <v>88</v>
      </c>
      <c r="I1271" s="29">
        <v>320</v>
      </c>
      <c r="J1271" t="s">
        <v>16</v>
      </c>
      <c r="K1271" t="s">
        <v>16</v>
      </c>
      <c r="L1271" s="30">
        <v>2104</v>
      </c>
      <c r="M1271" t="s">
        <v>1732</v>
      </c>
      <c r="N1271" t="s">
        <v>1732</v>
      </c>
      <c r="O1271" s="38" t="s">
        <v>2300</v>
      </c>
      <c r="P1271" t="s">
        <v>1418</v>
      </c>
      <c r="Q1271" t="s">
        <v>1418</v>
      </c>
      <c r="R1271" t="s">
        <v>25</v>
      </c>
    </row>
    <row r="1272" spans="1:18" hidden="1" x14ac:dyDescent="0.25">
      <c r="A1272" t="s">
        <v>2295</v>
      </c>
      <c r="B1272" t="s">
        <v>1991</v>
      </c>
      <c r="C1272" s="29">
        <v>2</v>
      </c>
      <c r="D1272" t="s">
        <v>1387</v>
      </c>
      <c r="E1272" t="s">
        <v>22</v>
      </c>
      <c r="F1272" s="29">
        <v>21</v>
      </c>
      <c r="G1272" t="s">
        <v>88</v>
      </c>
      <c r="H1272" t="s">
        <v>88</v>
      </c>
      <c r="I1272" s="29">
        <v>320</v>
      </c>
      <c r="J1272" t="s">
        <v>16</v>
      </c>
      <c r="K1272" t="s">
        <v>16</v>
      </c>
      <c r="L1272" s="30">
        <v>2104</v>
      </c>
      <c r="M1272" t="s">
        <v>1732</v>
      </c>
      <c r="N1272" t="s">
        <v>1732</v>
      </c>
      <c r="O1272" s="38" t="s">
        <v>1902</v>
      </c>
      <c r="P1272" t="s">
        <v>1389</v>
      </c>
      <c r="Q1272" t="s">
        <v>1390</v>
      </c>
      <c r="R1272" t="s">
        <v>18</v>
      </c>
    </row>
    <row r="1273" spans="1:18" hidden="1" x14ac:dyDescent="0.25">
      <c r="A1273" s="33" t="str">
        <f t="shared" ref="A1273:A1321" si="0">C1273&amp;"."&amp;F1273&amp;"."&amp;I1273&amp;"."&amp;L1273</f>
        <v>3.31.313.3139</v>
      </c>
      <c r="B1273" s="28" t="str">
        <f t="shared" ref="B1273:B1321" si="1">C1273&amp;"."&amp;F1273&amp;"."&amp;I1273</f>
        <v>3.31.313</v>
      </c>
      <c r="C1273" s="29">
        <v>3</v>
      </c>
      <c r="D1273" s="19" t="s">
        <v>1370</v>
      </c>
      <c r="E1273" s="19" t="s">
        <v>72</v>
      </c>
      <c r="F1273" s="29">
        <v>31</v>
      </c>
      <c r="G1273" s="19" t="s">
        <v>102</v>
      </c>
      <c r="H1273" s="19" t="s">
        <v>102</v>
      </c>
      <c r="I1273" s="29">
        <v>313</v>
      </c>
      <c r="J1273" s="19" t="s">
        <v>109</v>
      </c>
      <c r="K1273" s="19" t="s">
        <v>109</v>
      </c>
      <c r="L1273" s="30">
        <v>3139</v>
      </c>
      <c r="M1273" s="19" t="s">
        <v>46</v>
      </c>
      <c r="N1273" s="19" t="s">
        <v>46</v>
      </c>
      <c r="O1273" s="30" t="s">
        <v>2296</v>
      </c>
      <c r="P1273" s="19" t="s">
        <v>1392</v>
      </c>
      <c r="Q1273" s="19" t="s">
        <v>1391</v>
      </c>
      <c r="R1273" t="s">
        <v>18</v>
      </c>
    </row>
    <row r="1274" spans="1:18" hidden="1" x14ac:dyDescent="0.25">
      <c r="A1274" s="33" t="str">
        <f t="shared" si="0"/>
        <v>3.31.313.3139</v>
      </c>
      <c r="B1274" s="28" t="str">
        <f t="shared" si="1"/>
        <v>3.31.313</v>
      </c>
      <c r="C1274" s="29">
        <v>3</v>
      </c>
      <c r="D1274" s="19" t="s">
        <v>1370</v>
      </c>
      <c r="E1274" s="19" t="s">
        <v>72</v>
      </c>
      <c r="F1274" s="29">
        <v>31</v>
      </c>
      <c r="G1274" s="19" t="s">
        <v>102</v>
      </c>
      <c r="H1274" s="19" t="s">
        <v>102</v>
      </c>
      <c r="I1274" s="29">
        <v>313</v>
      </c>
      <c r="J1274" s="19" t="s">
        <v>109</v>
      </c>
      <c r="K1274" s="19" t="s">
        <v>109</v>
      </c>
      <c r="L1274" s="30">
        <v>3139</v>
      </c>
      <c r="M1274" s="19" t="s">
        <v>46</v>
      </c>
      <c r="N1274" s="19" t="s">
        <v>46</v>
      </c>
      <c r="O1274" s="30" t="s">
        <v>2297</v>
      </c>
      <c r="P1274" s="19" t="s">
        <v>1394</v>
      </c>
      <c r="Q1274" s="19" t="s">
        <v>1393</v>
      </c>
      <c r="R1274" t="s">
        <v>18</v>
      </c>
    </row>
    <row r="1275" spans="1:18" hidden="1" x14ac:dyDescent="0.25">
      <c r="A1275" s="33" t="str">
        <f t="shared" si="0"/>
        <v>3.31.313.3139</v>
      </c>
      <c r="B1275" s="28" t="str">
        <f t="shared" si="1"/>
        <v>3.31.313</v>
      </c>
      <c r="C1275" s="29">
        <v>3</v>
      </c>
      <c r="D1275" s="19" t="s">
        <v>1370</v>
      </c>
      <c r="E1275" s="19" t="s">
        <v>72</v>
      </c>
      <c r="F1275" s="29">
        <v>31</v>
      </c>
      <c r="G1275" s="19" t="s">
        <v>102</v>
      </c>
      <c r="H1275" s="19" t="s">
        <v>102</v>
      </c>
      <c r="I1275" s="29">
        <v>313</v>
      </c>
      <c r="J1275" s="19" t="s">
        <v>109</v>
      </c>
      <c r="K1275" s="19" t="s">
        <v>109</v>
      </c>
      <c r="L1275" s="30">
        <v>3139</v>
      </c>
      <c r="M1275" s="19" t="s">
        <v>46</v>
      </c>
      <c r="N1275" s="19" t="s">
        <v>46</v>
      </c>
      <c r="O1275" s="30" t="s">
        <v>2298</v>
      </c>
      <c r="P1275" s="19" t="s">
        <v>1396</v>
      </c>
      <c r="Q1275" s="19" t="s">
        <v>1395</v>
      </c>
      <c r="R1275" t="s">
        <v>18</v>
      </c>
    </row>
    <row r="1276" spans="1:18" hidden="1" x14ac:dyDescent="0.25">
      <c r="A1276" s="33" t="str">
        <f t="shared" si="0"/>
        <v>3.31.313.3139</v>
      </c>
      <c r="B1276" s="28" t="str">
        <f t="shared" si="1"/>
        <v>3.31.313</v>
      </c>
      <c r="C1276" s="29">
        <v>3</v>
      </c>
      <c r="D1276" s="19" t="s">
        <v>1370</v>
      </c>
      <c r="E1276" s="19" t="s">
        <v>72</v>
      </c>
      <c r="F1276" s="29">
        <v>31</v>
      </c>
      <c r="G1276" s="19" t="s">
        <v>102</v>
      </c>
      <c r="H1276" s="19" t="s">
        <v>102</v>
      </c>
      <c r="I1276" s="29">
        <v>313</v>
      </c>
      <c r="J1276" s="19" t="s">
        <v>109</v>
      </c>
      <c r="K1276" s="19" t="s">
        <v>109</v>
      </c>
      <c r="L1276" s="30">
        <v>3139</v>
      </c>
      <c r="M1276" s="19" t="s">
        <v>46</v>
      </c>
      <c r="N1276" s="19" t="s">
        <v>46</v>
      </c>
      <c r="O1276" s="30" t="s">
        <v>1902</v>
      </c>
      <c r="P1276" s="19" t="s">
        <v>1390</v>
      </c>
      <c r="Q1276" s="19" t="s">
        <v>1389</v>
      </c>
      <c r="R1276" t="s">
        <v>18</v>
      </c>
    </row>
    <row r="1277" spans="1:18" hidden="1" x14ac:dyDescent="0.25">
      <c r="A1277" s="33" t="str">
        <f t="shared" si="0"/>
        <v>3.31.313.3139</v>
      </c>
      <c r="B1277" s="28" t="str">
        <f t="shared" si="1"/>
        <v>3.31.313</v>
      </c>
      <c r="C1277" s="29">
        <v>3</v>
      </c>
      <c r="D1277" s="19" t="s">
        <v>1370</v>
      </c>
      <c r="E1277" s="19" t="s">
        <v>72</v>
      </c>
      <c r="F1277" s="29">
        <v>31</v>
      </c>
      <c r="G1277" s="19" t="s">
        <v>102</v>
      </c>
      <c r="H1277" s="19" t="s">
        <v>102</v>
      </c>
      <c r="I1277" s="29">
        <v>313</v>
      </c>
      <c r="J1277" s="19" t="s">
        <v>109</v>
      </c>
      <c r="K1277" s="19" t="s">
        <v>109</v>
      </c>
      <c r="L1277" s="30">
        <v>3139</v>
      </c>
      <c r="M1277" s="19" t="s">
        <v>46</v>
      </c>
      <c r="N1277" s="19" t="s">
        <v>46</v>
      </c>
      <c r="O1277" s="30" t="s">
        <v>2299</v>
      </c>
      <c r="P1277" s="19" t="s">
        <v>1415</v>
      </c>
      <c r="Q1277" s="19" t="s">
        <v>1414</v>
      </c>
      <c r="R1277" t="s">
        <v>18</v>
      </c>
    </row>
    <row r="1278" spans="1:18" hidden="1" x14ac:dyDescent="0.25">
      <c r="A1278" s="33" t="str">
        <f t="shared" si="0"/>
        <v>3.31.313.3139</v>
      </c>
      <c r="B1278" s="28" t="str">
        <f t="shared" si="1"/>
        <v>3.31.313</v>
      </c>
      <c r="C1278" s="29">
        <v>3</v>
      </c>
      <c r="D1278" s="19" t="s">
        <v>1370</v>
      </c>
      <c r="E1278" s="19" t="s">
        <v>72</v>
      </c>
      <c r="F1278" s="29">
        <v>31</v>
      </c>
      <c r="G1278" s="19" t="s">
        <v>102</v>
      </c>
      <c r="H1278" s="19" t="s">
        <v>102</v>
      </c>
      <c r="I1278" s="29">
        <v>313</v>
      </c>
      <c r="J1278" s="19" t="s">
        <v>109</v>
      </c>
      <c r="K1278" s="19" t="s">
        <v>109</v>
      </c>
      <c r="L1278" s="30">
        <v>3139</v>
      </c>
      <c r="M1278" s="19" t="s">
        <v>46</v>
      </c>
      <c r="N1278" s="19" t="s">
        <v>46</v>
      </c>
      <c r="O1278" s="30" t="s">
        <v>2301</v>
      </c>
      <c r="P1278" s="19" t="s">
        <v>1417</v>
      </c>
      <c r="Q1278" s="19" t="s">
        <v>1417</v>
      </c>
      <c r="R1278" t="s">
        <v>25</v>
      </c>
    </row>
    <row r="1279" spans="1:18" hidden="1" x14ac:dyDescent="0.25">
      <c r="A1279" s="33" t="str">
        <f t="shared" si="0"/>
        <v>3.31.313.3139</v>
      </c>
      <c r="B1279" s="28" t="str">
        <f t="shared" si="1"/>
        <v>3.31.313</v>
      </c>
      <c r="C1279" s="29">
        <v>3</v>
      </c>
      <c r="D1279" s="19" t="s">
        <v>1370</v>
      </c>
      <c r="E1279" s="19" t="s">
        <v>72</v>
      </c>
      <c r="F1279" s="29">
        <v>31</v>
      </c>
      <c r="G1279" s="19" t="s">
        <v>102</v>
      </c>
      <c r="H1279" s="19" t="s">
        <v>102</v>
      </c>
      <c r="I1279" s="29">
        <v>313</v>
      </c>
      <c r="J1279" s="19" t="s">
        <v>109</v>
      </c>
      <c r="K1279" s="19" t="s">
        <v>109</v>
      </c>
      <c r="L1279" s="30">
        <v>3139</v>
      </c>
      <c r="M1279" s="19" t="s">
        <v>46</v>
      </c>
      <c r="N1279" s="19" t="s">
        <v>46</v>
      </c>
      <c r="O1279" s="30" t="s">
        <v>2302</v>
      </c>
      <c r="P1279" s="19" t="s">
        <v>1781</v>
      </c>
      <c r="Q1279" s="19" t="s">
        <v>1422</v>
      </c>
      <c r="R1279" t="s">
        <v>18</v>
      </c>
    </row>
    <row r="1280" spans="1:18" hidden="1" x14ac:dyDescent="0.25">
      <c r="A1280" t="str">
        <f t="shared" si="0"/>
        <v>1.13.320.1301</v>
      </c>
      <c r="B1280" t="str">
        <f t="shared" si="1"/>
        <v>1.13.320</v>
      </c>
      <c r="C1280" s="29">
        <v>1</v>
      </c>
      <c r="D1280" s="35" t="s">
        <v>1373</v>
      </c>
      <c r="E1280" s="35" t="s">
        <v>98</v>
      </c>
      <c r="F1280" s="29">
        <v>13</v>
      </c>
      <c r="G1280" s="35" t="s">
        <v>274</v>
      </c>
      <c r="H1280" s="35" t="s">
        <v>274</v>
      </c>
      <c r="I1280" s="29">
        <v>320</v>
      </c>
      <c r="J1280" s="35" t="s">
        <v>16</v>
      </c>
      <c r="K1280" s="35" t="s">
        <v>16</v>
      </c>
      <c r="L1280" s="30">
        <v>1301</v>
      </c>
      <c r="M1280" s="19" t="s">
        <v>2304</v>
      </c>
      <c r="N1280" s="19" t="s">
        <v>2304</v>
      </c>
      <c r="O1280" s="30" t="s">
        <v>2296</v>
      </c>
      <c r="P1280" s="19" t="s">
        <v>1392</v>
      </c>
      <c r="Q1280" s="19" t="s">
        <v>1391</v>
      </c>
      <c r="R1280" t="s">
        <v>18</v>
      </c>
    </row>
    <row r="1281" spans="1:18" hidden="1" x14ac:dyDescent="0.25">
      <c r="A1281" t="str">
        <f t="shared" si="0"/>
        <v>1.13.320.1301</v>
      </c>
      <c r="B1281" t="str">
        <f t="shared" si="1"/>
        <v>1.13.320</v>
      </c>
      <c r="C1281" s="29">
        <v>1</v>
      </c>
      <c r="D1281" s="35" t="s">
        <v>1373</v>
      </c>
      <c r="E1281" s="35" t="s">
        <v>98</v>
      </c>
      <c r="F1281" s="29">
        <v>13</v>
      </c>
      <c r="G1281" s="35" t="s">
        <v>274</v>
      </c>
      <c r="H1281" s="35" t="s">
        <v>274</v>
      </c>
      <c r="I1281" s="29">
        <v>320</v>
      </c>
      <c r="J1281" s="35" t="s">
        <v>16</v>
      </c>
      <c r="K1281" s="35" t="s">
        <v>16</v>
      </c>
      <c r="L1281" s="30">
        <v>1301</v>
      </c>
      <c r="M1281" s="19" t="s">
        <v>2304</v>
      </c>
      <c r="N1281" s="19" t="s">
        <v>2304</v>
      </c>
      <c r="O1281" s="30" t="s">
        <v>2297</v>
      </c>
      <c r="P1281" s="19" t="s">
        <v>1394</v>
      </c>
      <c r="Q1281" s="19" t="s">
        <v>1393</v>
      </c>
      <c r="R1281" t="s">
        <v>18</v>
      </c>
    </row>
    <row r="1282" spans="1:18" hidden="1" x14ac:dyDescent="0.25">
      <c r="A1282" t="str">
        <f t="shared" si="0"/>
        <v>1.13.320.1301</v>
      </c>
      <c r="B1282" t="str">
        <f t="shared" si="1"/>
        <v>1.13.320</v>
      </c>
      <c r="C1282" s="29">
        <v>1</v>
      </c>
      <c r="D1282" s="35" t="s">
        <v>1373</v>
      </c>
      <c r="E1282" s="35" t="s">
        <v>98</v>
      </c>
      <c r="F1282" s="29">
        <v>13</v>
      </c>
      <c r="G1282" s="35" t="s">
        <v>274</v>
      </c>
      <c r="H1282" s="35" t="s">
        <v>274</v>
      </c>
      <c r="I1282" s="29">
        <v>320</v>
      </c>
      <c r="J1282" s="35" t="s">
        <v>16</v>
      </c>
      <c r="K1282" s="35" t="s">
        <v>16</v>
      </c>
      <c r="L1282" s="30">
        <v>1301</v>
      </c>
      <c r="M1282" s="19" t="s">
        <v>2304</v>
      </c>
      <c r="N1282" s="19" t="s">
        <v>2304</v>
      </c>
      <c r="O1282" s="30" t="s">
        <v>2298</v>
      </c>
      <c r="P1282" s="19" t="s">
        <v>1396</v>
      </c>
      <c r="Q1282" s="19" t="s">
        <v>1395</v>
      </c>
      <c r="R1282" t="s">
        <v>18</v>
      </c>
    </row>
    <row r="1283" spans="1:18" hidden="1" x14ac:dyDescent="0.25">
      <c r="A1283" t="str">
        <f t="shared" si="0"/>
        <v>1.13.320.1301</v>
      </c>
      <c r="B1283" t="str">
        <f t="shared" si="1"/>
        <v>1.13.320</v>
      </c>
      <c r="C1283" s="29">
        <v>1</v>
      </c>
      <c r="D1283" s="35" t="s">
        <v>1373</v>
      </c>
      <c r="E1283" s="35" t="s">
        <v>98</v>
      </c>
      <c r="F1283" s="29">
        <v>13</v>
      </c>
      <c r="G1283" s="35" t="s">
        <v>274</v>
      </c>
      <c r="H1283" s="35" t="s">
        <v>274</v>
      </c>
      <c r="I1283" s="29">
        <v>320</v>
      </c>
      <c r="J1283" s="35" t="s">
        <v>16</v>
      </c>
      <c r="K1283" s="35" t="s">
        <v>16</v>
      </c>
      <c r="L1283" s="30">
        <v>1301</v>
      </c>
      <c r="M1283" s="19" t="s">
        <v>2304</v>
      </c>
      <c r="N1283" s="19" t="s">
        <v>2304</v>
      </c>
      <c r="O1283" s="30" t="s">
        <v>1902</v>
      </c>
      <c r="P1283" s="19" t="s">
        <v>1390</v>
      </c>
      <c r="Q1283" s="19" t="s">
        <v>1389</v>
      </c>
      <c r="R1283" t="s">
        <v>18</v>
      </c>
    </row>
    <row r="1284" spans="1:18" hidden="1" x14ac:dyDescent="0.25">
      <c r="A1284" t="str">
        <f t="shared" si="0"/>
        <v>1.13.320.1301</v>
      </c>
      <c r="B1284" t="str">
        <f t="shared" si="1"/>
        <v>1.13.320</v>
      </c>
      <c r="C1284" s="29">
        <v>1</v>
      </c>
      <c r="D1284" s="35" t="s">
        <v>1373</v>
      </c>
      <c r="E1284" s="35" t="s">
        <v>98</v>
      </c>
      <c r="F1284" s="29">
        <v>13</v>
      </c>
      <c r="G1284" s="35" t="s">
        <v>274</v>
      </c>
      <c r="H1284" s="35" t="s">
        <v>274</v>
      </c>
      <c r="I1284" s="29">
        <v>320</v>
      </c>
      <c r="J1284" s="35" t="s">
        <v>16</v>
      </c>
      <c r="K1284" s="35" t="s">
        <v>16</v>
      </c>
      <c r="L1284" s="30">
        <v>1301</v>
      </c>
      <c r="M1284" s="19" t="s">
        <v>2304</v>
      </c>
      <c r="N1284" s="19" t="s">
        <v>2304</v>
      </c>
      <c r="O1284" s="30" t="s">
        <v>2305</v>
      </c>
      <c r="P1284" s="19" t="s">
        <v>1648</v>
      </c>
      <c r="Q1284" s="19" t="s">
        <v>1647</v>
      </c>
      <c r="R1284" t="s">
        <v>18</v>
      </c>
    </row>
    <row r="1285" spans="1:18" hidden="1" x14ac:dyDescent="0.25">
      <c r="A1285" t="str">
        <f t="shared" si="0"/>
        <v>1.13.320.1301</v>
      </c>
      <c r="B1285" t="str">
        <f t="shared" si="1"/>
        <v>1.13.320</v>
      </c>
      <c r="C1285" s="29">
        <v>1</v>
      </c>
      <c r="D1285" s="35" t="s">
        <v>1373</v>
      </c>
      <c r="E1285" s="35" t="s">
        <v>98</v>
      </c>
      <c r="F1285" s="29">
        <v>13</v>
      </c>
      <c r="G1285" s="35" t="s">
        <v>274</v>
      </c>
      <c r="H1285" s="35" t="s">
        <v>274</v>
      </c>
      <c r="I1285" s="29">
        <v>320</v>
      </c>
      <c r="J1285" s="35" t="s">
        <v>16</v>
      </c>
      <c r="K1285" s="35" t="s">
        <v>16</v>
      </c>
      <c r="L1285" s="30">
        <v>1301</v>
      </c>
      <c r="M1285" s="19" t="s">
        <v>2304</v>
      </c>
      <c r="N1285" s="19" t="s">
        <v>2304</v>
      </c>
      <c r="O1285" s="30" t="s">
        <v>2306</v>
      </c>
      <c r="P1285" s="19" t="s">
        <v>1458</v>
      </c>
      <c r="Q1285" s="19" t="s">
        <v>1457</v>
      </c>
      <c r="R1285" t="s">
        <v>18</v>
      </c>
    </row>
    <row r="1286" spans="1:18" hidden="1" x14ac:dyDescent="0.25">
      <c r="A1286" t="str">
        <f t="shared" si="0"/>
        <v>1.13.320.1301</v>
      </c>
      <c r="B1286" t="str">
        <f t="shared" si="1"/>
        <v>1.13.320</v>
      </c>
      <c r="C1286" s="29">
        <v>1</v>
      </c>
      <c r="D1286" s="35" t="s">
        <v>1373</v>
      </c>
      <c r="E1286" s="35" t="s">
        <v>98</v>
      </c>
      <c r="F1286" s="29">
        <v>13</v>
      </c>
      <c r="G1286" s="35" t="s">
        <v>274</v>
      </c>
      <c r="H1286" s="35" t="s">
        <v>274</v>
      </c>
      <c r="I1286" s="29">
        <v>320</v>
      </c>
      <c r="J1286" s="35" t="s">
        <v>16</v>
      </c>
      <c r="K1286" s="35" t="s">
        <v>16</v>
      </c>
      <c r="L1286" s="30">
        <v>1301</v>
      </c>
      <c r="M1286" s="19" t="s">
        <v>2304</v>
      </c>
      <c r="N1286" s="19" t="s">
        <v>2304</v>
      </c>
      <c r="O1286" s="30" t="s">
        <v>2307</v>
      </c>
      <c r="P1286" s="19" t="s">
        <v>1460</v>
      </c>
      <c r="Q1286" s="19" t="s">
        <v>1459</v>
      </c>
      <c r="R1286" t="s">
        <v>18</v>
      </c>
    </row>
    <row r="1287" spans="1:18" hidden="1" x14ac:dyDescent="0.25">
      <c r="A1287" t="str">
        <f t="shared" si="0"/>
        <v>1.13.320.1301</v>
      </c>
      <c r="B1287" t="str">
        <f t="shared" si="1"/>
        <v>1.13.320</v>
      </c>
      <c r="C1287" s="29">
        <v>1</v>
      </c>
      <c r="D1287" s="35" t="s">
        <v>1373</v>
      </c>
      <c r="E1287" s="35" t="s">
        <v>98</v>
      </c>
      <c r="F1287" s="29">
        <v>13</v>
      </c>
      <c r="G1287" s="35" t="s">
        <v>274</v>
      </c>
      <c r="H1287" s="35" t="s">
        <v>274</v>
      </c>
      <c r="I1287" s="29">
        <v>320</v>
      </c>
      <c r="J1287" s="35" t="s">
        <v>16</v>
      </c>
      <c r="K1287" s="35" t="s">
        <v>16</v>
      </c>
      <c r="L1287" s="30">
        <v>1301</v>
      </c>
      <c r="M1287" s="19" t="s">
        <v>2304</v>
      </c>
      <c r="N1287" s="19" t="s">
        <v>2304</v>
      </c>
      <c r="O1287" s="30" t="s">
        <v>2308</v>
      </c>
      <c r="P1287" s="19" t="s">
        <v>1456</v>
      </c>
      <c r="Q1287" s="19" t="s">
        <v>1455</v>
      </c>
      <c r="R1287" t="s">
        <v>18</v>
      </c>
    </row>
    <row r="1288" spans="1:18" hidden="1" x14ac:dyDescent="0.25">
      <c r="A1288" t="str">
        <f t="shared" si="0"/>
        <v>1.13.320.1301</v>
      </c>
      <c r="B1288" t="str">
        <f t="shared" si="1"/>
        <v>1.13.320</v>
      </c>
      <c r="C1288" s="29">
        <v>1</v>
      </c>
      <c r="D1288" s="35" t="s">
        <v>1373</v>
      </c>
      <c r="E1288" s="35" t="s">
        <v>98</v>
      </c>
      <c r="F1288" s="29">
        <v>13</v>
      </c>
      <c r="G1288" s="35" t="s">
        <v>274</v>
      </c>
      <c r="H1288" s="35" t="s">
        <v>274</v>
      </c>
      <c r="I1288" s="29">
        <v>320</v>
      </c>
      <c r="J1288" s="35" t="s">
        <v>16</v>
      </c>
      <c r="K1288" s="35" t="s">
        <v>16</v>
      </c>
      <c r="L1288" s="30">
        <v>1301</v>
      </c>
      <c r="M1288" s="19" t="s">
        <v>2304</v>
      </c>
      <c r="N1288" s="19" t="s">
        <v>2304</v>
      </c>
      <c r="O1288" s="30" t="s">
        <v>2309</v>
      </c>
      <c r="P1288" s="19" t="s">
        <v>1646</v>
      </c>
      <c r="Q1288" s="19" t="s">
        <v>1645</v>
      </c>
      <c r="R1288" t="s">
        <v>18</v>
      </c>
    </row>
    <row r="1289" spans="1:18" hidden="1" x14ac:dyDescent="0.25">
      <c r="A1289" t="str">
        <f t="shared" si="0"/>
        <v>1.13.320.1301</v>
      </c>
      <c r="B1289" t="str">
        <f t="shared" si="1"/>
        <v>1.13.320</v>
      </c>
      <c r="C1289" s="29">
        <v>1</v>
      </c>
      <c r="D1289" s="35" t="s">
        <v>1373</v>
      </c>
      <c r="E1289" s="35" t="s">
        <v>98</v>
      </c>
      <c r="F1289" s="29">
        <v>13</v>
      </c>
      <c r="G1289" s="35" t="s">
        <v>274</v>
      </c>
      <c r="H1289" s="35" t="s">
        <v>274</v>
      </c>
      <c r="I1289" s="29">
        <v>320</v>
      </c>
      <c r="J1289" s="35" t="s">
        <v>16</v>
      </c>
      <c r="K1289" s="35" t="s">
        <v>16</v>
      </c>
      <c r="L1289" s="30">
        <v>1301</v>
      </c>
      <c r="M1289" s="19" t="s">
        <v>2304</v>
      </c>
      <c r="N1289" s="19" t="s">
        <v>2304</v>
      </c>
      <c r="O1289" s="30" t="s">
        <v>2310</v>
      </c>
      <c r="P1289" s="19" t="s">
        <v>1450</v>
      </c>
      <c r="Q1289" s="19" t="s">
        <v>1449</v>
      </c>
      <c r="R1289" t="s">
        <v>18</v>
      </c>
    </row>
    <row r="1290" spans="1:18" hidden="1" x14ac:dyDescent="0.25">
      <c r="A1290" t="str">
        <f t="shared" si="0"/>
        <v>1.13.320.1301</v>
      </c>
      <c r="B1290" t="str">
        <f t="shared" si="1"/>
        <v>1.13.320</v>
      </c>
      <c r="C1290" s="29">
        <v>1</v>
      </c>
      <c r="D1290" s="35" t="s">
        <v>1373</v>
      </c>
      <c r="E1290" s="35" t="s">
        <v>98</v>
      </c>
      <c r="F1290" s="29">
        <v>13</v>
      </c>
      <c r="G1290" s="35" t="s">
        <v>274</v>
      </c>
      <c r="H1290" s="35" t="s">
        <v>274</v>
      </c>
      <c r="I1290" s="29">
        <v>320</v>
      </c>
      <c r="J1290" s="35" t="s">
        <v>16</v>
      </c>
      <c r="K1290" s="35" t="s">
        <v>16</v>
      </c>
      <c r="L1290" s="30">
        <v>1301</v>
      </c>
      <c r="M1290" s="19" t="s">
        <v>2304</v>
      </c>
      <c r="N1290" s="19" t="s">
        <v>2304</v>
      </c>
      <c r="O1290" s="30" t="s">
        <v>2311</v>
      </c>
      <c r="P1290" s="19" t="s">
        <v>1454</v>
      </c>
      <c r="Q1290" s="19" t="s">
        <v>1453</v>
      </c>
      <c r="R1290" t="s">
        <v>18</v>
      </c>
    </row>
    <row r="1291" spans="1:18" hidden="1" x14ac:dyDescent="0.25">
      <c r="A1291" t="str">
        <f t="shared" si="0"/>
        <v>1.13.320.1301</v>
      </c>
      <c r="B1291" t="str">
        <f t="shared" si="1"/>
        <v>1.13.320</v>
      </c>
      <c r="C1291" s="29">
        <v>1</v>
      </c>
      <c r="D1291" s="35" t="s">
        <v>1373</v>
      </c>
      <c r="E1291" s="35" t="s">
        <v>98</v>
      </c>
      <c r="F1291" s="29">
        <v>13</v>
      </c>
      <c r="G1291" s="35" t="s">
        <v>274</v>
      </c>
      <c r="H1291" s="35" t="s">
        <v>274</v>
      </c>
      <c r="I1291" s="29">
        <v>320</v>
      </c>
      <c r="J1291" s="35" t="s">
        <v>16</v>
      </c>
      <c r="K1291" s="35" t="s">
        <v>16</v>
      </c>
      <c r="L1291" s="30">
        <v>1301</v>
      </c>
      <c r="M1291" s="19" t="s">
        <v>2304</v>
      </c>
      <c r="N1291" s="19" t="s">
        <v>2304</v>
      </c>
      <c r="O1291" s="30" t="s">
        <v>2312</v>
      </c>
      <c r="P1291" s="19" t="s">
        <v>1452</v>
      </c>
      <c r="Q1291" s="19" t="s">
        <v>1451</v>
      </c>
      <c r="R1291" t="s">
        <v>18</v>
      </c>
    </row>
    <row r="1292" spans="1:18" hidden="1" x14ac:dyDescent="0.25">
      <c r="A1292" t="str">
        <f t="shared" si="0"/>
        <v>1.13.320.1301</v>
      </c>
      <c r="B1292" t="str">
        <f t="shared" si="1"/>
        <v>1.13.320</v>
      </c>
      <c r="C1292" s="29">
        <v>1</v>
      </c>
      <c r="D1292" s="35" t="s">
        <v>1373</v>
      </c>
      <c r="E1292" s="35" t="s">
        <v>98</v>
      </c>
      <c r="F1292" s="29">
        <v>13</v>
      </c>
      <c r="G1292" s="35" t="s">
        <v>274</v>
      </c>
      <c r="H1292" s="35" t="s">
        <v>274</v>
      </c>
      <c r="I1292" s="29">
        <v>320</v>
      </c>
      <c r="J1292" s="35" t="s">
        <v>16</v>
      </c>
      <c r="K1292" s="35" t="s">
        <v>16</v>
      </c>
      <c r="L1292" s="30">
        <v>1301</v>
      </c>
      <c r="M1292" s="19" t="s">
        <v>2304</v>
      </c>
      <c r="N1292" s="19" t="s">
        <v>2304</v>
      </c>
      <c r="O1292" s="30" t="s">
        <v>2313</v>
      </c>
      <c r="P1292" s="19" t="s">
        <v>1650</v>
      </c>
      <c r="Q1292" s="19" t="s">
        <v>1649</v>
      </c>
      <c r="R1292" t="s">
        <v>18</v>
      </c>
    </row>
    <row r="1293" spans="1:18" hidden="1" x14ac:dyDescent="0.25">
      <c r="A1293" t="str">
        <f t="shared" si="0"/>
        <v>1.13.320.1301</v>
      </c>
      <c r="B1293" t="str">
        <f t="shared" si="1"/>
        <v>1.13.320</v>
      </c>
      <c r="C1293" s="29">
        <v>1</v>
      </c>
      <c r="D1293" s="35" t="s">
        <v>1373</v>
      </c>
      <c r="E1293" s="35" t="s">
        <v>98</v>
      </c>
      <c r="F1293" s="29">
        <v>13</v>
      </c>
      <c r="G1293" s="35" t="s">
        <v>274</v>
      </c>
      <c r="H1293" s="35" t="s">
        <v>274</v>
      </c>
      <c r="I1293" s="29">
        <v>320</v>
      </c>
      <c r="J1293" s="35" t="s">
        <v>16</v>
      </c>
      <c r="K1293" s="35" t="s">
        <v>16</v>
      </c>
      <c r="L1293" s="30">
        <v>1301</v>
      </c>
      <c r="M1293" s="19" t="s">
        <v>2304</v>
      </c>
      <c r="N1293" s="19" t="s">
        <v>2304</v>
      </c>
      <c r="O1293" s="30" t="s">
        <v>1377</v>
      </c>
      <c r="P1293" s="19" t="s">
        <v>1470</v>
      </c>
      <c r="Q1293" s="19" t="s">
        <v>1469</v>
      </c>
      <c r="R1293" t="s">
        <v>18</v>
      </c>
    </row>
    <row r="1294" spans="1:18" hidden="1" x14ac:dyDescent="0.25">
      <c r="A1294" t="str">
        <f t="shared" si="0"/>
        <v>1.13.320.1301</v>
      </c>
      <c r="B1294" t="str">
        <f t="shared" si="1"/>
        <v>1.13.320</v>
      </c>
      <c r="C1294" s="29">
        <v>1</v>
      </c>
      <c r="D1294" s="35" t="s">
        <v>1373</v>
      </c>
      <c r="E1294" s="35" t="s">
        <v>98</v>
      </c>
      <c r="F1294" s="29">
        <v>13</v>
      </c>
      <c r="G1294" s="35" t="s">
        <v>274</v>
      </c>
      <c r="H1294" s="35" t="s">
        <v>274</v>
      </c>
      <c r="I1294" s="29">
        <v>320</v>
      </c>
      <c r="J1294" s="35" t="s">
        <v>16</v>
      </c>
      <c r="K1294" s="35" t="s">
        <v>16</v>
      </c>
      <c r="L1294" s="30">
        <v>1301</v>
      </c>
      <c r="M1294" s="19" t="s">
        <v>2304</v>
      </c>
      <c r="N1294" s="19" t="s">
        <v>2304</v>
      </c>
      <c r="O1294" s="30" t="s">
        <v>2314</v>
      </c>
      <c r="P1294" s="19" t="s">
        <v>1472</v>
      </c>
      <c r="Q1294" s="19" t="s">
        <v>1471</v>
      </c>
      <c r="R1294" t="s">
        <v>18</v>
      </c>
    </row>
    <row r="1295" spans="1:18" hidden="1" x14ac:dyDescent="0.25">
      <c r="A1295" t="str">
        <f t="shared" si="0"/>
        <v>1.13.320.1301</v>
      </c>
      <c r="B1295" t="str">
        <f t="shared" si="1"/>
        <v>1.13.320</v>
      </c>
      <c r="C1295" s="29">
        <v>1</v>
      </c>
      <c r="D1295" s="35" t="s">
        <v>1373</v>
      </c>
      <c r="E1295" s="35" t="s">
        <v>98</v>
      </c>
      <c r="F1295" s="29">
        <v>13</v>
      </c>
      <c r="G1295" s="35" t="s">
        <v>274</v>
      </c>
      <c r="H1295" s="35" t="s">
        <v>274</v>
      </c>
      <c r="I1295" s="29">
        <v>320</v>
      </c>
      <c r="J1295" s="35" t="s">
        <v>16</v>
      </c>
      <c r="K1295" s="35" t="s">
        <v>16</v>
      </c>
      <c r="L1295" s="30">
        <v>1301</v>
      </c>
      <c r="M1295" s="19" t="s">
        <v>2304</v>
      </c>
      <c r="N1295" s="19" t="s">
        <v>2304</v>
      </c>
      <c r="O1295" s="30" t="s">
        <v>2315</v>
      </c>
      <c r="P1295" s="19" t="s">
        <v>1468</v>
      </c>
      <c r="Q1295" s="19" t="s">
        <v>1467</v>
      </c>
      <c r="R1295" t="s">
        <v>18</v>
      </c>
    </row>
    <row r="1296" spans="1:18" hidden="1" x14ac:dyDescent="0.25">
      <c r="A1296" t="str">
        <f t="shared" si="0"/>
        <v>1.13.320.1301</v>
      </c>
      <c r="B1296" t="str">
        <f t="shared" si="1"/>
        <v>1.13.320</v>
      </c>
      <c r="C1296" s="29">
        <v>1</v>
      </c>
      <c r="D1296" s="35" t="s">
        <v>1373</v>
      </c>
      <c r="E1296" s="35" t="s">
        <v>98</v>
      </c>
      <c r="F1296" s="29">
        <v>13</v>
      </c>
      <c r="G1296" s="35" t="s">
        <v>274</v>
      </c>
      <c r="H1296" s="35" t="s">
        <v>274</v>
      </c>
      <c r="I1296" s="29">
        <v>320</v>
      </c>
      <c r="J1296" s="35" t="s">
        <v>16</v>
      </c>
      <c r="K1296" s="35" t="s">
        <v>16</v>
      </c>
      <c r="L1296" s="30">
        <v>1301</v>
      </c>
      <c r="M1296" s="19" t="s">
        <v>2304</v>
      </c>
      <c r="N1296" s="19" t="s">
        <v>2304</v>
      </c>
      <c r="O1296" s="30" t="s">
        <v>2316</v>
      </c>
      <c r="P1296" s="19" t="s">
        <v>1401</v>
      </c>
      <c r="Q1296" s="19" t="s">
        <v>1400</v>
      </c>
      <c r="R1296" t="s">
        <v>18</v>
      </c>
    </row>
    <row r="1297" spans="1:18" hidden="1" x14ac:dyDescent="0.25">
      <c r="A1297" t="str">
        <f t="shared" si="0"/>
        <v>1.13.320.1301</v>
      </c>
      <c r="B1297" t="str">
        <f t="shared" si="1"/>
        <v>1.13.320</v>
      </c>
      <c r="C1297" s="29">
        <v>1</v>
      </c>
      <c r="D1297" s="35" t="s">
        <v>1373</v>
      </c>
      <c r="E1297" s="35" t="s">
        <v>98</v>
      </c>
      <c r="F1297" s="29">
        <v>13</v>
      </c>
      <c r="G1297" s="35" t="s">
        <v>274</v>
      </c>
      <c r="H1297" s="35" t="s">
        <v>274</v>
      </c>
      <c r="I1297" s="29">
        <v>320</v>
      </c>
      <c r="J1297" s="35" t="s">
        <v>16</v>
      </c>
      <c r="K1297" s="35" t="s">
        <v>16</v>
      </c>
      <c r="L1297" s="30">
        <v>1301</v>
      </c>
      <c r="M1297" s="19" t="s">
        <v>2304</v>
      </c>
      <c r="N1297" s="19" t="s">
        <v>2304</v>
      </c>
      <c r="O1297" s="30" t="s">
        <v>2317</v>
      </c>
      <c r="P1297" s="19" t="s">
        <v>1403</v>
      </c>
      <c r="Q1297" s="19" t="s">
        <v>1402</v>
      </c>
      <c r="R1297" t="s">
        <v>18</v>
      </c>
    </row>
    <row r="1298" spans="1:18" hidden="1" x14ac:dyDescent="0.25">
      <c r="A1298" t="str">
        <f t="shared" si="0"/>
        <v>1.13.320.1301</v>
      </c>
      <c r="B1298" t="str">
        <f t="shared" si="1"/>
        <v>1.13.320</v>
      </c>
      <c r="C1298" s="29">
        <v>1</v>
      </c>
      <c r="D1298" s="35" t="s">
        <v>1373</v>
      </c>
      <c r="E1298" s="35" t="s">
        <v>98</v>
      </c>
      <c r="F1298" s="29">
        <v>13</v>
      </c>
      <c r="G1298" s="35" t="s">
        <v>274</v>
      </c>
      <c r="H1298" s="35" t="s">
        <v>274</v>
      </c>
      <c r="I1298" s="29">
        <v>320</v>
      </c>
      <c r="J1298" s="35" t="s">
        <v>16</v>
      </c>
      <c r="K1298" s="35" t="s">
        <v>16</v>
      </c>
      <c r="L1298" s="30">
        <v>1301</v>
      </c>
      <c r="M1298" s="19" t="s">
        <v>2304</v>
      </c>
      <c r="N1298" s="19" t="s">
        <v>2304</v>
      </c>
      <c r="O1298" s="30" t="s">
        <v>2318</v>
      </c>
      <c r="P1298" s="19" t="s">
        <v>1405</v>
      </c>
      <c r="Q1298" s="19" t="s">
        <v>1404</v>
      </c>
      <c r="R1298" t="s">
        <v>18</v>
      </c>
    </row>
    <row r="1299" spans="1:18" hidden="1" x14ac:dyDescent="0.25">
      <c r="A1299" t="str">
        <f t="shared" si="0"/>
        <v>1.13.320.1301</v>
      </c>
      <c r="B1299" t="str">
        <f t="shared" si="1"/>
        <v>1.13.320</v>
      </c>
      <c r="C1299" s="29">
        <v>1</v>
      </c>
      <c r="D1299" s="35" t="s">
        <v>1373</v>
      </c>
      <c r="E1299" s="35" t="s">
        <v>98</v>
      </c>
      <c r="F1299" s="29">
        <v>13</v>
      </c>
      <c r="G1299" s="35" t="s">
        <v>274</v>
      </c>
      <c r="H1299" s="35" t="s">
        <v>274</v>
      </c>
      <c r="I1299" s="29">
        <v>320</v>
      </c>
      <c r="J1299" s="35" t="s">
        <v>16</v>
      </c>
      <c r="K1299" s="35" t="s">
        <v>16</v>
      </c>
      <c r="L1299" s="30">
        <v>1301</v>
      </c>
      <c r="M1299" s="19" t="s">
        <v>2304</v>
      </c>
      <c r="N1299" s="19" t="s">
        <v>2304</v>
      </c>
      <c r="O1299" s="30" t="s">
        <v>2319</v>
      </c>
      <c r="P1299" s="19" t="s">
        <v>1398</v>
      </c>
      <c r="Q1299" s="19" t="s">
        <v>1397</v>
      </c>
      <c r="R1299" t="s">
        <v>18</v>
      </c>
    </row>
    <row r="1300" spans="1:18" hidden="1" x14ac:dyDescent="0.25">
      <c r="A1300" t="str">
        <f t="shared" si="0"/>
        <v>1.13.320.1301</v>
      </c>
      <c r="B1300" t="str">
        <f t="shared" si="1"/>
        <v>1.13.320</v>
      </c>
      <c r="C1300" s="29">
        <v>1</v>
      </c>
      <c r="D1300" s="35" t="s">
        <v>1373</v>
      </c>
      <c r="E1300" s="35" t="s">
        <v>98</v>
      </c>
      <c r="F1300" s="29">
        <v>13</v>
      </c>
      <c r="G1300" s="35" t="s">
        <v>274</v>
      </c>
      <c r="H1300" s="35" t="s">
        <v>274</v>
      </c>
      <c r="I1300" s="29">
        <v>320</v>
      </c>
      <c r="J1300" s="35" t="s">
        <v>16</v>
      </c>
      <c r="K1300" s="35" t="s">
        <v>16</v>
      </c>
      <c r="L1300" s="30">
        <v>1301</v>
      </c>
      <c r="M1300" s="19" t="s">
        <v>2304</v>
      </c>
      <c r="N1300" s="19" t="s">
        <v>2304</v>
      </c>
      <c r="O1300" s="30" t="s">
        <v>2320</v>
      </c>
      <c r="P1300" s="19" t="s">
        <v>1433</v>
      </c>
      <c r="Q1300" s="19" t="s">
        <v>1433</v>
      </c>
      <c r="R1300" t="s">
        <v>18</v>
      </c>
    </row>
    <row r="1301" spans="1:18" hidden="1" x14ac:dyDescent="0.25">
      <c r="A1301" t="str">
        <f t="shared" si="0"/>
        <v>1.13.320.1301</v>
      </c>
      <c r="B1301" t="str">
        <f t="shared" si="1"/>
        <v>1.13.320</v>
      </c>
      <c r="C1301" s="29">
        <v>1</v>
      </c>
      <c r="D1301" s="35" t="s">
        <v>1373</v>
      </c>
      <c r="E1301" s="35" t="s">
        <v>98</v>
      </c>
      <c r="F1301" s="29">
        <v>13</v>
      </c>
      <c r="G1301" s="35" t="s">
        <v>274</v>
      </c>
      <c r="H1301" s="35" t="s">
        <v>274</v>
      </c>
      <c r="I1301" s="29">
        <v>320</v>
      </c>
      <c r="J1301" s="35" t="s">
        <v>16</v>
      </c>
      <c r="K1301" s="35" t="s">
        <v>16</v>
      </c>
      <c r="L1301" s="30">
        <v>1301</v>
      </c>
      <c r="M1301" s="19" t="s">
        <v>2304</v>
      </c>
      <c r="N1301" s="19" t="s">
        <v>2304</v>
      </c>
      <c r="O1301" s="30" t="s">
        <v>2321</v>
      </c>
      <c r="P1301" s="19" t="s">
        <v>1448</v>
      </c>
      <c r="Q1301" s="19" t="s">
        <v>1447</v>
      </c>
      <c r="R1301" t="s">
        <v>18</v>
      </c>
    </row>
    <row r="1302" spans="1:18" hidden="1" x14ac:dyDescent="0.25">
      <c r="A1302" t="str">
        <f t="shared" si="0"/>
        <v>1.13.320.1301</v>
      </c>
      <c r="B1302" t="str">
        <f t="shared" si="1"/>
        <v>1.13.320</v>
      </c>
      <c r="C1302" s="29">
        <v>1</v>
      </c>
      <c r="D1302" s="35" t="s">
        <v>1373</v>
      </c>
      <c r="E1302" s="35" t="s">
        <v>98</v>
      </c>
      <c r="F1302" s="29">
        <v>13</v>
      </c>
      <c r="G1302" s="35" t="s">
        <v>274</v>
      </c>
      <c r="H1302" s="35" t="s">
        <v>274</v>
      </c>
      <c r="I1302" s="29">
        <v>320</v>
      </c>
      <c r="J1302" s="35" t="s">
        <v>16</v>
      </c>
      <c r="K1302" s="35" t="s">
        <v>16</v>
      </c>
      <c r="L1302" s="30">
        <v>1301</v>
      </c>
      <c r="M1302" s="19" t="s">
        <v>2304</v>
      </c>
      <c r="N1302" s="19" t="s">
        <v>2304</v>
      </c>
      <c r="O1302" s="30" t="s">
        <v>2322</v>
      </c>
      <c r="P1302" s="19" t="s">
        <v>1432</v>
      </c>
      <c r="Q1302" s="19" t="s">
        <v>1432</v>
      </c>
      <c r="R1302" t="s">
        <v>18</v>
      </c>
    </row>
    <row r="1303" spans="1:18" hidden="1" x14ac:dyDescent="0.25">
      <c r="A1303" t="str">
        <f t="shared" si="0"/>
        <v>1.13.320.1301</v>
      </c>
      <c r="B1303" t="str">
        <f t="shared" si="1"/>
        <v>1.13.320</v>
      </c>
      <c r="C1303" s="29">
        <v>1</v>
      </c>
      <c r="D1303" s="35" t="s">
        <v>1373</v>
      </c>
      <c r="E1303" s="35" t="s">
        <v>98</v>
      </c>
      <c r="F1303" s="29">
        <v>13</v>
      </c>
      <c r="G1303" s="35" t="s">
        <v>274</v>
      </c>
      <c r="H1303" s="35" t="s">
        <v>274</v>
      </c>
      <c r="I1303" s="29">
        <v>320</v>
      </c>
      <c r="J1303" s="35" t="s">
        <v>16</v>
      </c>
      <c r="K1303" s="35" t="s">
        <v>16</v>
      </c>
      <c r="L1303" s="30">
        <v>1301</v>
      </c>
      <c r="M1303" s="19" t="s">
        <v>2304</v>
      </c>
      <c r="N1303" s="19" t="s">
        <v>2304</v>
      </c>
      <c r="O1303" s="30" t="s">
        <v>2323</v>
      </c>
      <c r="P1303" s="19" t="s">
        <v>1420</v>
      </c>
      <c r="Q1303" s="19" t="s">
        <v>1420</v>
      </c>
      <c r="R1303" t="s">
        <v>25</v>
      </c>
    </row>
    <row r="1304" spans="1:18" hidden="1" x14ac:dyDescent="0.25">
      <c r="A1304" t="str">
        <f t="shared" si="0"/>
        <v>1.13.320.1301</v>
      </c>
      <c r="B1304" t="str">
        <f t="shared" si="1"/>
        <v>1.13.320</v>
      </c>
      <c r="C1304" s="29">
        <v>1</v>
      </c>
      <c r="D1304" s="35" t="s">
        <v>1373</v>
      </c>
      <c r="E1304" s="35" t="s">
        <v>98</v>
      </c>
      <c r="F1304" s="29">
        <v>13</v>
      </c>
      <c r="G1304" s="35" t="s">
        <v>274</v>
      </c>
      <c r="H1304" s="35" t="s">
        <v>274</v>
      </c>
      <c r="I1304" s="29">
        <v>320</v>
      </c>
      <c r="J1304" s="35" t="s">
        <v>16</v>
      </c>
      <c r="K1304" s="35" t="s">
        <v>16</v>
      </c>
      <c r="L1304" s="30">
        <v>1301</v>
      </c>
      <c r="M1304" s="19" t="s">
        <v>2304</v>
      </c>
      <c r="N1304" s="19" t="s">
        <v>2304</v>
      </c>
      <c r="O1304" s="30" t="s">
        <v>2324</v>
      </c>
      <c r="P1304" s="19" t="s">
        <v>2325</v>
      </c>
      <c r="Q1304" s="19" t="s">
        <v>2326</v>
      </c>
      <c r="R1304" t="s">
        <v>18</v>
      </c>
    </row>
    <row r="1305" spans="1:18" hidden="1" x14ac:dyDescent="0.25">
      <c r="A1305" t="str">
        <f t="shared" si="0"/>
        <v>1.13.320.1301</v>
      </c>
      <c r="B1305" t="str">
        <f t="shared" si="1"/>
        <v>1.13.320</v>
      </c>
      <c r="C1305" s="29">
        <v>1</v>
      </c>
      <c r="D1305" s="35" t="s">
        <v>1373</v>
      </c>
      <c r="E1305" s="35" t="s">
        <v>98</v>
      </c>
      <c r="F1305" s="29">
        <v>13</v>
      </c>
      <c r="G1305" s="35" t="s">
        <v>274</v>
      </c>
      <c r="H1305" s="35" t="s">
        <v>274</v>
      </c>
      <c r="I1305" s="29">
        <v>320</v>
      </c>
      <c r="J1305" s="35" t="s">
        <v>16</v>
      </c>
      <c r="K1305" s="35" t="s">
        <v>16</v>
      </c>
      <c r="L1305" s="30">
        <v>1301</v>
      </c>
      <c r="M1305" s="19" t="s">
        <v>2304</v>
      </c>
      <c r="N1305" s="19" t="s">
        <v>2304</v>
      </c>
      <c r="O1305" s="30" t="s">
        <v>2327</v>
      </c>
      <c r="P1305" s="19" t="s">
        <v>1462</v>
      </c>
      <c r="Q1305" s="19" t="s">
        <v>1461</v>
      </c>
      <c r="R1305" t="s">
        <v>18</v>
      </c>
    </row>
    <row r="1306" spans="1:18" hidden="1" x14ac:dyDescent="0.25">
      <c r="A1306" t="str">
        <f t="shared" si="0"/>
        <v>1.13.320.1301</v>
      </c>
      <c r="B1306" t="str">
        <f t="shared" si="1"/>
        <v>1.13.320</v>
      </c>
      <c r="C1306" s="29">
        <v>1</v>
      </c>
      <c r="D1306" s="35" t="s">
        <v>1373</v>
      </c>
      <c r="E1306" s="35" t="s">
        <v>98</v>
      </c>
      <c r="F1306" s="29">
        <v>13</v>
      </c>
      <c r="G1306" s="35" t="s">
        <v>274</v>
      </c>
      <c r="H1306" s="35" t="s">
        <v>274</v>
      </c>
      <c r="I1306" s="29">
        <v>320</v>
      </c>
      <c r="J1306" s="35" t="s">
        <v>16</v>
      </c>
      <c r="K1306" s="35" t="s">
        <v>16</v>
      </c>
      <c r="L1306" s="30">
        <v>1301</v>
      </c>
      <c r="M1306" s="19" t="s">
        <v>2304</v>
      </c>
      <c r="N1306" s="19" t="s">
        <v>2304</v>
      </c>
      <c r="O1306" s="30" t="s">
        <v>2328</v>
      </c>
      <c r="P1306" s="19" t="s">
        <v>1466</v>
      </c>
      <c r="Q1306" s="19" t="s">
        <v>1465</v>
      </c>
      <c r="R1306" t="s">
        <v>18</v>
      </c>
    </row>
    <row r="1307" spans="1:18" hidden="1" x14ac:dyDescent="0.25">
      <c r="A1307" t="str">
        <f t="shared" si="0"/>
        <v>1.13.320.1301</v>
      </c>
      <c r="B1307" t="str">
        <f t="shared" si="1"/>
        <v>1.13.320</v>
      </c>
      <c r="C1307" s="29">
        <v>1</v>
      </c>
      <c r="D1307" s="35" t="s">
        <v>1373</v>
      </c>
      <c r="E1307" s="35" t="s">
        <v>98</v>
      </c>
      <c r="F1307" s="29">
        <v>13</v>
      </c>
      <c r="G1307" s="35" t="s">
        <v>274</v>
      </c>
      <c r="H1307" s="35" t="s">
        <v>274</v>
      </c>
      <c r="I1307" s="29">
        <v>320</v>
      </c>
      <c r="J1307" s="35" t="s">
        <v>16</v>
      </c>
      <c r="K1307" s="35" t="s">
        <v>16</v>
      </c>
      <c r="L1307" s="30">
        <v>1301</v>
      </c>
      <c r="M1307" s="19" t="s">
        <v>2304</v>
      </c>
      <c r="N1307" s="19" t="s">
        <v>2304</v>
      </c>
      <c r="O1307" s="30" t="s">
        <v>2329</v>
      </c>
      <c r="P1307" s="19" t="s">
        <v>1464</v>
      </c>
      <c r="Q1307" s="19" t="s">
        <v>1463</v>
      </c>
      <c r="R1307" t="s">
        <v>18</v>
      </c>
    </row>
    <row r="1308" spans="1:18" hidden="1" x14ac:dyDescent="0.25">
      <c r="A1308" t="str">
        <f t="shared" si="0"/>
        <v>1.13.320.1301</v>
      </c>
      <c r="B1308" t="str">
        <f t="shared" si="1"/>
        <v>1.13.320</v>
      </c>
      <c r="C1308" s="29">
        <v>1</v>
      </c>
      <c r="D1308" s="35" t="s">
        <v>1373</v>
      </c>
      <c r="E1308" s="35" t="s">
        <v>98</v>
      </c>
      <c r="F1308" s="29">
        <v>13</v>
      </c>
      <c r="G1308" s="35" t="s">
        <v>274</v>
      </c>
      <c r="H1308" s="35" t="s">
        <v>274</v>
      </c>
      <c r="I1308" s="29">
        <v>320</v>
      </c>
      <c r="J1308" s="35" t="s">
        <v>16</v>
      </c>
      <c r="K1308" s="35" t="s">
        <v>16</v>
      </c>
      <c r="L1308" s="30">
        <v>1301</v>
      </c>
      <c r="M1308" s="19" t="s">
        <v>2304</v>
      </c>
      <c r="N1308" s="19" t="s">
        <v>2304</v>
      </c>
      <c r="O1308" s="30" t="s">
        <v>2330</v>
      </c>
      <c r="P1308" s="19" t="s">
        <v>1425</v>
      </c>
      <c r="Q1308" s="19" t="s">
        <v>1424</v>
      </c>
      <c r="R1308" t="s">
        <v>18</v>
      </c>
    </row>
    <row r="1309" spans="1:18" hidden="1" x14ac:dyDescent="0.25">
      <c r="A1309" t="str">
        <f t="shared" si="0"/>
        <v>1.13.320.1301</v>
      </c>
      <c r="B1309" t="str">
        <f t="shared" si="1"/>
        <v>1.13.320</v>
      </c>
      <c r="C1309" s="29">
        <v>1</v>
      </c>
      <c r="D1309" s="35" t="s">
        <v>1373</v>
      </c>
      <c r="E1309" s="35" t="s">
        <v>98</v>
      </c>
      <c r="F1309" s="29">
        <v>13</v>
      </c>
      <c r="G1309" s="35" t="s">
        <v>274</v>
      </c>
      <c r="H1309" s="35" t="s">
        <v>274</v>
      </c>
      <c r="I1309" s="29">
        <v>320</v>
      </c>
      <c r="J1309" s="35" t="s">
        <v>16</v>
      </c>
      <c r="K1309" s="35" t="s">
        <v>16</v>
      </c>
      <c r="L1309" s="30">
        <v>1301</v>
      </c>
      <c r="M1309" s="19" t="s">
        <v>2304</v>
      </c>
      <c r="N1309" s="19" t="s">
        <v>2304</v>
      </c>
      <c r="O1309" s="30" t="s">
        <v>1382</v>
      </c>
      <c r="P1309" s="19" t="s">
        <v>1427</v>
      </c>
      <c r="Q1309" s="19" t="s">
        <v>1426</v>
      </c>
      <c r="R1309" t="s">
        <v>18</v>
      </c>
    </row>
    <row r="1310" spans="1:18" hidden="1" x14ac:dyDescent="0.25">
      <c r="A1310" t="str">
        <f t="shared" si="0"/>
        <v>1.13.320.1301</v>
      </c>
      <c r="B1310" t="str">
        <f t="shared" si="1"/>
        <v>1.13.320</v>
      </c>
      <c r="C1310" s="29">
        <v>1</v>
      </c>
      <c r="D1310" s="35" t="s">
        <v>1373</v>
      </c>
      <c r="E1310" s="35" t="s">
        <v>98</v>
      </c>
      <c r="F1310" s="29">
        <v>13</v>
      </c>
      <c r="G1310" s="35" t="s">
        <v>274</v>
      </c>
      <c r="H1310" s="35" t="s">
        <v>274</v>
      </c>
      <c r="I1310" s="29">
        <v>320</v>
      </c>
      <c r="J1310" s="35" t="s">
        <v>16</v>
      </c>
      <c r="K1310" s="35" t="s">
        <v>16</v>
      </c>
      <c r="L1310" s="30">
        <v>1301</v>
      </c>
      <c r="M1310" s="19" t="s">
        <v>2304</v>
      </c>
      <c r="N1310" s="19" t="s">
        <v>2304</v>
      </c>
      <c r="O1310" s="30" t="s">
        <v>2331</v>
      </c>
      <c r="P1310" s="19" t="s">
        <v>1429</v>
      </c>
      <c r="Q1310" s="19" t="s">
        <v>1428</v>
      </c>
      <c r="R1310" t="s">
        <v>18</v>
      </c>
    </row>
    <row r="1311" spans="1:18" hidden="1" x14ac:dyDescent="0.25">
      <c r="A1311" t="str">
        <f t="shared" si="0"/>
        <v>1.13.320.1301</v>
      </c>
      <c r="B1311" t="str">
        <f t="shared" si="1"/>
        <v>1.13.320</v>
      </c>
      <c r="C1311" s="29">
        <v>1</v>
      </c>
      <c r="D1311" s="35" t="s">
        <v>1373</v>
      </c>
      <c r="E1311" s="35" t="s">
        <v>98</v>
      </c>
      <c r="F1311" s="29">
        <v>13</v>
      </c>
      <c r="G1311" s="35" t="s">
        <v>274</v>
      </c>
      <c r="H1311" s="35" t="s">
        <v>274</v>
      </c>
      <c r="I1311" s="29">
        <v>320</v>
      </c>
      <c r="J1311" s="35" t="s">
        <v>16</v>
      </c>
      <c r="K1311" s="35" t="s">
        <v>16</v>
      </c>
      <c r="L1311" s="30">
        <v>1301</v>
      </c>
      <c r="M1311" s="19" t="s">
        <v>2304</v>
      </c>
      <c r="N1311" s="19" t="s">
        <v>2304</v>
      </c>
      <c r="O1311" s="30" t="s">
        <v>2332</v>
      </c>
      <c r="P1311" s="19" t="s">
        <v>1431</v>
      </c>
      <c r="Q1311" s="19" t="s">
        <v>1430</v>
      </c>
      <c r="R1311" t="s">
        <v>18</v>
      </c>
    </row>
    <row r="1312" spans="1:18" hidden="1" x14ac:dyDescent="0.25">
      <c r="A1312" t="str">
        <f t="shared" si="0"/>
        <v>1.13.320.1301</v>
      </c>
      <c r="B1312" t="str">
        <f t="shared" si="1"/>
        <v>1.13.320</v>
      </c>
      <c r="C1312" s="29">
        <v>1</v>
      </c>
      <c r="D1312" s="35" t="s">
        <v>1373</v>
      </c>
      <c r="E1312" s="35" t="s">
        <v>98</v>
      </c>
      <c r="F1312" s="29">
        <v>13</v>
      </c>
      <c r="G1312" s="35" t="s">
        <v>274</v>
      </c>
      <c r="H1312" s="35" t="s">
        <v>274</v>
      </c>
      <c r="I1312" s="29">
        <v>320</v>
      </c>
      <c r="J1312" s="35" t="s">
        <v>16</v>
      </c>
      <c r="K1312" s="35" t="s">
        <v>16</v>
      </c>
      <c r="L1312" s="30">
        <v>1301</v>
      </c>
      <c r="M1312" s="19" t="s">
        <v>2304</v>
      </c>
      <c r="N1312" s="19" t="s">
        <v>2304</v>
      </c>
      <c r="O1312" s="30" t="s">
        <v>2333</v>
      </c>
      <c r="P1312" s="19" t="s">
        <v>1644</v>
      </c>
      <c r="Q1312" s="19" t="s">
        <v>1643</v>
      </c>
      <c r="R1312" t="s">
        <v>18</v>
      </c>
    </row>
    <row r="1313" spans="1:18" hidden="1" x14ac:dyDescent="0.25">
      <c r="A1313" t="str">
        <f t="shared" si="0"/>
        <v>1.13.320.1301</v>
      </c>
      <c r="B1313" t="str">
        <f t="shared" si="1"/>
        <v>1.13.320</v>
      </c>
      <c r="C1313" s="29">
        <v>1</v>
      </c>
      <c r="D1313" s="35" t="s">
        <v>1373</v>
      </c>
      <c r="E1313" s="35" t="s">
        <v>98</v>
      </c>
      <c r="F1313" s="29">
        <v>13</v>
      </c>
      <c r="G1313" s="35" t="s">
        <v>274</v>
      </c>
      <c r="H1313" s="35" t="s">
        <v>274</v>
      </c>
      <c r="I1313" s="29">
        <v>320</v>
      </c>
      <c r="J1313" s="35" t="s">
        <v>16</v>
      </c>
      <c r="K1313" s="35" t="s">
        <v>16</v>
      </c>
      <c r="L1313" s="30">
        <v>1301</v>
      </c>
      <c r="M1313" s="19" t="s">
        <v>2304</v>
      </c>
      <c r="N1313" s="19" t="s">
        <v>2304</v>
      </c>
      <c r="O1313" s="30" t="s">
        <v>2334</v>
      </c>
      <c r="P1313" s="19" t="s">
        <v>1794</v>
      </c>
      <c r="Q1313" s="19" t="s">
        <v>1442</v>
      </c>
      <c r="R1313" t="s">
        <v>18</v>
      </c>
    </row>
    <row r="1314" spans="1:18" hidden="1" x14ac:dyDescent="0.25">
      <c r="A1314" t="str">
        <f t="shared" si="0"/>
        <v>1.13.320.1301</v>
      </c>
      <c r="B1314" t="str">
        <f t="shared" si="1"/>
        <v>1.13.320</v>
      </c>
      <c r="C1314" s="29">
        <v>1</v>
      </c>
      <c r="D1314" s="35" t="s">
        <v>1373</v>
      </c>
      <c r="E1314" s="35" t="s">
        <v>98</v>
      </c>
      <c r="F1314" s="29">
        <v>13</v>
      </c>
      <c r="G1314" s="35" t="s">
        <v>274</v>
      </c>
      <c r="H1314" s="35" t="s">
        <v>274</v>
      </c>
      <c r="I1314" s="29">
        <v>320</v>
      </c>
      <c r="J1314" s="35" t="s">
        <v>16</v>
      </c>
      <c r="K1314" s="35" t="s">
        <v>16</v>
      </c>
      <c r="L1314" s="30">
        <v>1301</v>
      </c>
      <c r="M1314" s="19" t="s">
        <v>2304</v>
      </c>
      <c r="N1314" s="19" t="s">
        <v>2304</v>
      </c>
      <c r="O1314" s="30" t="s">
        <v>2335</v>
      </c>
      <c r="P1314" s="19" t="s">
        <v>1444</v>
      </c>
      <c r="Q1314" s="19" t="s">
        <v>1443</v>
      </c>
      <c r="R1314" t="s">
        <v>18</v>
      </c>
    </row>
    <row r="1315" spans="1:18" hidden="1" x14ac:dyDescent="0.25">
      <c r="A1315" t="str">
        <f t="shared" si="0"/>
        <v>1.13.320.1301</v>
      </c>
      <c r="B1315" t="str">
        <f t="shared" si="1"/>
        <v>1.13.320</v>
      </c>
      <c r="C1315" s="29">
        <v>1</v>
      </c>
      <c r="D1315" s="35" t="s">
        <v>1373</v>
      </c>
      <c r="E1315" s="35" t="s">
        <v>98</v>
      </c>
      <c r="F1315" s="29">
        <v>13</v>
      </c>
      <c r="G1315" s="35" t="s">
        <v>274</v>
      </c>
      <c r="H1315" s="35" t="s">
        <v>274</v>
      </c>
      <c r="I1315" s="29">
        <v>320</v>
      </c>
      <c r="J1315" s="35" t="s">
        <v>16</v>
      </c>
      <c r="K1315" s="35" t="s">
        <v>16</v>
      </c>
      <c r="L1315" s="30">
        <v>1301</v>
      </c>
      <c r="M1315" s="19" t="s">
        <v>2304</v>
      </c>
      <c r="N1315" s="19" t="s">
        <v>2304</v>
      </c>
      <c r="O1315" s="30" t="s">
        <v>2336</v>
      </c>
      <c r="P1315" s="19" t="s">
        <v>1644</v>
      </c>
      <c r="Q1315" s="19" t="s">
        <v>2337</v>
      </c>
      <c r="R1315" t="s">
        <v>18</v>
      </c>
    </row>
    <row r="1316" spans="1:18" hidden="1" x14ac:dyDescent="0.25">
      <c r="A1316" t="str">
        <f t="shared" si="0"/>
        <v>1.13.320.1301</v>
      </c>
      <c r="B1316" t="str">
        <f t="shared" si="1"/>
        <v>1.13.320</v>
      </c>
      <c r="C1316" s="29">
        <v>1</v>
      </c>
      <c r="D1316" s="35" t="s">
        <v>1373</v>
      </c>
      <c r="E1316" s="35" t="s">
        <v>98</v>
      </c>
      <c r="F1316" s="29">
        <v>13</v>
      </c>
      <c r="G1316" s="35" t="s">
        <v>274</v>
      </c>
      <c r="H1316" s="35" t="s">
        <v>274</v>
      </c>
      <c r="I1316" s="29">
        <v>320</v>
      </c>
      <c r="J1316" s="35" t="s">
        <v>16</v>
      </c>
      <c r="K1316" s="35" t="s">
        <v>16</v>
      </c>
      <c r="L1316" s="30">
        <v>1301</v>
      </c>
      <c r="M1316" s="19" t="s">
        <v>2304</v>
      </c>
      <c r="N1316" s="19" t="s">
        <v>2304</v>
      </c>
      <c r="O1316" s="30" t="s">
        <v>2338</v>
      </c>
      <c r="P1316" s="19" t="s">
        <v>1794</v>
      </c>
      <c r="Q1316" s="19" t="s">
        <v>2339</v>
      </c>
      <c r="R1316" t="s">
        <v>18</v>
      </c>
    </row>
    <row r="1317" spans="1:18" hidden="1" x14ac:dyDescent="0.25">
      <c r="A1317" t="str">
        <f t="shared" si="0"/>
        <v>1.13.320.1301</v>
      </c>
      <c r="B1317" t="str">
        <f t="shared" si="1"/>
        <v>1.13.320</v>
      </c>
      <c r="C1317" s="29">
        <v>1</v>
      </c>
      <c r="D1317" s="35" t="s">
        <v>1373</v>
      </c>
      <c r="E1317" s="35" t="s">
        <v>98</v>
      </c>
      <c r="F1317" s="29">
        <v>13</v>
      </c>
      <c r="G1317" s="35" t="s">
        <v>274</v>
      </c>
      <c r="H1317" s="35" t="s">
        <v>274</v>
      </c>
      <c r="I1317" s="29">
        <v>320</v>
      </c>
      <c r="J1317" s="35" t="s">
        <v>16</v>
      </c>
      <c r="K1317" s="35" t="s">
        <v>16</v>
      </c>
      <c r="L1317" s="30">
        <v>1301</v>
      </c>
      <c r="M1317" s="19" t="s">
        <v>2304</v>
      </c>
      <c r="N1317" s="19" t="s">
        <v>2304</v>
      </c>
      <c r="O1317" s="30" t="s">
        <v>1381</v>
      </c>
      <c r="P1317" s="19" t="s">
        <v>1446</v>
      </c>
      <c r="Q1317" s="19" t="s">
        <v>2340</v>
      </c>
      <c r="R1317" t="s">
        <v>18</v>
      </c>
    </row>
    <row r="1318" spans="1:18" hidden="1" x14ac:dyDescent="0.25">
      <c r="A1318" t="str">
        <f t="shared" si="0"/>
        <v>1.13.320.1301</v>
      </c>
      <c r="B1318" t="str">
        <f t="shared" si="1"/>
        <v>1.13.320</v>
      </c>
      <c r="C1318" s="29">
        <v>1</v>
      </c>
      <c r="D1318" s="35" t="s">
        <v>1373</v>
      </c>
      <c r="E1318" s="35" t="s">
        <v>98</v>
      </c>
      <c r="F1318" s="29">
        <v>13</v>
      </c>
      <c r="G1318" s="35" t="s">
        <v>274</v>
      </c>
      <c r="H1318" s="35" t="s">
        <v>274</v>
      </c>
      <c r="I1318" s="29">
        <v>320</v>
      </c>
      <c r="J1318" s="35" t="s">
        <v>16</v>
      </c>
      <c r="K1318" s="35" t="s">
        <v>16</v>
      </c>
      <c r="L1318" s="30">
        <v>1301</v>
      </c>
      <c r="M1318" s="19" t="s">
        <v>2304</v>
      </c>
      <c r="N1318" s="19" t="s">
        <v>2304</v>
      </c>
      <c r="O1318" s="30" t="s">
        <v>2341</v>
      </c>
      <c r="P1318" s="19" t="s">
        <v>1444</v>
      </c>
      <c r="Q1318" s="19" t="s">
        <v>2342</v>
      </c>
      <c r="R1318" t="s">
        <v>18</v>
      </c>
    </row>
    <row r="1319" spans="1:18" hidden="1" x14ac:dyDescent="0.25">
      <c r="A1319" t="str">
        <f t="shared" si="0"/>
        <v>1.13.320.1301</v>
      </c>
      <c r="B1319" t="str">
        <f t="shared" si="1"/>
        <v>1.13.320</v>
      </c>
      <c r="C1319" s="29">
        <v>1</v>
      </c>
      <c r="D1319" s="35" t="s">
        <v>1373</v>
      </c>
      <c r="E1319" s="35" t="s">
        <v>98</v>
      </c>
      <c r="F1319" s="29">
        <v>13</v>
      </c>
      <c r="G1319" s="35" t="s">
        <v>274</v>
      </c>
      <c r="H1319" s="35" t="s">
        <v>274</v>
      </c>
      <c r="I1319" s="29">
        <v>320</v>
      </c>
      <c r="J1319" s="35" t="s">
        <v>16</v>
      </c>
      <c r="K1319" s="35" t="s">
        <v>16</v>
      </c>
      <c r="L1319" s="30">
        <v>1301</v>
      </c>
      <c r="M1319" s="19" t="s">
        <v>2304</v>
      </c>
      <c r="N1319" s="19" t="s">
        <v>2304</v>
      </c>
      <c r="O1319" s="30" t="s">
        <v>2343</v>
      </c>
      <c r="P1319" s="19" t="s">
        <v>1446</v>
      </c>
      <c r="Q1319" s="19" t="s">
        <v>1445</v>
      </c>
      <c r="R1319" t="s">
        <v>18</v>
      </c>
    </row>
    <row r="1320" spans="1:18" hidden="1" x14ac:dyDescent="0.25">
      <c r="A1320" t="str">
        <f t="shared" si="0"/>
        <v>1.13.320.1301</v>
      </c>
      <c r="B1320" t="str">
        <f t="shared" si="1"/>
        <v>1.13.320</v>
      </c>
      <c r="C1320" s="29">
        <v>1</v>
      </c>
      <c r="D1320" s="35" t="s">
        <v>1373</v>
      </c>
      <c r="E1320" s="35" t="s">
        <v>98</v>
      </c>
      <c r="F1320" s="29">
        <v>13</v>
      </c>
      <c r="G1320" s="35" t="s">
        <v>274</v>
      </c>
      <c r="H1320" s="35" t="s">
        <v>274</v>
      </c>
      <c r="I1320" s="29">
        <v>320</v>
      </c>
      <c r="J1320" s="35" t="s">
        <v>16</v>
      </c>
      <c r="K1320" s="35" t="s">
        <v>16</v>
      </c>
      <c r="L1320" s="30">
        <v>1301</v>
      </c>
      <c r="M1320" s="19" t="s">
        <v>2304</v>
      </c>
      <c r="N1320" s="19" t="s">
        <v>2304</v>
      </c>
      <c r="O1320" s="30" t="s">
        <v>2302</v>
      </c>
      <c r="P1320" s="19" t="s">
        <v>1781</v>
      </c>
      <c r="Q1320" s="19" t="s">
        <v>1422</v>
      </c>
      <c r="R1320" t="s">
        <v>18</v>
      </c>
    </row>
    <row r="1321" spans="1:18" hidden="1" x14ac:dyDescent="0.25">
      <c r="A1321" t="str">
        <f t="shared" si="0"/>
        <v>1.13.320.1301</v>
      </c>
      <c r="B1321" t="str">
        <f t="shared" si="1"/>
        <v>1.13.320</v>
      </c>
      <c r="C1321" s="29">
        <v>1</v>
      </c>
      <c r="D1321" s="35" t="s">
        <v>1373</v>
      </c>
      <c r="E1321" s="35" t="s">
        <v>98</v>
      </c>
      <c r="F1321" s="29">
        <v>13</v>
      </c>
      <c r="G1321" s="35" t="s">
        <v>274</v>
      </c>
      <c r="H1321" s="35" t="s">
        <v>274</v>
      </c>
      <c r="I1321" s="29">
        <v>320</v>
      </c>
      <c r="J1321" s="35" t="s">
        <v>16</v>
      </c>
      <c r="K1321" s="35" t="s">
        <v>16</v>
      </c>
      <c r="L1321" s="30">
        <v>1301</v>
      </c>
      <c r="M1321" s="19" t="s">
        <v>2304</v>
      </c>
      <c r="N1321" s="19" t="s">
        <v>2304</v>
      </c>
      <c r="O1321" s="30">
        <v>1004</v>
      </c>
      <c r="P1321" t="s">
        <v>1791</v>
      </c>
      <c r="Q1321" t="s">
        <v>1791</v>
      </c>
      <c r="R1321" t="s">
        <v>18</v>
      </c>
    </row>
    <row r="1325" spans="1:18" x14ac:dyDescent="0.25">
      <c r="A1325" t="s">
        <v>2268</v>
      </c>
    </row>
  </sheetData>
  <autoFilter ref="A1:R1321" xr:uid="{9B9F1AF5-5C94-454A-BB20-8E8B1A4EC54E}">
    <filterColumn colId="12">
      <filters>
        <filter val="Sessão Clínica"/>
      </filters>
    </filterColumn>
  </autoFilter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4C4F3D-BD68-4620-A68B-20E48EC62F5B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D9005C1F-1193-43D5-BA93-616696474D8C}"/>
</file>

<file path=customXml/itemProps3.xml><?xml version="1.0" encoding="utf-8"?>
<ds:datastoreItem xmlns:ds="http://schemas.openxmlformats.org/officeDocument/2006/customXml" ds:itemID="{F2C5050E-6C3B-4276-AEB6-12BB2DE5A35D}"/>
</file>

<file path=customXml/itemProps4.xml><?xml version="1.0" encoding="utf-8"?>
<ds:datastoreItem xmlns:ds="http://schemas.openxmlformats.org/officeDocument/2006/customXml" ds:itemID="{2AB6F7F3-0125-464B-8D98-F7CBCA6C87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Exige Inscrição</vt:lpstr>
      <vt:lpstr>Produção</vt:lpstr>
      <vt:lpstr>Resumo</vt:lpstr>
      <vt:lpstr>Aplicação_Receita_Compulsória</vt:lpstr>
      <vt:lpstr>Quadro PCG (A)</vt:lpstr>
      <vt:lpstr>Quadro PCG (B)</vt:lpstr>
      <vt:lpstr>Vagas - Realização</vt:lpstr>
      <vt:lpstr>Custo Direto</vt:lpstr>
      <vt:lpstr>Apoio</vt:lpstr>
      <vt:lpstr>Atividades Comuns</vt:lpstr>
      <vt:lpstr>Administração</vt:lpstr>
      <vt:lpstr>Sede</vt:lpstr>
      <vt:lpstr>Planilha1 (2)</vt:lpstr>
    </vt:vector>
  </TitlesOfParts>
  <Manager/>
  <Company>Sesc Minas Gerais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Geovanni Silveira Diniz</dc:creator>
  <cp:keywords/>
  <dc:description/>
  <cp:lastModifiedBy>Maxwell Erick de Souza Moreira</cp:lastModifiedBy>
  <cp:revision/>
  <cp:lastPrinted>2023-10-20T18:01:11Z</cp:lastPrinted>
  <dcterms:created xsi:type="dcterms:W3CDTF">2023-06-01T13:04:05Z</dcterms:created>
  <dcterms:modified xsi:type="dcterms:W3CDTF">2024-02-16T19:07:26Z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