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19\"/>
    </mc:Choice>
  </mc:AlternateContent>
  <xr:revisionPtr revIDLastSave="0" documentId="13_ncr:1_{AF088E5C-AE9F-4B4A-AF95-54A30C4552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º Trimestre" sheetId="2" r:id="rId1"/>
  </sheets>
  <definedNames>
    <definedName name="_xlnm.Print_Area" localSheetId="0">'4º Trimestre'!$A$1:$D$142</definedName>
    <definedName name="_xlnm.Print_Titles" localSheetId="0">'4º Trimestre'!$1:$8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17" i="2" l="1"/>
  <c r="C117" i="2"/>
  <c r="D102" i="2"/>
  <c r="C102" i="2"/>
  <c r="D85" i="2"/>
  <c r="C85" i="2"/>
  <c r="D79" i="2"/>
  <c r="C79" i="2"/>
  <c r="C97" i="2" s="1"/>
  <c r="D57" i="2"/>
  <c r="D75" i="2" s="1"/>
  <c r="C57" i="2"/>
  <c r="C75" i="2" s="1"/>
  <c r="D39" i="2"/>
  <c r="D53" i="2" s="1"/>
  <c r="C39" i="2"/>
  <c r="C53" i="2" s="1"/>
  <c r="D18" i="2"/>
  <c r="C18" i="2"/>
  <c r="D13" i="2"/>
  <c r="C13" i="2"/>
  <c r="D97" i="2" l="1"/>
  <c r="C32" i="2"/>
  <c r="D32" i="2"/>
  <c r="D106" i="2" l="1"/>
  <c r="C106" i="2" l="1"/>
  <c r="D140" i="2" l="1"/>
  <c r="C140" i="2"/>
  <c r="D141" i="2" l="1"/>
  <c r="C141" i="2"/>
</calcChain>
</file>

<file path=xl/sharedStrings.xml><?xml version="1.0" encoding="utf-8"?>
<sst xmlns="http://schemas.openxmlformats.org/spreadsheetml/2006/main" count="153" uniqueCount="88">
  <si>
    <t>DETALHAMENTO DA DESPESA ORÇAMENTÁRIA</t>
  </si>
  <si>
    <t>Serviço Social do Comércio – Sesc</t>
  </si>
  <si>
    <t>R$</t>
  </si>
  <si>
    <t>Programa</t>
  </si>
  <si>
    <t>Valor Orçado</t>
  </si>
  <si>
    <t>Valor Realizado</t>
  </si>
  <si>
    <t>1. Educação</t>
  </si>
  <si>
    <t>1.1. Educação Infantil</t>
  </si>
  <si>
    <t>1.2. Educação Fundamental</t>
  </si>
  <si>
    <t>1.3. Ensino Médio</t>
  </si>
  <si>
    <t>1.4. Educação de Jovens e Adultos</t>
  </si>
  <si>
    <t>1.5. Educação Complementar</t>
  </si>
  <si>
    <t>1.5.1. Acompanhamento Pedagógico</t>
  </si>
  <si>
    <t>1.5.2. Complementação Curricular</t>
  </si>
  <si>
    <t>1.5.3. Aperfeiçoamento Especializado</t>
  </si>
  <si>
    <t>1.6. Cursos de Valorização Social</t>
  </si>
  <si>
    <t>1.7. Educação em Ciências e Humanidades</t>
  </si>
  <si>
    <t>1.7.1. Ciências</t>
  </si>
  <si>
    <t>1.7.2. Humanidades</t>
  </si>
  <si>
    <t>1.7.3. Meio Ambiente</t>
  </si>
  <si>
    <t>1.7.4. Produção e Difusão Multimídia de Saberes</t>
  </si>
  <si>
    <t>901. Comunicação Institucional</t>
  </si>
  <si>
    <t>902. Infraestrutura, Operações e Serviços</t>
  </si>
  <si>
    <t>903. Pesquisas e Estudos Especializados</t>
  </si>
  <si>
    <t>904. Desenvolvimento de Projetos-Piloto</t>
  </si>
  <si>
    <t>905. Direção, Coordenação e Supervisão</t>
  </si>
  <si>
    <t>906. Cooperação Financeira</t>
  </si>
  <si>
    <t>907. Cooperação Técnica</t>
  </si>
  <si>
    <t>908. Capacitação e Desenvolvimento de Pessoas</t>
  </si>
  <si>
    <t>909. Implantação, Ampliação e Modernização de Unidades Físicas</t>
  </si>
  <si>
    <t>Total do Programa Educação</t>
  </si>
  <si>
    <t>2. Saúde</t>
  </si>
  <si>
    <t>2.1. Nutrição</t>
  </si>
  <si>
    <t>2.2. Saúde Bucal</t>
  </si>
  <si>
    <t>2.3. Educação em Saúde</t>
  </si>
  <si>
    <t>2.4. Cuidado Terapêutico</t>
  </si>
  <si>
    <t>2.4.1. Atenção de Enfermagem</t>
  </si>
  <si>
    <t>2.4.2. Atenção Médica</t>
  </si>
  <si>
    <t>2.4.3. Cuidado Especializado</t>
  </si>
  <si>
    <t>2.4.4. Práticas Integrativas e Complementares</t>
  </si>
  <si>
    <t>Total do Programa Saúde</t>
  </si>
  <si>
    <t>3. Cultura</t>
  </si>
  <si>
    <t>3.1. Artes Cênicas</t>
  </si>
  <si>
    <t>3.1.1. Circo</t>
  </si>
  <si>
    <t>3.1.2. Dança</t>
  </si>
  <si>
    <t>3.1.3. Teatro</t>
  </si>
  <si>
    <t>3.2. Artes Visuais</t>
  </si>
  <si>
    <t>3.3. Música</t>
  </si>
  <si>
    <t>3.4. Literatura</t>
  </si>
  <si>
    <t>3.5. Audiovisual</t>
  </si>
  <si>
    <t>3.6. Biblioteca</t>
  </si>
  <si>
    <t>Total do Programa Cultura</t>
  </si>
  <si>
    <t>4. Lazer</t>
  </si>
  <si>
    <t>4.1. Desenvolvimento Físico-Esportivo</t>
  </si>
  <si>
    <t>4.1.1. Avaliação Físico-Funcional</t>
  </si>
  <si>
    <t>4.1.2. Eventos Físico-Esportivos</t>
  </si>
  <si>
    <t>4.1.3. Exercícios Físicos Sistemáticos</t>
  </si>
  <si>
    <t>4.1.4. Formação Esportiva</t>
  </si>
  <si>
    <t>4.2. Recreação</t>
  </si>
  <si>
    <t>4.3. Turismo Social</t>
  </si>
  <si>
    <t>4.3.1. Turismo Emissivo</t>
  </si>
  <si>
    <t>4.3.2. Turismo Receptivo</t>
  </si>
  <si>
    <t>Total do Programa Lazer</t>
  </si>
  <si>
    <t xml:space="preserve">5. Assistência </t>
  </si>
  <si>
    <t>5.1. Desenvolvimento Comunitário</t>
  </si>
  <si>
    <t>5.2. Segurança Alimentar e Apoio Social</t>
  </si>
  <si>
    <t>5.2.1. Apoio Emergencial</t>
  </si>
  <si>
    <t>5.2.2. Desenvolvimento de Capacidades</t>
  </si>
  <si>
    <t>5.2.3. Redes</t>
  </si>
  <si>
    <t>5.3. Trabalho Social com Grupos</t>
  </si>
  <si>
    <t>5.4. Assistência Especializada</t>
  </si>
  <si>
    <t>Total do Programa Assistência</t>
  </si>
  <si>
    <t>6. Administração</t>
  </si>
  <si>
    <t>6.1. Deliberação</t>
  </si>
  <si>
    <t>6.2. Administração de Pessoal</t>
  </si>
  <si>
    <t>6.3. Logística e Patrimônio</t>
  </si>
  <si>
    <t>6.4. Gestão de Tecnologia da Informação e Telecomunicação</t>
  </si>
  <si>
    <t>6.5. Programação e Avaliação</t>
  </si>
  <si>
    <t>6.6. Amortização e Encargos de Financiamento</t>
  </si>
  <si>
    <t>6.7. Serviços Financeiros</t>
  </si>
  <si>
    <t>6.8. Controladoria, Auditoria e Fiscalização</t>
  </si>
  <si>
    <t>6.9. Relacionamento com Clientes</t>
  </si>
  <si>
    <t>6.10. Serviços Jurídicos</t>
  </si>
  <si>
    <t>Total do Programa Administração</t>
  </si>
  <si>
    <t>Total Geral</t>
  </si>
  <si>
    <t>Atividade / Modalidade / Realização</t>
  </si>
  <si>
    <t>Departamento Regional Minas Gerais</t>
  </si>
  <si>
    <t>4º TRIMESTRE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</si>
</sst>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44" fontId="5" fillId="0" borderId="0" applyFont="0" applyFill="0" applyBorder="0" applyAlignment="0" applyProtection="0"/>
    <xf numFmtId="0" fontId="5" fillId="0" borderId="0"/>
    <xf numFmtId="0" fontId="6" fillId="0" borderId="0"/>
    <xf numFmtId="43" fontId="5" fillId="0" borderId="0" applyFont="0" applyFill="0" applyBorder="0" applyAlignment="0" applyProtection="0"/>
  </cellStyleXfs>
  <cellXfs count="43">
    <xf numFmtId="0" fontId="0" fillId="0" borderId="0" xfId="0"/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4" fontId="0" fillId="0" borderId="0" xfId="0" applyNumberFormat="1"/>
    <xf numFmtId="0" fontId="1" fillId="0" borderId="8" xfId="0" applyFont="1" applyBorder="1" applyAlignment="1">
      <alignment horizontal="centerContinuous" vertical="center" wrapText="1"/>
    </xf>
    <xf numFmtId="0" fontId="1" fillId="0" borderId="7" xfId="0" applyFont="1" applyBorder="1" applyAlignment="1">
      <alignment horizontal="centerContinuous" vertical="center" wrapText="1"/>
    </xf>
    <xf numFmtId="0" fontId="2" fillId="0" borderId="0" xfId="0" applyFont="1" applyAlignment="1">
      <alignment horizontal="center" vertical="center"/>
    </xf>
    <xf numFmtId="43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3" fontId="0" fillId="0" borderId="3" xfId="0" applyNumberFormat="1" applyFill="1" applyBorder="1" applyAlignment="1">
      <alignment horizontal="center" vertical="center"/>
    </xf>
    <xf numFmtId="43" fontId="0" fillId="0" borderId="0" xfId="0" applyNumberForma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3" fontId="1" fillId="2" borderId="2" xfId="0" applyNumberFormat="1" applyFont="1" applyFill="1" applyBorder="1" applyAlignment="1">
      <alignment horizontal="center" vertical="center" wrapText="1"/>
    </xf>
    <xf numFmtId="43" fontId="1" fillId="2" borderId="3" xfId="0" applyNumberFormat="1" applyFont="1" applyFill="1" applyBorder="1" applyAlignment="1">
      <alignment horizontal="center" vertical="center" wrapText="1"/>
    </xf>
    <xf numFmtId="43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left" vertical="center" wrapText="1"/>
    </xf>
    <xf numFmtId="0" fontId="7" fillId="0" borderId="3" xfId="0" applyFont="1" applyBorder="1"/>
    <xf numFmtId="43" fontId="7" fillId="0" borderId="3" xfId="0" applyNumberFormat="1" applyFont="1" applyBorder="1" applyAlignment="1">
      <alignment horizontal="center" vertical="center"/>
    </xf>
    <xf numFmtId="0" fontId="7" fillId="0" borderId="0" xfId="0" applyFont="1"/>
    <xf numFmtId="0" fontId="0" fillId="0" borderId="3" xfId="0" applyFont="1" applyBorder="1"/>
    <xf numFmtId="43" fontId="0" fillId="0" borderId="3" xfId="0" applyNumberFormat="1" applyFont="1" applyFill="1" applyBorder="1" applyAlignment="1">
      <alignment horizontal="center" vertical="center"/>
    </xf>
    <xf numFmtId="43" fontId="0" fillId="0" borderId="3" xfId="0" applyNumberFormat="1" applyFont="1" applyBorder="1" applyAlignment="1">
      <alignment horizontal="center" vertical="center"/>
    </xf>
    <xf numFmtId="0" fontId="0" fillId="0" borderId="0" xfId="0" applyFont="1"/>
    <xf numFmtId="43" fontId="7" fillId="0" borderId="2" xfId="0" applyNumberFormat="1" applyFont="1" applyBorder="1" applyAlignment="1">
      <alignment horizontal="center" vertical="center"/>
    </xf>
    <xf numFmtId="43" fontId="7" fillId="0" borderId="0" xfId="0" applyNumberFormat="1" applyFont="1" applyAlignment="1">
      <alignment horizontal="center" vertical="center"/>
    </xf>
    <xf numFmtId="43" fontId="7" fillId="0" borderId="6" xfId="0" applyNumberFormat="1" applyFont="1" applyBorder="1" applyAlignment="1">
      <alignment horizontal="center" vertical="center"/>
    </xf>
    <xf numFmtId="43" fontId="7" fillId="0" borderId="5" xfId="0" applyNumberFormat="1" applyFont="1" applyBorder="1" applyAlignment="1">
      <alignment horizontal="center" vertical="center"/>
    </xf>
    <xf numFmtId="43" fontId="7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5">
    <cellStyle name="Moeda 2" xfId="1" xr:uid="{00000000-0005-0000-0000-000000000000}"/>
    <cellStyle name="Normal" xfId="0" builtinId="0"/>
    <cellStyle name="Normal 11 2" xfId="2" xr:uid="{00000000-0005-0000-0000-000002000000}"/>
    <cellStyle name="Normal 2" xfId="3" xr:uid="{00000000-0005-0000-0000-000003000000}"/>
    <cellStyle name="Vírgula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42"/>
  <sheetViews>
    <sheetView showGridLines="0" tabSelected="1" zoomScaleNormal="100" zoomScaleSheetLayoutView="80" workbookViewId="0">
      <selection activeCell="B14" sqref="B14"/>
    </sheetView>
  </sheetViews>
  <sheetFormatPr defaultRowHeight="15" x14ac:dyDescent="0.25"/>
  <cols>
    <col min="1" max="1" width="14.140625" customWidth="1"/>
    <col min="2" max="2" width="54.7109375" customWidth="1"/>
    <col min="3" max="3" width="20.85546875" style="16" bestFit="1" customWidth="1"/>
    <col min="4" max="4" width="20.42578125" style="16" bestFit="1" customWidth="1"/>
    <col min="5" max="5" width="13.28515625" bestFit="1" customWidth="1"/>
  </cols>
  <sheetData>
    <row r="1" spans="1:4" x14ac:dyDescent="0.25">
      <c r="A1" s="19" t="s">
        <v>0</v>
      </c>
      <c r="B1" s="19"/>
      <c r="C1" s="19"/>
      <c r="D1" s="19"/>
    </row>
    <row r="2" spans="1:4" x14ac:dyDescent="0.25">
      <c r="A2" s="20" t="s">
        <v>87</v>
      </c>
      <c r="B2" s="20"/>
      <c r="C2" s="20"/>
      <c r="D2" s="20"/>
    </row>
    <row r="3" spans="1:4" x14ac:dyDescent="0.25">
      <c r="A3" s="42" t="s">
        <v>1</v>
      </c>
      <c r="B3" s="42"/>
      <c r="C3" s="42"/>
      <c r="D3" s="42"/>
    </row>
    <row r="4" spans="1:4" x14ac:dyDescent="0.25">
      <c r="A4" s="42" t="s">
        <v>86</v>
      </c>
      <c r="B4" s="42"/>
      <c r="C4" s="42"/>
      <c r="D4" s="42"/>
    </row>
    <row r="5" spans="1:4" ht="15.75" thickBot="1" x14ac:dyDescent="0.3">
      <c r="D5" s="14" t="s">
        <v>2</v>
      </c>
    </row>
    <row r="6" spans="1:4" ht="12.75" customHeight="1" x14ac:dyDescent="0.25">
      <c r="A6" s="26" t="s">
        <v>3</v>
      </c>
      <c r="B6" s="26" t="s">
        <v>85</v>
      </c>
      <c r="C6" s="26" t="s">
        <v>4</v>
      </c>
      <c r="D6" s="26" t="s">
        <v>5</v>
      </c>
    </row>
    <row r="7" spans="1:4" ht="12.75" customHeight="1" x14ac:dyDescent="0.25">
      <c r="A7" s="27"/>
      <c r="B7" s="27"/>
      <c r="C7" s="27"/>
      <c r="D7" s="27"/>
    </row>
    <row r="8" spans="1:4" ht="12.75" customHeight="1" thickBot="1" x14ac:dyDescent="0.3">
      <c r="A8" s="28"/>
      <c r="B8" s="28"/>
      <c r="C8" s="28"/>
      <c r="D8" s="28"/>
    </row>
    <row r="9" spans="1:4" s="32" customFormat="1" ht="12.75" customHeight="1" x14ac:dyDescent="0.25">
      <c r="A9" s="8" t="s">
        <v>6</v>
      </c>
      <c r="B9" s="6" t="s">
        <v>7</v>
      </c>
      <c r="C9" s="37">
        <v>3909639</v>
      </c>
      <c r="D9" s="37">
        <v>3406583.91</v>
      </c>
    </row>
    <row r="10" spans="1:4" s="32" customFormat="1" ht="12.75" customHeight="1" x14ac:dyDescent="0.25">
      <c r="A10" s="30"/>
      <c r="B10" s="6" t="s">
        <v>8</v>
      </c>
      <c r="C10" s="31">
        <v>5660458</v>
      </c>
      <c r="D10" s="31">
        <v>4937853.9400000004</v>
      </c>
    </row>
    <row r="11" spans="1:4" s="32" customFormat="1" ht="12.75" customHeight="1" x14ac:dyDescent="0.25">
      <c r="A11" s="30"/>
      <c r="B11" s="6" t="s">
        <v>9</v>
      </c>
      <c r="C11" s="31">
        <v>2162516</v>
      </c>
      <c r="D11" s="31">
        <v>2421727.58</v>
      </c>
    </row>
    <row r="12" spans="1:4" s="32" customFormat="1" ht="12.75" customHeight="1" x14ac:dyDescent="0.25">
      <c r="A12" s="30"/>
      <c r="B12" s="6" t="s">
        <v>10</v>
      </c>
      <c r="C12" s="31">
        <v>458053</v>
      </c>
      <c r="D12" s="31">
        <v>324086.03000000003</v>
      </c>
    </row>
    <row r="13" spans="1:4" s="32" customFormat="1" ht="12.75" customHeight="1" x14ac:dyDescent="0.25">
      <c r="A13" s="30"/>
      <c r="B13" s="6" t="s">
        <v>11</v>
      </c>
      <c r="C13" s="31">
        <f>SUM(C14:C16)</f>
        <v>9101556</v>
      </c>
      <c r="D13" s="31">
        <f>SUM(D14:D16)</f>
        <v>8329369.1800000006</v>
      </c>
    </row>
    <row r="14" spans="1:4" s="36" customFormat="1" ht="12.75" customHeight="1" x14ac:dyDescent="0.25">
      <c r="A14" s="33"/>
      <c r="B14" s="7" t="s">
        <v>12</v>
      </c>
      <c r="C14" s="34">
        <v>8724282</v>
      </c>
      <c r="D14" s="35">
        <v>7883956.0300000003</v>
      </c>
    </row>
    <row r="15" spans="1:4" s="36" customFormat="1" ht="12.75" customHeight="1" x14ac:dyDescent="0.25">
      <c r="A15" s="33"/>
      <c r="B15" s="7" t="s">
        <v>13</v>
      </c>
      <c r="C15" s="35">
        <v>0</v>
      </c>
      <c r="D15" s="35">
        <v>0</v>
      </c>
    </row>
    <row r="16" spans="1:4" s="36" customFormat="1" ht="12.75" customHeight="1" x14ac:dyDescent="0.25">
      <c r="A16" s="33"/>
      <c r="B16" s="7" t="s">
        <v>14</v>
      </c>
      <c r="C16" s="34">
        <v>377274</v>
      </c>
      <c r="D16" s="35">
        <v>445413.15</v>
      </c>
    </row>
    <row r="17" spans="1:5" s="32" customFormat="1" ht="12.75" customHeight="1" x14ac:dyDescent="0.25">
      <c r="A17" s="30"/>
      <c r="B17" s="6" t="s">
        <v>15</v>
      </c>
      <c r="C17" s="31">
        <v>50468</v>
      </c>
      <c r="D17" s="31">
        <v>37485.1</v>
      </c>
    </row>
    <row r="18" spans="1:5" s="32" customFormat="1" ht="12.75" customHeight="1" x14ac:dyDescent="0.25">
      <c r="A18" s="30"/>
      <c r="B18" s="6" t="s">
        <v>16</v>
      </c>
      <c r="C18" s="31">
        <f>SUM(C19:C22)</f>
        <v>184752</v>
      </c>
      <c r="D18" s="31">
        <f>SUM(D19:D22)</f>
        <v>262362.2</v>
      </c>
    </row>
    <row r="19" spans="1:5" s="36" customFormat="1" ht="12.75" customHeight="1" x14ac:dyDescent="0.25">
      <c r="A19" s="33"/>
      <c r="B19" s="7" t="s">
        <v>17</v>
      </c>
      <c r="C19" s="35">
        <v>0</v>
      </c>
      <c r="D19" s="35">
        <v>0</v>
      </c>
    </row>
    <row r="20" spans="1:5" s="36" customFormat="1" ht="12.75" customHeight="1" x14ac:dyDescent="0.25">
      <c r="A20" s="33"/>
      <c r="B20" s="7" t="s">
        <v>18</v>
      </c>
      <c r="C20" s="35">
        <v>0</v>
      </c>
      <c r="D20" s="35">
        <v>0</v>
      </c>
    </row>
    <row r="21" spans="1:5" s="36" customFormat="1" ht="12.75" customHeight="1" x14ac:dyDescent="0.25">
      <c r="A21" s="33"/>
      <c r="B21" s="7" t="s">
        <v>19</v>
      </c>
      <c r="C21" s="35">
        <v>0</v>
      </c>
      <c r="D21" s="35">
        <v>0</v>
      </c>
    </row>
    <row r="22" spans="1:5" s="36" customFormat="1" ht="12.75" customHeight="1" x14ac:dyDescent="0.25">
      <c r="A22" s="33"/>
      <c r="B22" s="7" t="s">
        <v>20</v>
      </c>
      <c r="C22" s="35">
        <v>184752</v>
      </c>
      <c r="D22" s="35">
        <v>262362.2</v>
      </c>
    </row>
    <row r="23" spans="1:5" s="32" customFormat="1" ht="12.75" customHeight="1" x14ac:dyDescent="0.25">
      <c r="A23" s="30"/>
      <c r="B23" s="6" t="s">
        <v>21</v>
      </c>
      <c r="C23" s="31">
        <v>1678108</v>
      </c>
      <c r="D23" s="31">
        <v>556834.31999999995</v>
      </c>
    </row>
    <row r="24" spans="1:5" s="32" customFormat="1" ht="12.75" customHeight="1" x14ac:dyDescent="0.25">
      <c r="A24" s="30"/>
      <c r="B24" s="6" t="s">
        <v>22</v>
      </c>
      <c r="C24" s="31">
        <v>12187014</v>
      </c>
      <c r="D24" s="31">
        <v>8487112.8100000005</v>
      </c>
    </row>
    <row r="25" spans="1:5" s="32" customFormat="1" ht="12.75" customHeight="1" x14ac:dyDescent="0.25">
      <c r="A25" s="30"/>
      <c r="B25" s="6" t="s">
        <v>23</v>
      </c>
      <c r="C25" s="31">
        <v>0</v>
      </c>
      <c r="D25" s="31">
        <v>0</v>
      </c>
    </row>
    <row r="26" spans="1:5" s="32" customFormat="1" ht="12.75" customHeight="1" x14ac:dyDescent="0.25">
      <c r="A26" s="30"/>
      <c r="B26" s="6" t="s">
        <v>24</v>
      </c>
      <c r="C26" s="31">
        <v>0</v>
      </c>
      <c r="D26" s="31">
        <v>0</v>
      </c>
    </row>
    <row r="27" spans="1:5" s="32" customFormat="1" ht="12.75" customHeight="1" x14ac:dyDescent="0.25">
      <c r="A27" s="30"/>
      <c r="B27" s="6" t="s">
        <v>25</v>
      </c>
      <c r="C27" s="31">
        <v>2595385</v>
      </c>
      <c r="D27" s="31">
        <v>2501146.9500000002</v>
      </c>
    </row>
    <row r="28" spans="1:5" s="32" customFormat="1" ht="12.75" customHeight="1" x14ac:dyDescent="0.25">
      <c r="A28" s="30"/>
      <c r="B28" s="6" t="s">
        <v>26</v>
      </c>
      <c r="C28" s="31">
        <v>0</v>
      </c>
      <c r="D28" s="31">
        <v>0</v>
      </c>
    </row>
    <row r="29" spans="1:5" s="32" customFormat="1" ht="12.75" customHeight="1" x14ac:dyDescent="0.25">
      <c r="A29" s="30"/>
      <c r="B29" s="6" t="s">
        <v>27</v>
      </c>
      <c r="C29" s="31">
        <v>0</v>
      </c>
      <c r="D29" s="31">
        <v>0</v>
      </c>
    </row>
    <row r="30" spans="1:5" s="32" customFormat="1" ht="12.75" customHeight="1" x14ac:dyDescent="0.25">
      <c r="A30" s="30"/>
      <c r="B30" s="6" t="s">
        <v>28</v>
      </c>
      <c r="C30" s="31">
        <v>227127</v>
      </c>
      <c r="D30" s="31">
        <v>111515.07</v>
      </c>
    </row>
    <row r="31" spans="1:5" s="32" customFormat="1" ht="12.75" customHeight="1" thickBot="1" x14ac:dyDescent="0.3">
      <c r="A31" s="30"/>
      <c r="B31" s="6" t="s">
        <v>29</v>
      </c>
      <c r="C31" s="31">
        <v>1681992</v>
      </c>
      <c r="D31" s="31">
        <v>1217976.73</v>
      </c>
    </row>
    <row r="32" spans="1:5" ht="15.75" customHeight="1" thickBot="1" x14ac:dyDescent="0.3">
      <c r="A32" s="12" t="s">
        <v>30</v>
      </c>
      <c r="B32" s="13"/>
      <c r="C32" s="15">
        <f>SUM(C9:C13,C17:C18,C23:C31)</f>
        <v>39897068</v>
      </c>
      <c r="D32" s="15">
        <f>SUM(D9:D13,D17:D18,D23:D31)</f>
        <v>32594053.82</v>
      </c>
      <c r="E32" s="11"/>
    </row>
    <row r="33" spans="1:4" ht="12.75" customHeight="1" x14ac:dyDescent="0.25">
      <c r="A33" s="26" t="s">
        <v>3</v>
      </c>
      <c r="B33" s="26" t="s">
        <v>85</v>
      </c>
      <c r="C33" s="23" t="s">
        <v>4</v>
      </c>
      <c r="D33" s="23" t="s">
        <v>5</v>
      </c>
    </row>
    <row r="34" spans="1:4" ht="12.75" customHeight="1" x14ac:dyDescent="0.25">
      <c r="A34" s="27"/>
      <c r="B34" s="27"/>
      <c r="C34" s="24"/>
      <c r="D34" s="24"/>
    </row>
    <row r="35" spans="1:4" ht="12.75" customHeight="1" thickBot="1" x14ac:dyDescent="0.3">
      <c r="A35" s="28"/>
      <c r="B35" s="28"/>
      <c r="C35" s="25"/>
      <c r="D35" s="25"/>
    </row>
    <row r="36" spans="1:4" s="32" customFormat="1" ht="12.75" customHeight="1" x14ac:dyDescent="0.25">
      <c r="A36" s="8" t="s">
        <v>31</v>
      </c>
      <c r="B36" s="2" t="s">
        <v>32</v>
      </c>
      <c r="C36" s="31">
        <v>5064171</v>
      </c>
      <c r="D36" s="37">
        <v>4505942.68</v>
      </c>
    </row>
    <row r="37" spans="1:4" s="32" customFormat="1" ht="12.75" customHeight="1" x14ac:dyDescent="0.25">
      <c r="A37" s="1"/>
      <c r="B37" s="2" t="s">
        <v>33</v>
      </c>
      <c r="C37" s="31">
        <v>6191452</v>
      </c>
      <c r="D37" s="31">
        <v>5227264.67</v>
      </c>
    </row>
    <row r="38" spans="1:4" s="32" customFormat="1" ht="12.75" customHeight="1" x14ac:dyDescent="0.25">
      <c r="A38" s="1"/>
      <c r="B38" s="2" t="s">
        <v>34</v>
      </c>
      <c r="C38" s="31">
        <v>1471751</v>
      </c>
      <c r="D38" s="31">
        <v>1340930.3500000001</v>
      </c>
    </row>
    <row r="39" spans="1:4" s="32" customFormat="1" ht="12.75" customHeight="1" x14ac:dyDescent="0.25">
      <c r="A39" s="1"/>
      <c r="B39" s="2" t="s">
        <v>35</v>
      </c>
      <c r="C39" s="31">
        <f>SUM(C40:C43)</f>
        <v>10579762</v>
      </c>
      <c r="D39" s="31">
        <f>SUM(D40:D43)</f>
        <v>9111977.620000001</v>
      </c>
    </row>
    <row r="40" spans="1:4" s="36" customFormat="1" ht="12.75" customHeight="1" x14ac:dyDescent="0.25">
      <c r="A40" s="4"/>
      <c r="B40" s="3" t="s">
        <v>36</v>
      </c>
      <c r="C40" s="35">
        <v>5132296</v>
      </c>
      <c r="D40" s="35">
        <v>4201057.96</v>
      </c>
    </row>
    <row r="41" spans="1:4" s="36" customFormat="1" ht="12.75" customHeight="1" x14ac:dyDescent="0.25">
      <c r="A41" s="4"/>
      <c r="B41" s="3" t="s">
        <v>37</v>
      </c>
      <c r="C41" s="34">
        <v>3119463</v>
      </c>
      <c r="D41" s="35">
        <v>2343499.71</v>
      </c>
    </row>
    <row r="42" spans="1:4" s="36" customFormat="1" ht="12.75" customHeight="1" x14ac:dyDescent="0.25">
      <c r="A42" s="4"/>
      <c r="B42" s="3" t="s">
        <v>38</v>
      </c>
      <c r="C42" s="34">
        <v>2293013</v>
      </c>
      <c r="D42" s="35">
        <v>2566387.39</v>
      </c>
    </row>
    <row r="43" spans="1:4" s="36" customFormat="1" ht="12.75" customHeight="1" x14ac:dyDescent="0.25">
      <c r="A43" s="4"/>
      <c r="B43" s="3" t="s">
        <v>39</v>
      </c>
      <c r="C43" s="34">
        <v>34990</v>
      </c>
      <c r="D43" s="35">
        <v>1032.56</v>
      </c>
    </row>
    <row r="44" spans="1:4" s="32" customFormat="1" ht="12.75" customHeight="1" x14ac:dyDescent="0.25">
      <c r="A44" s="1"/>
      <c r="B44" s="2" t="s">
        <v>21</v>
      </c>
      <c r="C44" s="31">
        <v>1892605</v>
      </c>
      <c r="D44" s="31">
        <v>930852.51</v>
      </c>
    </row>
    <row r="45" spans="1:4" s="32" customFormat="1" ht="12.75" customHeight="1" x14ac:dyDescent="0.25">
      <c r="A45" s="1"/>
      <c r="B45" s="2" t="s">
        <v>22</v>
      </c>
      <c r="C45" s="31">
        <v>13688221</v>
      </c>
      <c r="D45" s="31">
        <v>9921880.8599999994</v>
      </c>
    </row>
    <row r="46" spans="1:4" s="32" customFormat="1" ht="12.75" customHeight="1" x14ac:dyDescent="0.25">
      <c r="A46" s="1"/>
      <c r="B46" s="2" t="s">
        <v>23</v>
      </c>
      <c r="C46" s="31">
        <v>0</v>
      </c>
      <c r="D46" s="31">
        <v>0</v>
      </c>
    </row>
    <row r="47" spans="1:4" s="32" customFormat="1" ht="12.75" customHeight="1" x14ac:dyDescent="0.25">
      <c r="A47" s="1"/>
      <c r="B47" s="2" t="s">
        <v>24</v>
      </c>
      <c r="C47" s="31">
        <v>0</v>
      </c>
      <c r="D47" s="31">
        <v>0</v>
      </c>
    </row>
    <row r="48" spans="1:4" s="32" customFormat="1" ht="12.75" customHeight="1" x14ac:dyDescent="0.25">
      <c r="A48" s="1"/>
      <c r="B48" s="2" t="s">
        <v>25</v>
      </c>
      <c r="C48" s="31">
        <v>3352133</v>
      </c>
      <c r="D48" s="31">
        <v>3150071.94</v>
      </c>
    </row>
    <row r="49" spans="1:4" s="32" customFormat="1" ht="12.75" customHeight="1" x14ac:dyDescent="0.25">
      <c r="A49" s="1"/>
      <c r="B49" s="2" t="s">
        <v>26</v>
      </c>
      <c r="C49" s="31">
        <v>0</v>
      </c>
      <c r="D49" s="31">
        <v>0</v>
      </c>
    </row>
    <row r="50" spans="1:4" s="32" customFormat="1" ht="12.75" customHeight="1" x14ac:dyDescent="0.25">
      <c r="A50" s="1"/>
      <c r="B50" s="2" t="s">
        <v>27</v>
      </c>
      <c r="C50" s="31">
        <v>0</v>
      </c>
      <c r="D50" s="31">
        <v>0</v>
      </c>
    </row>
    <row r="51" spans="1:4" s="32" customFormat="1" ht="12.75" customHeight="1" x14ac:dyDescent="0.25">
      <c r="A51" s="1"/>
      <c r="B51" s="2" t="s">
        <v>28</v>
      </c>
      <c r="C51" s="31">
        <v>389792</v>
      </c>
      <c r="D51" s="31">
        <v>121364.89</v>
      </c>
    </row>
    <row r="52" spans="1:4" s="32" customFormat="1" ht="12.75" customHeight="1" thickBot="1" x14ac:dyDescent="0.3">
      <c r="A52" s="1"/>
      <c r="B52" s="2" t="s">
        <v>29</v>
      </c>
      <c r="C52" s="31">
        <v>9082408</v>
      </c>
      <c r="D52" s="31">
        <v>4388307.08</v>
      </c>
    </row>
    <row r="53" spans="1:4" ht="15.75" customHeight="1" thickBot="1" x14ac:dyDescent="0.3">
      <c r="A53" s="12" t="s">
        <v>40</v>
      </c>
      <c r="B53" s="13"/>
      <c r="C53" s="15">
        <f>SUM(C36:C39,C44:C52)</f>
        <v>51712295</v>
      </c>
      <c r="D53" s="15">
        <f>SUM(D36:D39,D44:D52)</f>
        <v>38698592.600000001</v>
      </c>
    </row>
    <row r="54" spans="1:4" ht="12.75" customHeight="1" x14ac:dyDescent="0.25">
      <c r="A54" s="26" t="s">
        <v>3</v>
      </c>
      <c r="B54" s="26" t="s">
        <v>85</v>
      </c>
      <c r="C54" s="23" t="s">
        <v>4</v>
      </c>
      <c r="D54" s="23" t="s">
        <v>5</v>
      </c>
    </row>
    <row r="55" spans="1:4" ht="12.75" customHeight="1" x14ac:dyDescent="0.25">
      <c r="A55" s="27"/>
      <c r="B55" s="27"/>
      <c r="C55" s="24"/>
      <c r="D55" s="24"/>
    </row>
    <row r="56" spans="1:4" ht="12.75" customHeight="1" thickBot="1" x14ac:dyDescent="0.3">
      <c r="A56" s="28"/>
      <c r="B56" s="28"/>
      <c r="C56" s="25"/>
      <c r="D56" s="25"/>
    </row>
    <row r="57" spans="1:4" s="32" customFormat="1" ht="12.75" customHeight="1" x14ac:dyDescent="0.25">
      <c r="A57" s="8" t="s">
        <v>41</v>
      </c>
      <c r="B57" s="2" t="s">
        <v>42</v>
      </c>
      <c r="C57" s="31">
        <f>SUM(C58:C60)</f>
        <v>9028802</v>
      </c>
      <c r="D57" s="31">
        <f>SUM(D58:D60)</f>
        <v>8441658.5899999999</v>
      </c>
    </row>
    <row r="58" spans="1:4" s="36" customFormat="1" ht="12.75" customHeight="1" x14ac:dyDescent="0.25">
      <c r="A58" s="4"/>
      <c r="B58" s="3" t="s">
        <v>43</v>
      </c>
      <c r="C58" s="34">
        <v>166443</v>
      </c>
      <c r="D58" s="34">
        <v>90608.39</v>
      </c>
    </row>
    <row r="59" spans="1:4" s="36" customFormat="1" ht="12.75" customHeight="1" x14ac:dyDescent="0.25">
      <c r="A59" s="4"/>
      <c r="B59" s="3" t="s">
        <v>44</v>
      </c>
      <c r="C59" s="34">
        <v>4263715</v>
      </c>
      <c r="D59" s="34">
        <v>4185958.76</v>
      </c>
    </row>
    <row r="60" spans="1:4" s="36" customFormat="1" ht="12.75" customHeight="1" x14ac:dyDescent="0.25">
      <c r="A60" s="4"/>
      <c r="B60" s="3" t="s">
        <v>45</v>
      </c>
      <c r="C60" s="34">
        <v>4598644</v>
      </c>
      <c r="D60" s="34">
        <v>4165091.44</v>
      </c>
    </row>
    <row r="61" spans="1:4" s="32" customFormat="1" ht="12.75" customHeight="1" x14ac:dyDescent="0.25">
      <c r="A61" s="1"/>
      <c r="B61" s="2" t="s">
        <v>46</v>
      </c>
      <c r="C61" s="38">
        <v>1446895</v>
      </c>
      <c r="D61" s="31">
        <v>656229.18000000005</v>
      </c>
    </row>
    <row r="62" spans="1:4" s="32" customFormat="1" ht="12.75" customHeight="1" x14ac:dyDescent="0.25">
      <c r="A62" s="1"/>
      <c r="B62" s="2" t="s">
        <v>47</v>
      </c>
      <c r="C62" s="38">
        <v>7084770</v>
      </c>
      <c r="D62" s="31">
        <v>5461903.7300000004</v>
      </c>
    </row>
    <row r="63" spans="1:4" s="32" customFormat="1" ht="12.75" customHeight="1" x14ac:dyDescent="0.25">
      <c r="A63" s="1"/>
      <c r="B63" s="2" t="s">
        <v>48</v>
      </c>
      <c r="C63" s="38">
        <v>971757</v>
      </c>
      <c r="D63" s="31">
        <v>389982.38</v>
      </c>
    </row>
    <row r="64" spans="1:4" s="32" customFormat="1" ht="12.75" customHeight="1" x14ac:dyDescent="0.25">
      <c r="A64" s="1"/>
      <c r="B64" s="2" t="s">
        <v>49</v>
      </c>
      <c r="C64" s="38">
        <v>1144743</v>
      </c>
      <c r="D64" s="31">
        <v>655606.94999999995</v>
      </c>
    </row>
    <row r="65" spans="1:4" s="32" customFormat="1" ht="12.75" customHeight="1" x14ac:dyDescent="0.25">
      <c r="A65" s="1"/>
      <c r="B65" s="2" t="s">
        <v>50</v>
      </c>
      <c r="C65" s="38">
        <v>1666753</v>
      </c>
      <c r="D65" s="31">
        <v>1319852.3700000001</v>
      </c>
    </row>
    <row r="66" spans="1:4" s="32" customFormat="1" ht="12.75" customHeight="1" x14ac:dyDescent="0.25">
      <c r="A66" s="1"/>
      <c r="B66" s="2" t="s">
        <v>21</v>
      </c>
      <c r="C66" s="38">
        <v>8356659</v>
      </c>
      <c r="D66" s="31">
        <v>5077431.8</v>
      </c>
    </row>
    <row r="67" spans="1:4" s="32" customFormat="1" ht="12.75" customHeight="1" x14ac:dyDescent="0.25">
      <c r="A67" s="1"/>
      <c r="B67" s="2" t="s">
        <v>22</v>
      </c>
      <c r="C67" s="38">
        <v>12045615</v>
      </c>
      <c r="D67" s="31">
        <v>9179068.9000000004</v>
      </c>
    </row>
    <row r="68" spans="1:4" s="32" customFormat="1" ht="12.75" customHeight="1" x14ac:dyDescent="0.25">
      <c r="A68" s="1"/>
      <c r="B68" s="2" t="s">
        <v>23</v>
      </c>
      <c r="C68" s="31">
        <v>0</v>
      </c>
      <c r="D68" s="31">
        <v>0</v>
      </c>
    </row>
    <row r="69" spans="1:4" s="32" customFormat="1" ht="12.75" customHeight="1" x14ac:dyDescent="0.25">
      <c r="A69" s="1"/>
      <c r="B69" s="2" t="s">
        <v>24</v>
      </c>
      <c r="C69" s="31">
        <v>0</v>
      </c>
      <c r="D69" s="31">
        <v>0</v>
      </c>
    </row>
    <row r="70" spans="1:4" s="32" customFormat="1" ht="12.75" customHeight="1" x14ac:dyDescent="0.25">
      <c r="A70" s="1"/>
      <c r="B70" s="2" t="s">
        <v>25</v>
      </c>
      <c r="C70" s="38">
        <v>2885621</v>
      </c>
      <c r="D70" s="31">
        <v>2525184.87</v>
      </c>
    </row>
    <row r="71" spans="1:4" s="32" customFormat="1" ht="12.75" customHeight="1" x14ac:dyDescent="0.25">
      <c r="A71" s="1"/>
      <c r="B71" s="2" t="s">
        <v>26</v>
      </c>
      <c r="C71" s="31">
        <v>0</v>
      </c>
      <c r="D71" s="31">
        <v>0</v>
      </c>
    </row>
    <row r="72" spans="1:4" s="32" customFormat="1" ht="12.75" customHeight="1" x14ac:dyDescent="0.25">
      <c r="A72" s="1"/>
      <c r="B72" s="2" t="s">
        <v>27</v>
      </c>
      <c r="C72" s="31">
        <v>0</v>
      </c>
      <c r="D72" s="31">
        <v>0</v>
      </c>
    </row>
    <row r="73" spans="1:4" s="32" customFormat="1" ht="12.75" customHeight="1" x14ac:dyDescent="0.25">
      <c r="A73" s="1"/>
      <c r="B73" s="2" t="s">
        <v>28</v>
      </c>
      <c r="C73" s="38">
        <v>63874</v>
      </c>
      <c r="D73" s="31">
        <v>67252.09</v>
      </c>
    </row>
    <row r="74" spans="1:4" s="32" customFormat="1" ht="12.75" customHeight="1" thickBot="1" x14ac:dyDescent="0.3">
      <c r="A74" s="1"/>
      <c r="B74" s="2" t="s">
        <v>29</v>
      </c>
      <c r="C74" s="38">
        <v>3486139</v>
      </c>
      <c r="D74" s="31">
        <v>1044971.95</v>
      </c>
    </row>
    <row r="75" spans="1:4" ht="15.75" customHeight="1" thickBot="1" x14ac:dyDescent="0.3">
      <c r="A75" s="21" t="s">
        <v>51</v>
      </c>
      <c r="B75" s="22"/>
      <c r="C75" s="15">
        <f>SUM(C57,C61:C74)</f>
        <v>48181628</v>
      </c>
      <c r="D75" s="15">
        <f>SUM(D57,D61:D74)</f>
        <v>34819142.810000002</v>
      </c>
    </row>
    <row r="76" spans="1:4" ht="12.75" customHeight="1" x14ac:dyDescent="0.25">
      <c r="A76" s="26" t="s">
        <v>3</v>
      </c>
      <c r="B76" s="26" t="s">
        <v>85</v>
      </c>
      <c r="C76" s="23" t="s">
        <v>4</v>
      </c>
      <c r="D76" s="23" t="s">
        <v>5</v>
      </c>
    </row>
    <row r="77" spans="1:4" ht="12.75" customHeight="1" x14ac:dyDescent="0.25">
      <c r="A77" s="27"/>
      <c r="B77" s="27"/>
      <c r="C77" s="24"/>
      <c r="D77" s="24"/>
    </row>
    <row r="78" spans="1:4" ht="12.75" customHeight="1" thickBot="1" x14ac:dyDescent="0.3">
      <c r="A78" s="28"/>
      <c r="B78" s="28"/>
      <c r="C78" s="25"/>
      <c r="D78" s="25"/>
    </row>
    <row r="79" spans="1:4" s="32" customFormat="1" ht="12.75" customHeight="1" x14ac:dyDescent="0.25">
      <c r="A79" s="1" t="s">
        <v>52</v>
      </c>
      <c r="B79" s="8" t="s">
        <v>53</v>
      </c>
      <c r="C79" s="40">
        <f>SUM(C80:C83)</f>
        <v>13129924</v>
      </c>
      <c r="D79" s="37">
        <f>SUM(D80:D83)</f>
        <v>12103787.579999998</v>
      </c>
    </row>
    <row r="80" spans="1:4" ht="12.75" customHeight="1" x14ac:dyDescent="0.25">
      <c r="A80" s="1"/>
      <c r="B80" s="5" t="s">
        <v>54</v>
      </c>
      <c r="C80" s="17">
        <v>9129</v>
      </c>
      <c r="D80" s="17">
        <v>180.81</v>
      </c>
    </row>
    <row r="81" spans="1:4" s="36" customFormat="1" ht="12.75" customHeight="1" x14ac:dyDescent="0.25">
      <c r="A81" s="4"/>
      <c r="B81" s="5" t="s">
        <v>55</v>
      </c>
      <c r="C81" s="34">
        <v>355205</v>
      </c>
      <c r="D81" s="34">
        <v>370259.58</v>
      </c>
    </row>
    <row r="82" spans="1:4" s="36" customFormat="1" ht="12.75" customHeight="1" x14ac:dyDescent="0.25">
      <c r="A82" s="4"/>
      <c r="B82" s="5" t="s">
        <v>56</v>
      </c>
      <c r="C82" s="34">
        <v>7831629</v>
      </c>
      <c r="D82" s="35">
        <v>6826201.9699999997</v>
      </c>
    </row>
    <row r="83" spans="1:4" s="36" customFormat="1" ht="12.75" customHeight="1" x14ac:dyDescent="0.25">
      <c r="A83" s="4"/>
      <c r="B83" s="5" t="s">
        <v>57</v>
      </c>
      <c r="C83" s="34">
        <v>4933961</v>
      </c>
      <c r="D83" s="35">
        <v>4907145.22</v>
      </c>
    </row>
    <row r="84" spans="1:4" s="32" customFormat="1" ht="12.75" customHeight="1" x14ac:dyDescent="0.25">
      <c r="A84" s="1"/>
      <c r="B84" s="10" t="s">
        <v>58</v>
      </c>
      <c r="C84" s="31">
        <v>13583459</v>
      </c>
      <c r="D84" s="31">
        <v>11723005.890000001</v>
      </c>
    </row>
    <row r="85" spans="1:4" s="32" customFormat="1" ht="12.75" customHeight="1" x14ac:dyDescent="0.25">
      <c r="A85" s="1"/>
      <c r="B85" s="10" t="s">
        <v>59</v>
      </c>
      <c r="C85" s="31">
        <f>SUM(C86:C87)</f>
        <v>38162422</v>
      </c>
      <c r="D85" s="31">
        <f>SUM(D86:D87)</f>
        <v>31328322.93</v>
      </c>
    </row>
    <row r="86" spans="1:4" s="36" customFormat="1" ht="12.75" customHeight="1" x14ac:dyDescent="0.25">
      <c r="A86" s="4"/>
      <c r="B86" s="5" t="s">
        <v>60</v>
      </c>
      <c r="C86" s="34">
        <v>8291807</v>
      </c>
      <c r="D86" s="34">
        <v>7775880.8099999996</v>
      </c>
    </row>
    <row r="87" spans="1:4" s="36" customFormat="1" ht="12.75" customHeight="1" x14ac:dyDescent="0.25">
      <c r="A87" s="4"/>
      <c r="B87" s="5" t="s">
        <v>61</v>
      </c>
      <c r="C87" s="34">
        <v>29870615</v>
      </c>
      <c r="D87" s="34">
        <v>23552442.120000001</v>
      </c>
    </row>
    <row r="88" spans="1:4" s="32" customFormat="1" ht="12.75" customHeight="1" x14ac:dyDescent="0.25">
      <c r="A88" s="1"/>
      <c r="B88" s="2" t="s">
        <v>21</v>
      </c>
      <c r="C88" s="39">
        <v>5911161</v>
      </c>
      <c r="D88" s="31">
        <v>3136922.18</v>
      </c>
    </row>
    <row r="89" spans="1:4" s="32" customFormat="1" ht="12.75" customHeight="1" x14ac:dyDescent="0.25">
      <c r="A89" s="1"/>
      <c r="B89" s="2" t="s">
        <v>22</v>
      </c>
      <c r="C89" s="39">
        <v>77292345</v>
      </c>
      <c r="D89" s="31">
        <v>68620546.730000004</v>
      </c>
    </row>
    <row r="90" spans="1:4" s="32" customFormat="1" ht="12.75" customHeight="1" x14ac:dyDescent="0.25">
      <c r="A90" s="1"/>
      <c r="B90" s="2" t="s">
        <v>23</v>
      </c>
      <c r="C90" s="31">
        <v>0</v>
      </c>
      <c r="D90" s="31">
        <v>0</v>
      </c>
    </row>
    <row r="91" spans="1:4" s="32" customFormat="1" ht="12.75" customHeight="1" x14ac:dyDescent="0.25">
      <c r="A91" s="1"/>
      <c r="B91" s="2" t="s">
        <v>24</v>
      </c>
      <c r="C91" s="31">
        <v>0</v>
      </c>
      <c r="D91" s="31">
        <v>0</v>
      </c>
    </row>
    <row r="92" spans="1:4" s="32" customFormat="1" ht="12.75" customHeight="1" x14ac:dyDescent="0.25">
      <c r="A92" s="1"/>
      <c r="B92" s="2" t="s">
        <v>25</v>
      </c>
      <c r="C92" s="31">
        <v>16669668</v>
      </c>
      <c r="D92" s="31">
        <v>15057301.42</v>
      </c>
    </row>
    <row r="93" spans="1:4" s="32" customFormat="1" ht="12.75" customHeight="1" x14ac:dyDescent="0.25">
      <c r="A93" s="1"/>
      <c r="B93" s="2" t="s">
        <v>26</v>
      </c>
      <c r="C93" s="31">
        <v>0</v>
      </c>
      <c r="D93" s="31">
        <v>0</v>
      </c>
    </row>
    <row r="94" spans="1:4" s="32" customFormat="1" ht="12.75" customHeight="1" x14ac:dyDescent="0.25">
      <c r="A94" s="1"/>
      <c r="B94" s="2" t="s">
        <v>27</v>
      </c>
      <c r="C94" s="31">
        <v>0</v>
      </c>
      <c r="D94" s="31">
        <v>0</v>
      </c>
    </row>
    <row r="95" spans="1:4" s="32" customFormat="1" ht="12.75" customHeight="1" x14ac:dyDescent="0.25">
      <c r="A95" s="1"/>
      <c r="B95" s="2" t="s">
        <v>28</v>
      </c>
      <c r="C95" s="39">
        <v>234858</v>
      </c>
      <c r="D95" s="31">
        <v>415078.01</v>
      </c>
    </row>
    <row r="96" spans="1:4" s="32" customFormat="1" ht="12.75" customHeight="1" thickBot="1" x14ac:dyDescent="0.3">
      <c r="A96" s="1"/>
      <c r="B96" s="2" t="s">
        <v>29</v>
      </c>
      <c r="C96" s="39">
        <v>11306613</v>
      </c>
      <c r="D96" s="31">
        <v>6975943.3399999999</v>
      </c>
    </row>
    <row r="97" spans="1:4" ht="15.75" customHeight="1" thickBot="1" x14ac:dyDescent="0.3">
      <c r="A97" s="21" t="s">
        <v>62</v>
      </c>
      <c r="B97" s="22"/>
      <c r="C97" s="15">
        <f>SUM(C79,C84:C85,C88:C96)</f>
        <v>176290450</v>
      </c>
      <c r="D97" s="15">
        <f>SUM(D79,D84:D85,D88:D96)</f>
        <v>149360908.07999998</v>
      </c>
    </row>
    <row r="98" spans="1:4" ht="12.75" customHeight="1" x14ac:dyDescent="0.25">
      <c r="A98" s="26" t="s">
        <v>3</v>
      </c>
      <c r="B98" s="26" t="s">
        <v>85</v>
      </c>
      <c r="C98" s="23" t="s">
        <v>4</v>
      </c>
      <c r="D98" s="23" t="s">
        <v>5</v>
      </c>
    </row>
    <row r="99" spans="1:4" ht="12.75" customHeight="1" x14ac:dyDescent="0.25">
      <c r="A99" s="27"/>
      <c r="B99" s="27"/>
      <c r="C99" s="24"/>
      <c r="D99" s="24"/>
    </row>
    <row r="100" spans="1:4" ht="12.75" customHeight="1" thickBot="1" x14ac:dyDescent="0.3">
      <c r="A100" s="28"/>
      <c r="B100" s="28"/>
      <c r="C100" s="25"/>
      <c r="D100" s="25"/>
    </row>
    <row r="101" spans="1:4" s="32" customFormat="1" ht="12.75" customHeight="1" x14ac:dyDescent="0.25">
      <c r="A101" s="8" t="s">
        <v>63</v>
      </c>
      <c r="B101" s="9" t="s">
        <v>64</v>
      </c>
      <c r="C101" s="37">
        <v>1374041</v>
      </c>
      <c r="D101" s="37">
        <v>1165321.97</v>
      </c>
    </row>
    <row r="102" spans="1:4" s="32" customFormat="1" ht="12.75" customHeight="1" x14ac:dyDescent="0.25">
      <c r="A102" s="1"/>
      <c r="B102" s="10" t="s">
        <v>65</v>
      </c>
      <c r="C102" s="31">
        <f>SUM(C103:C105)</f>
        <v>2158672</v>
      </c>
      <c r="D102" s="31">
        <f>SUM(D103:D105)</f>
        <v>2089585.98</v>
      </c>
    </row>
    <row r="103" spans="1:4" s="36" customFormat="1" ht="12.75" customHeight="1" x14ac:dyDescent="0.25">
      <c r="A103" s="4"/>
      <c r="B103" s="5" t="s">
        <v>66</v>
      </c>
      <c r="C103" s="35">
        <v>0</v>
      </c>
      <c r="D103" s="35">
        <v>0</v>
      </c>
    </row>
    <row r="104" spans="1:4" s="36" customFormat="1" ht="12.75" customHeight="1" x14ac:dyDescent="0.25">
      <c r="A104" s="4"/>
      <c r="B104" s="5" t="s">
        <v>67</v>
      </c>
      <c r="C104" s="34">
        <v>55027</v>
      </c>
      <c r="D104" s="34">
        <v>37402.519999999997</v>
      </c>
    </row>
    <row r="105" spans="1:4" s="36" customFormat="1" ht="12.75" customHeight="1" x14ac:dyDescent="0.25">
      <c r="A105" s="4"/>
      <c r="B105" s="5" t="s">
        <v>68</v>
      </c>
      <c r="C105" s="34">
        <v>2103645</v>
      </c>
      <c r="D105" s="34">
        <v>2052183.46</v>
      </c>
    </row>
    <row r="106" spans="1:4" s="32" customFormat="1" ht="12.75" customHeight="1" x14ac:dyDescent="0.25">
      <c r="A106" s="1"/>
      <c r="B106" s="1" t="s">
        <v>69</v>
      </c>
      <c r="C106" s="31">
        <f>422091+3412764</f>
        <v>3834855</v>
      </c>
      <c r="D106" s="31">
        <f>386273.92+3073494.95</f>
        <v>3459768.87</v>
      </c>
    </row>
    <row r="107" spans="1:4" s="32" customFormat="1" ht="12.75" customHeight="1" x14ac:dyDescent="0.25">
      <c r="A107" s="1"/>
      <c r="B107" s="1" t="s">
        <v>70</v>
      </c>
      <c r="C107" s="31">
        <v>0</v>
      </c>
      <c r="D107" s="31">
        <v>0</v>
      </c>
    </row>
    <row r="108" spans="1:4" s="32" customFormat="1" ht="12.75" customHeight="1" x14ac:dyDescent="0.25">
      <c r="A108" s="1"/>
      <c r="B108" s="1" t="s">
        <v>21</v>
      </c>
      <c r="C108" s="31">
        <v>1583431</v>
      </c>
      <c r="D108" s="31">
        <v>572369.27</v>
      </c>
    </row>
    <row r="109" spans="1:4" s="32" customFormat="1" ht="12.75" customHeight="1" x14ac:dyDescent="0.25">
      <c r="A109" s="1"/>
      <c r="B109" s="1" t="s">
        <v>22</v>
      </c>
      <c r="C109" s="31">
        <v>6940404</v>
      </c>
      <c r="D109" s="31">
        <v>5775012.8399999999</v>
      </c>
    </row>
    <row r="110" spans="1:4" s="32" customFormat="1" ht="12.75" customHeight="1" x14ac:dyDescent="0.25">
      <c r="A110" s="1"/>
      <c r="B110" s="1" t="s">
        <v>23</v>
      </c>
      <c r="C110" s="31">
        <v>0</v>
      </c>
      <c r="D110" s="31">
        <v>0</v>
      </c>
    </row>
    <row r="111" spans="1:4" s="32" customFormat="1" ht="12.75" customHeight="1" x14ac:dyDescent="0.25">
      <c r="A111" s="1"/>
      <c r="B111" s="1" t="s">
        <v>24</v>
      </c>
      <c r="C111" s="31">
        <v>0</v>
      </c>
      <c r="D111" s="31">
        <v>0</v>
      </c>
    </row>
    <row r="112" spans="1:4" s="32" customFormat="1" ht="12.75" customHeight="1" x14ac:dyDescent="0.25">
      <c r="A112" s="1"/>
      <c r="B112" s="1" t="s">
        <v>25</v>
      </c>
      <c r="C112" s="31">
        <v>997812</v>
      </c>
      <c r="D112" s="31">
        <v>809344.32</v>
      </c>
    </row>
    <row r="113" spans="1:4" s="32" customFormat="1" ht="12.75" customHeight="1" x14ac:dyDescent="0.25">
      <c r="A113" s="1"/>
      <c r="B113" s="1" t="s">
        <v>26</v>
      </c>
      <c r="C113" s="31">
        <v>0</v>
      </c>
      <c r="D113" s="31">
        <v>0</v>
      </c>
    </row>
    <row r="114" spans="1:4" s="32" customFormat="1" ht="12.75" customHeight="1" x14ac:dyDescent="0.25">
      <c r="A114" s="1"/>
      <c r="B114" s="1" t="s">
        <v>27</v>
      </c>
      <c r="C114" s="31">
        <v>0</v>
      </c>
      <c r="D114" s="31">
        <v>0</v>
      </c>
    </row>
    <row r="115" spans="1:4" s="32" customFormat="1" ht="12.75" customHeight="1" x14ac:dyDescent="0.25">
      <c r="A115" s="1"/>
      <c r="B115" s="2" t="s">
        <v>28</v>
      </c>
      <c r="C115" s="31">
        <v>46441</v>
      </c>
      <c r="D115" s="31">
        <v>41150.120000000003</v>
      </c>
    </row>
    <row r="116" spans="1:4" s="32" customFormat="1" ht="12.75" customHeight="1" thickBot="1" x14ac:dyDescent="0.3">
      <c r="A116" s="1"/>
      <c r="B116" s="2" t="s">
        <v>29</v>
      </c>
      <c r="C116" s="31">
        <v>1577238</v>
      </c>
      <c r="D116" s="41">
        <v>1238729.8899999999</v>
      </c>
    </row>
    <row r="117" spans="1:4" ht="15.75" customHeight="1" thickBot="1" x14ac:dyDescent="0.3">
      <c r="A117" s="21" t="s">
        <v>71</v>
      </c>
      <c r="B117" s="22"/>
      <c r="C117" s="15">
        <f>SUM(C101:C102,C106:C116)</f>
        <v>18512894</v>
      </c>
      <c r="D117" s="15">
        <f>SUM(D101:D102,D106:D116)</f>
        <v>15151283.26</v>
      </c>
    </row>
    <row r="118" spans="1:4" ht="12.75" customHeight="1" x14ac:dyDescent="0.25">
      <c r="A118" s="26" t="s">
        <v>3</v>
      </c>
      <c r="B118" s="26" t="s">
        <v>85</v>
      </c>
      <c r="C118" s="23" t="s">
        <v>4</v>
      </c>
      <c r="D118" s="23" t="s">
        <v>5</v>
      </c>
    </row>
    <row r="119" spans="1:4" ht="12.75" customHeight="1" x14ac:dyDescent="0.25">
      <c r="A119" s="27"/>
      <c r="B119" s="27"/>
      <c r="C119" s="24"/>
      <c r="D119" s="24"/>
    </row>
    <row r="120" spans="1:4" ht="12.75" customHeight="1" thickBot="1" x14ac:dyDescent="0.3">
      <c r="A120" s="28"/>
      <c r="B120" s="28"/>
      <c r="C120" s="25"/>
      <c r="D120" s="25"/>
    </row>
    <row r="121" spans="1:4" s="32" customFormat="1" ht="12.75" customHeight="1" x14ac:dyDescent="0.25">
      <c r="A121" s="8" t="s">
        <v>72</v>
      </c>
      <c r="B121" s="8" t="s">
        <v>73</v>
      </c>
      <c r="C121" s="37">
        <v>188538</v>
      </c>
      <c r="D121" s="37">
        <v>1932558.51</v>
      </c>
    </row>
    <row r="122" spans="1:4" s="32" customFormat="1" ht="12.75" customHeight="1" x14ac:dyDescent="0.25">
      <c r="A122" s="1"/>
      <c r="B122" s="1" t="s">
        <v>74</v>
      </c>
      <c r="C122" s="31">
        <v>5407382</v>
      </c>
      <c r="D122" s="31">
        <v>4338509.93</v>
      </c>
    </row>
    <row r="123" spans="1:4" s="32" customFormat="1" ht="12.75" customHeight="1" x14ac:dyDescent="0.25">
      <c r="A123" s="1"/>
      <c r="B123" s="1" t="s">
        <v>75</v>
      </c>
      <c r="C123" s="31">
        <v>6639532</v>
      </c>
      <c r="D123" s="31">
        <v>6662760.2400000002</v>
      </c>
    </row>
    <row r="124" spans="1:4" s="32" customFormat="1" ht="12.75" customHeight="1" x14ac:dyDescent="0.25">
      <c r="A124" s="1"/>
      <c r="B124" s="1" t="s">
        <v>76</v>
      </c>
      <c r="C124" s="31">
        <v>11054091</v>
      </c>
      <c r="D124" s="31">
        <v>9632330.5500000007</v>
      </c>
    </row>
    <row r="125" spans="1:4" s="32" customFormat="1" ht="12.75" customHeight="1" x14ac:dyDescent="0.25">
      <c r="A125" s="1"/>
      <c r="B125" s="1" t="s">
        <v>77</v>
      </c>
      <c r="C125" s="31">
        <v>1289221</v>
      </c>
      <c r="D125" s="31">
        <v>1185400.3400000001</v>
      </c>
    </row>
    <row r="126" spans="1:4" s="32" customFormat="1" ht="12.75" customHeight="1" x14ac:dyDescent="0.25">
      <c r="A126" s="1"/>
      <c r="B126" s="1" t="s">
        <v>78</v>
      </c>
      <c r="C126" s="31">
        <v>0</v>
      </c>
      <c r="D126" s="31">
        <v>0</v>
      </c>
    </row>
    <row r="127" spans="1:4" s="32" customFormat="1" ht="12.75" customHeight="1" x14ac:dyDescent="0.25">
      <c r="A127" s="1"/>
      <c r="B127" s="1" t="s">
        <v>79</v>
      </c>
      <c r="C127" s="31">
        <v>20083930</v>
      </c>
      <c r="D127" s="31">
        <v>19616136.530000001</v>
      </c>
    </row>
    <row r="128" spans="1:4" s="32" customFormat="1" ht="12.75" customHeight="1" x14ac:dyDescent="0.25">
      <c r="A128" s="1"/>
      <c r="B128" s="1" t="s">
        <v>80</v>
      </c>
      <c r="C128" s="31">
        <v>2383753</v>
      </c>
      <c r="D128" s="31">
        <v>1953875.39</v>
      </c>
    </row>
    <row r="129" spans="1:5" s="32" customFormat="1" ht="12.75" customHeight="1" x14ac:dyDescent="0.25">
      <c r="A129" s="1"/>
      <c r="B129" s="1" t="s">
        <v>81</v>
      </c>
      <c r="C129" s="31">
        <v>9475899</v>
      </c>
      <c r="D129" s="31">
        <v>8391483.3800000008</v>
      </c>
    </row>
    <row r="130" spans="1:5" s="32" customFormat="1" ht="12.75" customHeight="1" x14ac:dyDescent="0.25">
      <c r="A130" s="1"/>
      <c r="B130" s="1" t="s">
        <v>82</v>
      </c>
      <c r="C130" s="31">
        <v>3418861</v>
      </c>
      <c r="D130" s="31">
        <v>2593891.39</v>
      </c>
    </row>
    <row r="131" spans="1:5" s="32" customFormat="1" ht="12.75" customHeight="1" x14ac:dyDescent="0.25">
      <c r="A131" s="1"/>
      <c r="B131" s="2" t="s">
        <v>21</v>
      </c>
      <c r="C131" s="31">
        <v>294083</v>
      </c>
      <c r="D131" s="31">
        <v>865122.67</v>
      </c>
    </row>
    <row r="132" spans="1:5" s="32" customFormat="1" ht="12.75" customHeight="1" x14ac:dyDescent="0.25">
      <c r="A132" s="1"/>
      <c r="B132" s="2" t="s">
        <v>22</v>
      </c>
      <c r="C132" s="31">
        <v>17059718</v>
      </c>
      <c r="D132" s="31">
        <v>14205762.050000001</v>
      </c>
    </row>
    <row r="133" spans="1:5" s="32" customFormat="1" ht="12.75" customHeight="1" x14ac:dyDescent="0.25">
      <c r="A133" s="1"/>
      <c r="B133" s="2" t="s">
        <v>23</v>
      </c>
      <c r="C133" s="31">
        <v>31086</v>
      </c>
      <c r="D133" s="31">
        <v>12741.82</v>
      </c>
    </row>
    <row r="134" spans="1:5" s="32" customFormat="1" ht="12.75" customHeight="1" x14ac:dyDescent="0.25">
      <c r="A134" s="1"/>
      <c r="B134" s="2" t="s">
        <v>24</v>
      </c>
      <c r="C134" s="31">
        <v>0</v>
      </c>
      <c r="D134" s="31">
        <v>0</v>
      </c>
    </row>
    <row r="135" spans="1:5" s="32" customFormat="1" ht="12.75" customHeight="1" x14ac:dyDescent="0.25">
      <c r="A135" s="1"/>
      <c r="B135" s="2" t="s">
        <v>25</v>
      </c>
      <c r="C135" s="31">
        <v>16440362</v>
      </c>
      <c r="D135" s="31">
        <v>15383625.470000001</v>
      </c>
    </row>
    <row r="136" spans="1:5" s="32" customFormat="1" ht="12.75" customHeight="1" x14ac:dyDescent="0.25">
      <c r="A136" s="1"/>
      <c r="B136" s="2" t="s">
        <v>26</v>
      </c>
      <c r="C136" s="31">
        <v>0</v>
      </c>
      <c r="D136" s="31">
        <v>0</v>
      </c>
    </row>
    <row r="137" spans="1:5" s="32" customFormat="1" ht="12.75" customHeight="1" x14ac:dyDescent="0.25">
      <c r="A137" s="1"/>
      <c r="B137" s="2" t="s">
        <v>27</v>
      </c>
      <c r="C137" s="31">
        <v>442745</v>
      </c>
      <c r="D137" s="31">
        <v>388285</v>
      </c>
    </row>
    <row r="138" spans="1:5" s="32" customFormat="1" ht="12.75" customHeight="1" x14ac:dyDescent="0.25">
      <c r="A138" s="1"/>
      <c r="B138" s="2" t="s">
        <v>28</v>
      </c>
      <c r="C138" s="31">
        <v>1355508</v>
      </c>
      <c r="D138" s="31">
        <v>1321118.08</v>
      </c>
    </row>
    <row r="139" spans="1:5" s="32" customFormat="1" ht="12.75" customHeight="1" thickBot="1" x14ac:dyDescent="0.3">
      <c r="A139" s="1"/>
      <c r="B139" s="2" t="s">
        <v>29</v>
      </c>
      <c r="C139" s="31">
        <v>15223831</v>
      </c>
      <c r="D139" s="31">
        <v>6335136.0300000003</v>
      </c>
    </row>
    <row r="140" spans="1:5" ht="15.75" customHeight="1" thickBot="1" x14ac:dyDescent="0.3">
      <c r="A140" s="21" t="s">
        <v>83</v>
      </c>
      <c r="B140" s="22"/>
      <c r="C140" s="15">
        <f>SUM(C121:C139)</f>
        <v>110788540</v>
      </c>
      <c r="D140" s="15">
        <f>SUM(D121:D139)</f>
        <v>94818737.379999995</v>
      </c>
      <c r="E140" s="18"/>
    </row>
    <row r="141" spans="1:5" ht="14.25" customHeight="1" thickBot="1" x14ac:dyDescent="0.3">
      <c r="A141" s="21" t="s">
        <v>84</v>
      </c>
      <c r="B141" s="22"/>
      <c r="C141" s="15">
        <f>C32+C53+C75+C97+C117+C140</f>
        <v>445382875</v>
      </c>
      <c r="D141" s="15">
        <f>D32+D53+D75+D97+D117+D140</f>
        <v>365442717.94999999</v>
      </c>
    </row>
    <row r="142" spans="1:5" ht="27.75" customHeight="1" x14ac:dyDescent="0.25">
      <c r="A142" s="29"/>
      <c r="B142" s="29"/>
      <c r="C142" s="29"/>
      <c r="D142" s="29"/>
    </row>
  </sheetData>
  <mergeCells count="34">
    <mergeCell ref="A142:D142"/>
    <mergeCell ref="A33:A35"/>
    <mergeCell ref="B33:B35"/>
    <mergeCell ref="C33:C35"/>
    <mergeCell ref="D33:D35"/>
    <mergeCell ref="A75:B75"/>
    <mergeCell ref="B98:B100"/>
    <mergeCell ref="C98:C100"/>
    <mergeCell ref="D98:D100"/>
    <mergeCell ref="A76:A78"/>
    <mergeCell ref="B76:B78"/>
    <mergeCell ref="A6:A8"/>
    <mergeCell ref="B6:B8"/>
    <mergeCell ref="C6:C8"/>
    <mergeCell ref="D6:D8"/>
    <mergeCell ref="A54:A56"/>
    <mergeCell ref="B54:B56"/>
    <mergeCell ref="C54:C56"/>
    <mergeCell ref="D54:D56"/>
    <mergeCell ref="A3:D3"/>
    <mergeCell ref="A2:D2"/>
    <mergeCell ref="A1:D1"/>
    <mergeCell ref="A4:D4"/>
    <mergeCell ref="A141:B141"/>
    <mergeCell ref="A140:B140"/>
    <mergeCell ref="C118:C120"/>
    <mergeCell ref="D118:D120"/>
    <mergeCell ref="A117:B117"/>
    <mergeCell ref="A118:A120"/>
    <mergeCell ref="B118:B120"/>
    <mergeCell ref="C76:C78"/>
    <mergeCell ref="D76:D78"/>
    <mergeCell ref="A97:B97"/>
    <mergeCell ref="A98:A100"/>
  </mergeCells>
  <pageMargins left="0.23622047244094491" right="0.23622047244094491" top="0.74803149606299213" bottom="0.74803149606299213" header="0.31496062992125984" footer="0.31496062992125984"/>
  <pageSetup paperSize="9" scale="88" fitToHeight="0" orientation="landscape" verticalDpi="598" r:id="rId1"/>
  <rowBreaks count="8" manualBreakCount="8">
    <brk id="24" max="6" man="1"/>
    <brk id="53" max="6" man="1"/>
    <brk id="61" max="6" man="1"/>
    <brk id="75" max="6" man="1"/>
    <brk id="83" max="6" man="1"/>
    <brk id="96" max="6" man="1"/>
    <brk id="105" max="6" man="1"/>
    <brk id="117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4º Trimestre</vt:lpstr>
      <vt:lpstr>'4º Trimestre'!Area_de_impressao</vt:lpstr>
      <vt:lpstr>'4º Trimestre'!Titulos_de_impressao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2019-05-06T18:38:35Z</cp:lastPrinted>
  <dcterms:created xsi:type="dcterms:W3CDTF">2017-05-15T14:50:43Z</dcterms:created>
  <dcterms:modified xsi:type="dcterms:W3CDTF">2022-06-10T14:28:21Z</dcterms:modified>
</cp:coreProperties>
</file>