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0\"/>
    </mc:Choice>
  </mc:AlternateContent>
  <xr:revisionPtr revIDLastSave="0" documentId="13_ncr:1_{0CE75842-2286-4FE6-98A4-DEDB5252E2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º Trimestre" sheetId="2" r:id="rId1"/>
  </sheets>
  <definedNames>
    <definedName name="_xlnm.Print_Area" localSheetId="0">'4º Trimestre'!$A$1:$D$140</definedName>
    <definedName name="_xlnm.Print_Titles" localSheetId="0">'4º Trimestre'!$1:$6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00" i="2" l="1"/>
  <c r="D115" i="2" s="1"/>
  <c r="C100" i="2"/>
  <c r="C115" i="2" s="1"/>
  <c r="D83" i="2"/>
  <c r="C83" i="2"/>
  <c r="D77" i="2"/>
  <c r="C77" i="2"/>
  <c r="D55" i="2"/>
  <c r="D73" i="2" s="1"/>
  <c r="C55" i="2"/>
  <c r="C73" i="2" s="1"/>
  <c r="D37" i="2"/>
  <c r="D51" i="2" s="1"/>
  <c r="C37" i="2"/>
  <c r="C51" i="2" s="1"/>
  <c r="D16" i="2"/>
  <c r="C16" i="2"/>
  <c r="D11" i="2"/>
  <c r="C11" i="2"/>
  <c r="C95" i="2" l="1"/>
  <c r="D95" i="2"/>
  <c r="C30" i="2"/>
  <c r="D30" i="2"/>
  <c r="D138" i="2" l="1"/>
  <c r="D139" i="2" s="1"/>
  <c r="C138" i="2"/>
  <c r="C139" i="2" l="1"/>
</calcChain>
</file>

<file path=xl/sharedStrings.xml><?xml version="1.0" encoding="utf-8"?>
<sst xmlns="http://schemas.openxmlformats.org/spreadsheetml/2006/main" count="153" uniqueCount="88">
  <si>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</si>
  <si>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</si>
  <si>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</si>
  <si>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</si>
  <si>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</si>
  <si>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</si>
  <si>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</si>
  <si>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</si>
  <si>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</si>
  <si>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</si>
  <si>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</si>
  <si>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</si>
  <si>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1.5.1. Acompanhamento Pedagógico</t>
  </si>
  <si>
    <t>1.5.2. Complementação Curricular</t>
  </si>
  <si>
    <t>1.5.3. Aperfeiçoamento Especializado</t>
  </si>
  <si>
    <t>1.6. Cursos de Valorização Social</t>
  </si>
  <si>
    <t>1.7. Educação em Ciências e Humanidades</t>
  </si>
  <si>
    <t>1.7.1. Ciências</t>
  </si>
  <si>
    <t>1.7.2. Humanidades</t>
  </si>
  <si>
    <t>1.7.3. Meio Ambiente</t>
  </si>
  <si>
    <t>1.7.4. Produção e Difusão Multimídia de Saberes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</si>
  <si>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</si>
  <si>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</si>
  <si>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</si>
  <si>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</si>
  <si>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</si>
  <si>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</si>
  <si>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</si>
  <si>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</si>
  <si>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</si>
  <si>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</si>
  <si>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</si>
  <si>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</si>
  <si>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</si>
  <si>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</si>
  <si>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</si>
  <si>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2.4.1. Atenção de Enfermagem</t>
  </si>
  <si>
    <t>2.4.2. Atenção Médica</t>
  </si>
  <si>
    <t>2.4.3. Cuidado Especializado</t>
  </si>
  <si>
    <t>2.4.4. Práticas Integrativas e Complementares</t>
  </si>
  <si>
    <t>Total do Programa Saúde</t>
  </si>
  <si>
    <t>3. Cultura</t>
  </si>
  <si>
    <t>3.1. Artes Cênicas</t>
  </si>
  <si>
    <t>3.1.1. Circo</t>
  </si>
  <si>
    <t>3.1.2. Dança</t>
  </si>
  <si>
    <t>3.1.3. Teatro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</si>
  <si>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</si>
  <si>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</si>
  <si>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</si>
  <si>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</si>
  <si>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</si>
  <si>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</si>
  <si>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</si>
  <si>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</si>
  <si>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4.1.1. Avaliação Físico-Funcional</t>
  </si>
  <si>
    <t>4.1.2. Eventos Físico-Esportivos</t>
  </si>
  <si>
    <t>4.1.3. Exercícios Físicos Sistemáticos</t>
  </si>
  <si>
    <t>4.1.4. Formação Esportiva</t>
  </si>
  <si>
    <t>4.2. Recreação</t>
  </si>
  <si>
    <t>4.3. Turismo Social</t>
  </si>
  <si>
    <t>4.3.1. Turismo Emissivo</t>
  </si>
  <si>
    <t>4.3.2. Turismo Receptivo</t>
  </si>
  <si>
    <t>Total do Programa Lazer</t>
  </si>
  <si>
    <t xml:space="preserve">5. Assistência </t>
  </si>
  <si>
    <t>5.1. Desenvolvimento Comunitário</t>
  </si>
  <si>
    <t>5.2. Segurança Alimentar e Apoio Social</t>
  </si>
  <si>
    <t>5.2.1. Apoio Emergencial</t>
  </si>
  <si>
    <t>5.2.2. Desenvolvimento de Capacidades</t>
  </si>
  <si>
    <t>5.2.3. Redes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</si>
  <si>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</si>
  <si>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</si>
  <si>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</si>
  <si>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</si>
  <si>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</si>
  <si>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</si>
  <si>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</si>
  <si>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</si>
  <si>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</si>
  <si>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</si>
  <si>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</si>
  <si>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</si>
  <si>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</si>
  <si>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</si>
  <si>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</si>
  <si>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</si>
  <si>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 / Modalidade / Realização</t>
  </si>
  <si>
    <t>Departamento Regional Minas Gerais</t>
  </si>
  <si>
    <t>4º TRIMESTRE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</si>
</sst>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0" borderId="0"/>
    <xf numFmtId="0" fontId="4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3" xfId="0" applyBorder="1"/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4" fontId="0" fillId="0" borderId="0" xfId="0" applyNumberFormat="1"/>
    <xf numFmtId="0" fontId="1" fillId="0" borderId="8" xfId="0" applyFont="1" applyBorder="1" applyAlignment="1">
      <alignment horizontal="centerContinuous" vertical="center" wrapText="1"/>
    </xf>
    <xf numFmtId="0" fontId="1" fillId="0" borderId="7" xfId="0" applyFont="1" applyBorder="1" applyAlignment="1">
      <alignment horizontal="centerContinuous" vertical="center" wrapText="1"/>
    </xf>
    <xf numFmtId="0" fontId="2" fillId="0" borderId="0" xfId="0" applyFont="1" applyAlignment="1">
      <alignment horizontal="center" vertical="center"/>
    </xf>
    <xf numFmtId="43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43" fontId="0" fillId="0" borderId="3" xfId="0" applyNumberFormat="1" applyFill="1" applyBorder="1" applyAlignment="1">
      <alignment horizontal="center" vertical="center"/>
    </xf>
    <xf numFmtId="43" fontId="0" fillId="0" borderId="0" xfId="0" applyNumberFormat="1"/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3" fontId="1" fillId="2" borderId="2" xfId="0" applyNumberFormat="1" applyFont="1" applyFill="1" applyBorder="1" applyAlignment="1">
      <alignment horizontal="center" vertical="center" wrapText="1"/>
    </xf>
    <xf numFmtId="43" fontId="1" fillId="2" borderId="3" xfId="0" applyNumberFormat="1" applyFont="1" applyFill="1" applyBorder="1" applyAlignment="1">
      <alignment horizontal="center" vertical="center" wrapText="1"/>
    </xf>
    <xf numFmtId="43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0" xfId="0" applyFont="1"/>
    <xf numFmtId="0" fontId="0" fillId="0" borderId="3" xfId="0" applyFont="1" applyBorder="1"/>
    <xf numFmtId="43" fontId="0" fillId="0" borderId="3" xfId="0" applyNumberFormat="1" applyFont="1" applyBorder="1" applyAlignment="1">
      <alignment horizontal="center" vertical="center"/>
    </xf>
    <xf numFmtId="43" fontId="5" fillId="0" borderId="2" xfId="0" applyNumberFormat="1" applyFont="1" applyBorder="1" applyAlignment="1">
      <alignment horizontal="center" vertical="center"/>
    </xf>
    <xf numFmtId="0" fontId="5" fillId="0" borderId="0" xfId="0" applyFont="1"/>
    <xf numFmtId="0" fontId="5" fillId="0" borderId="3" xfId="0" applyFont="1" applyBorder="1"/>
    <xf numFmtId="43" fontId="5" fillId="0" borderId="3" xfId="0" applyNumberFormat="1" applyFont="1" applyBorder="1" applyAlignment="1">
      <alignment horizontal="center" vertical="center"/>
    </xf>
    <xf numFmtId="43" fontId="0" fillId="0" borderId="3" xfId="0" applyNumberFormat="1" applyFont="1" applyFill="1" applyBorder="1" applyAlignment="1">
      <alignment horizontal="center" vertical="center"/>
    </xf>
    <xf numFmtId="43" fontId="5" fillId="0" borderId="0" xfId="0" applyNumberFormat="1" applyFont="1" applyAlignment="1">
      <alignment horizontal="center" vertical="center"/>
    </xf>
    <xf numFmtId="43" fontId="5" fillId="0" borderId="5" xfId="0" applyNumberFormat="1" applyFont="1" applyBorder="1" applyAlignment="1">
      <alignment horizontal="center" vertical="center"/>
    </xf>
    <xf numFmtId="43" fontId="5" fillId="0" borderId="6" xfId="0" applyNumberFormat="1" applyFont="1" applyBorder="1" applyAlignment="1">
      <alignment horizontal="center" vertical="center"/>
    </xf>
    <xf numFmtId="43" fontId="5" fillId="0" borderId="4" xfId="0" applyNumberFormat="1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3" borderId="12" xfId="0" applyFont="1" applyFill="1" applyBorder="1" applyAlignment="1">
      <alignment horizontal="left" vertical="center"/>
    </xf>
    <xf numFmtId="0" fontId="2" fillId="3" borderId="13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/>
  </cellXfs>
  <cellStyles count="5">
    <cellStyle name="Moeda 2" xfId="1" xr:uid="{00000000-0005-0000-0000-000000000000}"/>
    <cellStyle name="Normal" xfId="0" builtinId="0"/>
    <cellStyle name="Normal 11 2" xfId="2" xr:uid="{00000000-0005-0000-0000-000002000000}"/>
    <cellStyle name="Normal 2" xfId="3" xr:uid="{00000000-0005-0000-0000-000003000000}"/>
    <cellStyle name="Vírgula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42"/>
  <sheetViews>
    <sheetView showGridLines="0" tabSelected="1" zoomScaleNormal="100" zoomScaleSheetLayoutView="80" workbookViewId="0">
      <selection activeCell="C5" sqref="C5"/>
    </sheetView>
  </sheetViews>
  <sheetFormatPr defaultRowHeight="15" x14ac:dyDescent="0.25"/>
  <cols>
    <col min="1" max="1" width="15.7109375" customWidth="1"/>
    <col min="2" max="2" width="54.7109375" customWidth="1"/>
    <col min="3" max="3" width="20.85546875" style="17" bestFit="1" customWidth="1"/>
    <col min="4" max="4" width="20.42578125" style="17" bestFit="1" customWidth="1"/>
    <col min="5" max="5" width="13.28515625" bestFit="1" customWidth="1"/>
  </cols>
  <sheetData>
    <row r="1" spans="1:5" ht="15" customHeight="1" x14ac:dyDescent="0.25">
      <c r="A1" s="43" t="s">
        <v>0</v>
      </c>
      <c r="B1" s="43"/>
      <c r="C1" s="43"/>
      <c r="D1" s="44"/>
    </row>
    <row r="2" spans="1:5" ht="15" customHeight="1" x14ac:dyDescent="0.25">
      <c r="A2" s="45" t="s">
        <v>87</v>
      </c>
      <c r="B2" s="45"/>
      <c r="C2" s="45"/>
      <c r="D2" s="46"/>
    </row>
    <row r="3" spans="1:5" ht="12.75" customHeight="1" thickBot="1" x14ac:dyDescent="0.3">
      <c r="A3" s="47" t="s">
        <v>1</v>
      </c>
      <c r="B3" s="47"/>
      <c r="C3" s="47"/>
      <c r="D3" s="47"/>
    </row>
    <row r="4" spans="1:5" ht="12.75" customHeight="1" thickBot="1" x14ac:dyDescent="0.3">
      <c r="A4" s="48" t="s">
        <v>86</v>
      </c>
      <c r="B4" s="49"/>
      <c r="C4" s="48"/>
      <c r="D4" s="49"/>
    </row>
    <row r="5" spans="1:5" ht="12.75" customHeight="1" thickBot="1" x14ac:dyDescent="0.3">
      <c r="D5" s="15" t="s">
        <v>2</v>
      </c>
    </row>
    <row r="6" spans="1:5" ht="34.5" customHeight="1" thickBot="1" x14ac:dyDescent="0.3">
      <c r="A6" s="50" t="s">
        <v>3</v>
      </c>
      <c r="B6" s="50" t="s">
        <v>85</v>
      </c>
      <c r="C6" s="50" t="s">
        <v>4</v>
      </c>
      <c r="D6" s="50" t="s">
        <v>5</v>
      </c>
      <c r="E6" s="51"/>
    </row>
    <row r="7" spans="1:5" s="35" customFormat="1" ht="12.75" customHeight="1" x14ac:dyDescent="0.25">
      <c r="A7" s="2" t="s">
        <v>6</v>
      </c>
      <c r="B7" s="7" t="s">
        <v>7</v>
      </c>
      <c r="C7" s="37">
        <v>3797280</v>
      </c>
      <c r="D7" s="37">
        <v>2217165.41</v>
      </c>
    </row>
    <row r="8" spans="1:5" s="35" customFormat="1" ht="12.75" customHeight="1" x14ac:dyDescent="0.25">
      <c r="A8" s="36"/>
      <c r="B8" s="7" t="s">
        <v>8</v>
      </c>
      <c r="C8" s="37">
        <v>5635893</v>
      </c>
      <c r="D8" s="37">
        <v>4177828.85</v>
      </c>
    </row>
    <row r="9" spans="1:5" s="35" customFormat="1" ht="12.75" customHeight="1" x14ac:dyDescent="0.25">
      <c r="A9" s="36"/>
      <c r="B9" s="7" t="s">
        <v>9</v>
      </c>
      <c r="C9" s="37">
        <v>123452</v>
      </c>
      <c r="D9" s="37">
        <v>114820.62</v>
      </c>
    </row>
    <row r="10" spans="1:5" s="35" customFormat="1" ht="12.75" customHeight="1" x14ac:dyDescent="0.25">
      <c r="A10" s="36"/>
      <c r="B10" s="7" t="s">
        <v>10</v>
      </c>
      <c r="C10" s="37">
        <v>450687</v>
      </c>
      <c r="D10" s="37">
        <v>279365.40000000002</v>
      </c>
    </row>
    <row r="11" spans="1:5" s="35" customFormat="1" ht="12.75" customHeight="1" x14ac:dyDescent="0.25">
      <c r="A11" s="36"/>
      <c r="B11" s="7" t="s">
        <v>11</v>
      </c>
      <c r="C11" s="37">
        <f>SUM(C12:C14)</f>
        <v>7428606</v>
      </c>
      <c r="D11" s="37">
        <f>SUM(D12:D14)</f>
        <v>5452136.4699999997</v>
      </c>
    </row>
    <row r="12" spans="1:5" ht="12.75" customHeight="1" x14ac:dyDescent="0.25">
      <c r="A12" s="1"/>
      <c r="B12" s="8" t="s">
        <v>12</v>
      </c>
      <c r="C12" s="20">
        <v>7392852</v>
      </c>
      <c r="D12" s="18">
        <v>5449484.6699999999</v>
      </c>
    </row>
    <row r="13" spans="1:5" s="31" customFormat="1" ht="12.75" customHeight="1" x14ac:dyDescent="0.25">
      <c r="A13" s="32"/>
      <c r="B13" s="8" t="s">
        <v>13</v>
      </c>
      <c r="C13" s="33">
        <v>0</v>
      </c>
      <c r="D13" s="33">
        <v>0</v>
      </c>
    </row>
    <row r="14" spans="1:5" s="31" customFormat="1" ht="12.75" customHeight="1" x14ac:dyDescent="0.25">
      <c r="A14" s="32"/>
      <c r="B14" s="8" t="s">
        <v>14</v>
      </c>
      <c r="C14" s="38">
        <v>35754</v>
      </c>
      <c r="D14" s="33">
        <v>2651.8</v>
      </c>
    </row>
    <row r="15" spans="1:5" s="35" customFormat="1" ht="12.75" customHeight="1" x14ac:dyDescent="0.25">
      <c r="A15" s="36"/>
      <c r="B15" s="7" t="s">
        <v>15</v>
      </c>
      <c r="C15" s="37">
        <v>96443</v>
      </c>
      <c r="D15" s="37">
        <v>86931.82</v>
      </c>
    </row>
    <row r="16" spans="1:5" s="35" customFormat="1" ht="12.75" customHeight="1" x14ac:dyDescent="0.25">
      <c r="A16" s="36"/>
      <c r="B16" s="7" t="s">
        <v>16</v>
      </c>
      <c r="C16" s="37">
        <f>SUM(C17:C20)</f>
        <v>20808</v>
      </c>
      <c r="D16" s="37">
        <f>SUM(D17:D20)</f>
        <v>7595.48</v>
      </c>
    </row>
    <row r="17" spans="1:5" s="31" customFormat="1" ht="12.75" customHeight="1" x14ac:dyDescent="0.25">
      <c r="A17" s="32"/>
      <c r="B17" s="8" t="s">
        <v>17</v>
      </c>
      <c r="C17" s="33">
        <v>0</v>
      </c>
      <c r="D17" s="33">
        <v>0</v>
      </c>
    </row>
    <row r="18" spans="1:5" s="31" customFormat="1" ht="12.75" customHeight="1" x14ac:dyDescent="0.25">
      <c r="A18" s="32"/>
      <c r="B18" s="8" t="s">
        <v>18</v>
      </c>
      <c r="C18" s="33">
        <v>14811</v>
      </c>
      <c r="D18" s="33">
        <v>7400</v>
      </c>
    </row>
    <row r="19" spans="1:5" s="31" customFormat="1" ht="12.75" customHeight="1" x14ac:dyDescent="0.25">
      <c r="A19" s="32"/>
      <c r="B19" s="8" t="s">
        <v>19</v>
      </c>
      <c r="C19" s="33">
        <v>0</v>
      </c>
      <c r="D19" s="33">
        <v>0</v>
      </c>
    </row>
    <row r="20" spans="1:5" s="31" customFormat="1" ht="12.75" customHeight="1" x14ac:dyDescent="0.25">
      <c r="A20" s="32"/>
      <c r="B20" s="8" t="s">
        <v>20</v>
      </c>
      <c r="C20" s="33">
        <v>5997</v>
      </c>
      <c r="D20" s="33">
        <v>195.48</v>
      </c>
    </row>
    <row r="21" spans="1:5" s="35" customFormat="1" ht="12.75" customHeight="1" x14ac:dyDescent="0.25">
      <c r="A21" s="36"/>
      <c r="B21" s="7" t="s">
        <v>21</v>
      </c>
      <c r="C21" s="37">
        <v>1004536</v>
      </c>
      <c r="D21" s="37">
        <v>862645.84</v>
      </c>
    </row>
    <row r="22" spans="1:5" s="35" customFormat="1" ht="12.75" customHeight="1" x14ac:dyDescent="0.25">
      <c r="A22" s="36"/>
      <c r="B22" s="7" t="s">
        <v>22</v>
      </c>
      <c r="C22" s="37">
        <v>6329473</v>
      </c>
      <c r="D22" s="37">
        <v>4982057.62</v>
      </c>
    </row>
    <row r="23" spans="1:5" s="35" customFormat="1" ht="12.75" customHeight="1" x14ac:dyDescent="0.25">
      <c r="A23" s="36"/>
      <c r="B23" s="7" t="s">
        <v>23</v>
      </c>
      <c r="C23" s="37">
        <v>92823</v>
      </c>
      <c r="D23" s="37">
        <v>31071.51</v>
      </c>
    </row>
    <row r="24" spans="1:5" s="35" customFormat="1" ht="12.75" customHeight="1" x14ac:dyDescent="0.25">
      <c r="A24" s="36"/>
      <c r="B24" s="7" t="s">
        <v>24</v>
      </c>
      <c r="C24" s="37">
        <v>1</v>
      </c>
      <c r="D24" s="37">
        <v>0</v>
      </c>
    </row>
    <row r="25" spans="1:5" s="35" customFormat="1" ht="12.75" customHeight="1" x14ac:dyDescent="0.25">
      <c r="A25" s="36"/>
      <c r="B25" s="7" t="s">
        <v>25</v>
      </c>
      <c r="C25" s="37">
        <v>2546998</v>
      </c>
      <c r="D25" s="37">
        <v>2296435.7400000002</v>
      </c>
    </row>
    <row r="26" spans="1:5" s="35" customFormat="1" ht="12.75" customHeight="1" x14ac:dyDescent="0.25">
      <c r="A26" s="36"/>
      <c r="B26" s="7" t="s">
        <v>26</v>
      </c>
      <c r="C26" s="37">
        <v>0</v>
      </c>
      <c r="D26" s="37">
        <v>0</v>
      </c>
    </row>
    <row r="27" spans="1:5" s="35" customFormat="1" ht="12.75" customHeight="1" x14ac:dyDescent="0.25">
      <c r="A27" s="36"/>
      <c r="B27" s="7" t="s">
        <v>27</v>
      </c>
      <c r="C27" s="37">
        <v>0</v>
      </c>
      <c r="D27" s="37">
        <v>0</v>
      </c>
    </row>
    <row r="28" spans="1:5" s="35" customFormat="1" ht="12.75" customHeight="1" x14ac:dyDescent="0.25">
      <c r="A28" s="36"/>
      <c r="B28" s="7" t="s">
        <v>28</v>
      </c>
      <c r="C28" s="37">
        <v>74951</v>
      </c>
      <c r="D28" s="37">
        <v>12302.64</v>
      </c>
    </row>
    <row r="29" spans="1:5" s="35" customFormat="1" ht="12.75" customHeight="1" thickBot="1" x14ac:dyDescent="0.3">
      <c r="A29" s="36"/>
      <c r="B29" s="7" t="s">
        <v>29</v>
      </c>
      <c r="C29" s="37">
        <v>790783</v>
      </c>
      <c r="D29" s="37">
        <v>271970.31</v>
      </c>
    </row>
    <row r="30" spans="1:5" ht="15.75" customHeight="1" thickBot="1" x14ac:dyDescent="0.3">
      <c r="A30" s="13" t="s">
        <v>30</v>
      </c>
      <c r="B30" s="14"/>
      <c r="C30" s="16">
        <f>SUM(C7:C11,C15:C16,C21:C29)</f>
        <v>28392734</v>
      </c>
      <c r="D30" s="16">
        <f>SUM(D7:D11,D15:D16,D21:D29)</f>
        <v>20792327.710000005</v>
      </c>
      <c r="E30" s="12"/>
    </row>
    <row r="31" spans="1:5" ht="12.75" customHeight="1" x14ac:dyDescent="0.25">
      <c r="A31" s="27" t="s">
        <v>3</v>
      </c>
      <c r="B31" s="27" t="s">
        <v>85</v>
      </c>
      <c r="C31" s="24" t="s">
        <v>4</v>
      </c>
      <c r="D31" s="24" t="s">
        <v>5</v>
      </c>
    </row>
    <row r="32" spans="1:5" ht="12.75" customHeight="1" x14ac:dyDescent="0.25">
      <c r="A32" s="28"/>
      <c r="B32" s="28"/>
      <c r="C32" s="25"/>
      <c r="D32" s="25"/>
    </row>
    <row r="33" spans="1:4" ht="12.75" customHeight="1" thickBot="1" x14ac:dyDescent="0.3">
      <c r="A33" s="29"/>
      <c r="B33" s="29"/>
      <c r="C33" s="26"/>
      <c r="D33" s="26"/>
    </row>
    <row r="34" spans="1:4" s="35" customFormat="1" ht="12.75" customHeight="1" x14ac:dyDescent="0.25">
      <c r="A34" s="9" t="s">
        <v>31</v>
      </c>
      <c r="B34" s="3" t="s">
        <v>32</v>
      </c>
      <c r="C34" s="37">
        <v>2692654</v>
      </c>
      <c r="D34" s="34">
        <v>1126272.07</v>
      </c>
    </row>
    <row r="35" spans="1:4" s="35" customFormat="1" ht="12.75" customHeight="1" x14ac:dyDescent="0.25">
      <c r="A35" s="2"/>
      <c r="B35" s="3" t="s">
        <v>33</v>
      </c>
      <c r="C35" s="37">
        <v>5462695</v>
      </c>
      <c r="D35" s="37">
        <v>3842118.42</v>
      </c>
    </row>
    <row r="36" spans="1:4" s="35" customFormat="1" ht="12.75" customHeight="1" x14ac:dyDescent="0.25">
      <c r="A36" s="2"/>
      <c r="B36" s="3" t="s">
        <v>34</v>
      </c>
      <c r="C36" s="37">
        <v>627733</v>
      </c>
      <c r="D36" s="37">
        <v>428370.59</v>
      </c>
    </row>
    <row r="37" spans="1:4" s="35" customFormat="1" ht="12.75" customHeight="1" x14ac:dyDescent="0.25">
      <c r="A37" s="2"/>
      <c r="B37" s="3" t="s">
        <v>35</v>
      </c>
      <c r="C37" s="37">
        <f>SUM(C38:C41)</f>
        <v>13334395</v>
      </c>
      <c r="D37" s="37">
        <f>SUM(D38:D41)</f>
        <v>10885511.029999999</v>
      </c>
    </row>
    <row r="38" spans="1:4" s="31" customFormat="1" ht="12.75" customHeight="1" x14ac:dyDescent="0.25">
      <c r="A38" s="5"/>
      <c r="B38" s="4" t="s">
        <v>36</v>
      </c>
      <c r="C38" s="33">
        <v>8832582</v>
      </c>
      <c r="D38" s="33">
        <v>7498595.1600000001</v>
      </c>
    </row>
    <row r="39" spans="1:4" s="31" customFormat="1" ht="12.75" customHeight="1" x14ac:dyDescent="0.25">
      <c r="A39" s="5"/>
      <c r="B39" s="4" t="s">
        <v>37</v>
      </c>
      <c r="C39" s="38">
        <v>2855884</v>
      </c>
      <c r="D39" s="33">
        <v>1991018.76</v>
      </c>
    </row>
    <row r="40" spans="1:4" s="31" customFormat="1" ht="12.75" customHeight="1" x14ac:dyDescent="0.25">
      <c r="A40" s="5"/>
      <c r="B40" s="4" t="s">
        <v>38</v>
      </c>
      <c r="C40" s="38">
        <v>1643923</v>
      </c>
      <c r="D40" s="33">
        <v>1395840.87</v>
      </c>
    </row>
    <row r="41" spans="1:4" s="31" customFormat="1" ht="12.75" customHeight="1" x14ac:dyDescent="0.25">
      <c r="A41" s="5"/>
      <c r="B41" s="4" t="s">
        <v>39</v>
      </c>
      <c r="C41" s="38">
        <v>2006</v>
      </c>
      <c r="D41" s="33">
        <v>56.24</v>
      </c>
    </row>
    <row r="42" spans="1:4" s="35" customFormat="1" ht="12.75" customHeight="1" x14ac:dyDescent="0.25">
      <c r="A42" s="2"/>
      <c r="B42" s="3" t="s">
        <v>21</v>
      </c>
      <c r="C42" s="37">
        <v>1097585</v>
      </c>
      <c r="D42" s="37">
        <v>776285.74</v>
      </c>
    </row>
    <row r="43" spans="1:4" s="35" customFormat="1" ht="12.75" customHeight="1" x14ac:dyDescent="0.25">
      <c r="A43" s="2"/>
      <c r="B43" s="3" t="s">
        <v>22</v>
      </c>
      <c r="C43" s="37">
        <v>6758093</v>
      </c>
      <c r="D43" s="37">
        <v>5349617.63</v>
      </c>
    </row>
    <row r="44" spans="1:4" s="35" customFormat="1" ht="12.75" customHeight="1" x14ac:dyDescent="0.25">
      <c r="A44" s="2"/>
      <c r="B44" s="3" t="s">
        <v>23</v>
      </c>
      <c r="C44" s="37">
        <v>14050996</v>
      </c>
      <c r="D44" s="37">
        <v>5842435.2800000003</v>
      </c>
    </row>
    <row r="45" spans="1:4" s="35" customFormat="1" ht="12.75" customHeight="1" x14ac:dyDescent="0.25">
      <c r="A45" s="2"/>
      <c r="B45" s="3" t="s">
        <v>24</v>
      </c>
      <c r="C45" s="37">
        <v>0</v>
      </c>
      <c r="D45" s="37">
        <v>0</v>
      </c>
    </row>
    <row r="46" spans="1:4" s="35" customFormat="1" ht="12.75" customHeight="1" x14ac:dyDescent="0.25">
      <c r="A46" s="2"/>
      <c r="B46" s="3" t="s">
        <v>25</v>
      </c>
      <c r="C46" s="37">
        <v>3563344</v>
      </c>
      <c r="D46" s="37">
        <v>3587026.69</v>
      </c>
    </row>
    <row r="47" spans="1:4" s="35" customFormat="1" ht="12.75" customHeight="1" x14ac:dyDescent="0.25">
      <c r="A47" s="2"/>
      <c r="B47" s="3" t="s">
        <v>26</v>
      </c>
      <c r="C47" s="37">
        <v>0</v>
      </c>
      <c r="D47" s="37">
        <v>0</v>
      </c>
    </row>
    <row r="48" spans="1:4" s="35" customFormat="1" ht="12.75" customHeight="1" x14ac:dyDescent="0.25">
      <c r="A48" s="2"/>
      <c r="B48" s="3" t="s">
        <v>27</v>
      </c>
      <c r="C48" s="37">
        <v>0</v>
      </c>
      <c r="D48" s="37">
        <v>0</v>
      </c>
    </row>
    <row r="49" spans="1:4" s="35" customFormat="1" ht="12.75" customHeight="1" x14ac:dyDescent="0.25">
      <c r="A49" s="2"/>
      <c r="B49" s="3" t="s">
        <v>28</v>
      </c>
      <c r="C49" s="37">
        <v>244802</v>
      </c>
      <c r="D49" s="37">
        <v>39697.760000000002</v>
      </c>
    </row>
    <row r="50" spans="1:4" s="35" customFormat="1" ht="12.75" customHeight="1" thickBot="1" x14ac:dyDescent="0.3">
      <c r="A50" s="2"/>
      <c r="B50" s="3" t="s">
        <v>29</v>
      </c>
      <c r="C50" s="37">
        <v>11034172</v>
      </c>
      <c r="D50" s="37">
        <v>5801568.3300000001</v>
      </c>
    </row>
    <row r="51" spans="1:4" ht="15.75" customHeight="1" thickBot="1" x14ac:dyDescent="0.3">
      <c r="A51" s="13" t="s">
        <v>40</v>
      </c>
      <c r="B51" s="14"/>
      <c r="C51" s="16">
        <f>SUM(C34:C37,C42:C50)</f>
        <v>58866469</v>
      </c>
      <c r="D51" s="16">
        <f>SUM(D34:D37,D42:D50)</f>
        <v>37678903.539999999</v>
      </c>
    </row>
    <row r="52" spans="1:4" ht="12.75" customHeight="1" x14ac:dyDescent="0.25">
      <c r="A52" s="27" t="s">
        <v>3</v>
      </c>
      <c r="B52" s="27" t="s">
        <v>85</v>
      </c>
      <c r="C52" s="24" t="s">
        <v>4</v>
      </c>
      <c r="D52" s="24" t="s">
        <v>5</v>
      </c>
    </row>
    <row r="53" spans="1:4" ht="12.75" customHeight="1" x14ac:dyDescent="0.25">
      <c r="A53" s="28"/>
      <c r="B53" s="28"/>
      <c r="C53" s="25"/>
      <c r="D53" s="25"/>
    </row>
    <row r="54" spans="1:4" ht="12.75" customHeight="1" thickBot="1" x14ac:dyDescent="0.3">
      <c r="A54" s="29"/>
      <c r="B54" s="29"/>
      <c r="C54" s="26"/>
      <c r="D54" s="26"/>
    </row>
    <row r="55" spans="1:4" s="35" customFormat="1" ht="12.75" customHeight="1" x14ac:dyDescent="0.25">
      <c r="A55" s="9" t="s">
        <v>41</v>
      </c>
      <c r="B55" s="3" t="s">
        <v>42</v>
      </c>
      <c r="C55" s="37">
        <f>SUM(C56:C58)</f>
        <v>4271542</v>
      </c>
      <c r="D55" s="37">
        <f>SUM(D56:D58)</f>
        <v>3121579.86</v>
      </c>
    </row>
    <row r="56" spans="1:4" s="31" customFormat="1" ht="12.75" customHeight="1" x14ac:dyDescent="0.25">
      <c r="A56" s="5"/>
      <c r="B56" s="4" t="s">
        <v>43</v>
      </c>
      <c r="C56" s="38">
        <v>67606</v>
      </c>
      <c r="D56" s="38">
        <v>33500</v>
      </c>
    </row>
    <row r="57" spans="1:4" s="31" customFormat="1" ht="12.75" customHeight="1" x14ac:dyDescent="0.25">
      <c r="A57" s="5"/>
      <c r="B57" s="4" t="s">
        <v>44</v>
      </c>
      <c r="C57" s="38">
        <v>2154990</v>
      </c>
      <c r="D57" s="38">
        <v>1389990.43</v>
      </c>
    </row>
    <row r="58" spans="1:4" s="31" customFormat="1" ht="12.75" customHeight="1" x14ac:dyDescent="0.25">
      <c r="A58" s="5"/>
      <c r="B58" s="4" t="s">
        <v>45</v>
      </c>
      <c r="C58" s="38">
        <v>2048946</v>
      </c>
      <c r="D58" s="38">
        <v>1698089.43</v>
      </c>
    </row>
    <row r="59" spans="1:4" s="35" customFormat="1" ht="12.75" customHeight="1" x14ac:dyDescent="0.25">
      <c r="A59" s="2"/>
      <c r="B59" s="3" t="s">
        <v>46</v>
      </c>
      <c r="C59" s="39">
        <v>798328</v>
      </c>
      <c r="D59" s="37">
        <v>430947.69</v>
      </c>
    </row>
    <row r="60" spans="1:4" s="35" customFormat="1" ht="12.75" customHeight="1" x14ac:dyDescent="0.25">
      <c r="A60" s="2"/>
      <c r="B60" s="3" t="s">
        <v>47</v>
      </c>
      <c r="C60" s="39">
        <v>7375942</v>
      </c>
      <c r="D60" s="37">
        <v>3728208.67</v>
      </c>
    </row>
    <row r="61" spans="1:4" s="35" customFormat="1" ht="12.75" customHeight="1" x14ac:dyDescent="0.25">
      <c r="A61" s="2"/>
      <c r="B61" s="3" t="s">
        <v>48</v>
      </c>
      <c r="C61" s="39">
        <v>1018565</v>
      </c>
      <c r="D61" s="37">
        <v>332172.67</v>
      </c>
    </row>
    <row r="62" spans="1:4" s="35" customFormat="1" ht="12.75" customHeight="1" x14ac:dyDescent="0.25">
      <c r="A62" s="2"/>
      <c r="B62" s="3" t="s">
        <v>49</v>
      </c>
      <c r="C62" s="39">
        <v>1296400</v>
      </c>
      <c r="D62" s="37">
        <v>711104.92</v>
      </c>
    </row>
    <row r="63" spans="1:4" s="35" customFormat="1" ht="12.75" customHeight="1" x14ac:dyDescent="0.25">
      <c r="A63" s="2"/>
      <c r="B63" s="3" t="s">
        <v>50</v>
      </c>
      <c r="C63" s="39">
        <v>858284</v>
      </c>
      <c r="D63" s="37">
        <v>613644.82999999996</v>
      </c>
    </row>
    <row r="64" spans="1:4" s="35" customFormat="1" ht="12.75" customHeight="1" x14ac:dyDescent="0.25">
      <c r="A64" s="2"/>
      <c r="B64" s="3" t="s">
        <v>21</v>
      </c>
      <c r="C64" s="39">
        <v>3358273</v>
      </c>
      <c r="D64" s="37">
        <v>2539012.7200000002</v>
      </c>
    </row>
    <row r="65" spans="1:4" s="35" customFormat="1" ht="12.75" customHeight="1" x14ac:dyDescent="0.25">
      <c r="A65" s="2"/>
      <c r="B65" s="3" t="s">
        <v>22</v>
      </c>
      <c r="C65" s="39">
        <v>9263473</v>
      </c>
      <c r="D65" s="37">
        <v>6316025.71</v>
      </c>
    </row>
    <row r="66" spans="1:4" s="35" customFormat="1" ht="12.75" customHeight="1" x14ac:dyDescent="0.25">
      <c r="A66" s="2"/>
      <c r="B66" s="3" t="s">
        <v>23</v>
      </c>
      <c r="C66" s="37">
        <v>1188414</v>
      </c>
      <c r="D66" s="37">
        <v>392278.54</v>
      </c>
    </row>
    <row r="67" spans="1:4" s="35" customFormat="1" ht="12.75" customHeight="1" x14ac:dyDescent="0.25">
      <c r="A67" s="2"/>
      <c r="B67" s="3" t="s">
        <v>24</v>
      </c>
      <c r="C67" s="37">
        <v>1</v>
      </c>
      <c r="D67" s="37">
        <v>0</v>
      </c>
    </row>
    <row r="68" spans="1:4" s="35" customFormat="1" ht="12.75" customHeight="1" x14ac:dyDescent="0.25">
      <c r="A68" s="2"/>
      <c r="B68" s="3" t="s">
        <v>25</v>
      </c>
      <c r="C68" s="39">
        <v>2268630</v>
      </c>
      <c r="D68" s="37">
        <v>1900595.42</v>
      </c>
    </row>
    <row r="69" spans="1:4" s="35" customFormat="1" ht="12.75" customHeight="1" x14ac:dyDescent="0.25">
      <c r="A69" s="2"/>
      <c r="B69" s="3" t="s">
        <v>26</v>
      </c>
      <c r="C69" s="37">
        <v>0</v>
      </c>
      <c r="D69" s="37">
        <v>0</v>
      </c>
    </row>
    <row r="70" spans="1:4" s="35" customFormat="1" ht="12.75" customHeight="1" x14ac:dyDescent="0.25">
      <c r="A70" s="2"/>
      <c r="B70" s="3" t="s">
        <v>27</v>
      </c>
      <c r="C70" s="37">
        <v>0</v>
      </c>
      <c r="D70" s="37">
        <v>0</v>
      </c>
    </row>
    <row r="71" spans="1:4" s="35" customFormat="1" ht="12.75" customHeight="1" x14ac:dyDescent="0.25">
      <c r="A71" s="2"/>
      <c r="B71" s="3" t="s">
        <v>28</v>
      </c>
      <c r="C71" s="39">
        <v>219488</v>
      </c>
      <c r="D71" s="37">
        <v>15429.34</v>
      </c>
    </row>
    <row r="72" spans="1:4" s="35" customFormat="1" ht="12.75" customHeight="1" thickBot="1" x14ac:dyDescent="0.3">
      <c r="A72" s="2"/>
      <c r="B72" s="3" t="s">
        <v>29</v>
      </c>
      <c r="C72" s="39">
        <v>1568686</v>
      </c>
      <c r="D72" s="37">
        <v>312858.65999999997</v>
      </c>
    </row>
    <row r="73" spans="1:4" ht="15.75" customHeight="1" thickBot="1" x14ac:dyDescent="0.3">
      <c r="A73" s="22" t="s">
        <v>51</v>
      </c>
      <c r="B73" s="23"/>
      <c r="C73" s="16">
        <f>SUM(C55,C59:C72)</f>
        <v>33486026</v>
      </c>
      <c r="D73" s="16">
        <f>SUM(D55,D59:D72)</f>
        <v>20413859.030000001</v>
      </c>
    </row>
    <row r="74" spans="1:4" ht="12.75" customHeight="1" x14ac:dyDescent="0.25">
      <c r="A74" s="27" t="s">
        <v>3</v>
      </c>
      <c r="B74" s="27" t="s">
        <v>85</v>
      </c>
      <c r="C74" s="24" t="s">
        <v>4</v>
      </c>
      <c r="D74" s="24" t="s">
        <v>5</v>
      </c>
    </row>
    <row r="75" spans="1:4" ht="12.75" customHeight="1" x14ac:dyDescent="0.25">
      <c r="A75" s="28"/>
      <c r="B75" s="28"/>
      <c r="C75" s="25"/>
      <c r="D75" s="25"/>
    </row>
    <row r="76" spans="1:4" ht="12.75" customHeight="1" thickBot="1" x14ac:dyDescent="0.3">
      <c r="A76" s="29"/>
      <c r="B76" s="29"/>
      <c r="C76" s="26"/>
      <c r="D76" s="26"/>
    </row>
    <row r="77" spans="1:4" s="35" customFormat="1" ht="12.75" customHeight="1" x14ac:dyDescent="0.25">
      <c r="A77" s="2" t="s">
        <v>52</v>
      </c>
      <c r="B77" s="9" t="s">
        <v>53</v>
      </c>
      <c r="C77" s="40">
        <f>SUM(C78:C81)</f>
        <v>11367264</v>
      </c>
      <c r="D77" s="34">
        <f>SUM(D78:D81)</f>
        <v>8456696.879999999</v>
      </c>
    </row>
    <row r="78" spans="1:4" s="31" customFormat="1" ht="12.75" customHeight="1" x14ac:dyDescent="0.25">
      <c r="A78" s="5"/>
      <c r="B78" s="6" t="s">
        <v>54</v>
      </c>
      <c r="C78" s="38">
        <v>570</v>
      </c>
      <c r="D78" s="38">
        <v>106</v>
      </c>
    </row>
    <row r="79" spans="1:4" s="31" customFormat="1" ht="12.75" customHeight="1" x14ac:dyDescent="0.25">
      <c r="A79" s="5"/>
      <c r="B79" s="6" t="s">
        <v>55</v>
      </c>
      <c r="C79" s="38">
        <v>686398</v>
      </c>
      <c r="D79" s="38">
        <v>197765.71</v>
      </c>
    </row>
    <row r="80" spans="1:4" s="31" customFormat="1" ht="12.75" customHeight="1" x14ac:dyDescent="0.25">
      <c r="A80" s="5"/>
      <c r="B80" s="6" t="s">
        <v>56</v>
      </c>
      <c r="C80" s="38">
        <v>6403074</v>
      </c>
      <c r="D80" s="33">
        <v>4862474.37</v>
      </c>
    </row>
    <row r="81" spans="1:4" s="31" customFormat="1" ht="12.75" customHeight="1" x14ac:dyDescent="0.25">
      <c r="A81" s="5"/>
      <c r="B81" s="6" t="s">
        <v>57</v>
      </c>
      <c r="C81" s="38">
        <v>4277222</v>
      </c>
      <c r="D81" s="33">
        <v>3396350.8</v>
      </c>
    </row>
    <row r="82" spans="1:4" s="35" customFormat="1" ht="12.75" customHeight="1" x14ac:dyDescent="0.25">
      <c r="A82" s="2"/>
      <c r="B82" s="11" t="s">
        <v>58</v>
      </c>
      <c r="C82" s="37">
        <v>7636506</v>
      </c>
      <c r="D82" s="37">
        <v>5305585.62</v>
      </c>
    </row>
    <row r="83" spans="1:4" s="35" customFormat="1" ht="12.75" customHeight="1" x14ac:dyDescent="0.25">
      <c r="A83" s="2"/>
      <c r="B83" s="11" t="s">
        <v>59</v>
      </c>
      <c r="C83" s="37">
        <f>SUM(C84:C85)</f>
        <v>18871606</v>
      </c>
      <c r="D83" s="37">
        <f>SUM(D84:D85)</f>
        <v>13704757.630000001</v>
      </c>
    </row>
    <row r="84" spans="1:4" s="31" customFormat="1" ht="12.75" customHeight="1" x14ac:dyDescent="0.25">
      <c r="A84" s="5"/>
      <c r="B84" s="6" t="s">
        <v>60</v>
      </c>
      <c r="C84" s="38">
        <v>3959526</v>
      </c>
      <c r="D84" s="38">
        <v>2624023.23</v>
      </c>
    </row>
    <row r="85" spans="1:4" s="31" customFormat="1" ht="12.75" customHeight="1" x14ac:dyDescent="0.25">
      <c r="A85" s="5"/>
      <c r="B85" s="6" t="s">
        <v>61</v>
      </c>
      <c r="C85" s="38">
        <v>14912080</v>
      </c>
      <c r="D85" s="38">
        <v>11080734.4</v>
      </c>
    </row>
    <row r="86" spans="1:4" s="35" customFormat="1" ht="12.75" customHeight="1" x14ac:dyDescent="0.25">
      <c r="A86" s="2"/>
      <c r="B86" s="3" t="s">
        <v>21</v>
      </c>
      <c r="C86" s="41">
        <v>4056910</v>
      </c>
      <c r="D86" s="37">
        <v>3418234.4</v>
      </c>
    </row>
    <row r="87" spans="1:4" s="35" customFormat="1" ht="12.75" customHeight="1" x14ac:dyDescent="0.25">
      <c r="A87" s="2"/>
      <c r="B87" s="3" t="s">
        <v>22</v>
      </c>
      <c r="C87" s="41">
        <v>58220540</v>
      </c>
      <c r="D87" s="37">
        <v>51153333.640000001</v>
      </c>
    </row>
    <row r="88" spans="1:4" s="35" customFormat="1" ht="12.75" customHeight="1" x14ac:dyDescent="0.25">
      <c r="A88" s="2"/>
      <c r="B88" s="3" t="s">
        <v>23</v>
      </c>
      <c r="C88" s="37">
        <v>360539</v>
      </c>
      <c r="D88" s="37">
        <v>116305.11</v>
      </c>
    </row>
    <row r="89" spans="1:4" s="35" customFormat="1" ht="12.75" customHeight="1" x14ac:dyDescent="0.25">
      <c r="A89" s="2"/>
      <c r="B89" s="3" t="s">
        <v>24</v>
      </c>
      <c r="C89" s="37">
        <v>1</v>
      </c>
      <c r="D89" s="37">
        <v>0</v>
      </c>
    </row>
    <row r="90" spans="1:4" s="35" customFormat="1" ht="12.75" customHeight="1" x14ac:dyDescent="0.25">
      <c r="A90" s="2"/>
      <c r="B90" s="3" t="s">
        <v>25</v>
      </c>
      <c r="C90" s="37">
        <v>14151379</v>
      </c>
      <c r="D90" s="37">
        <v>13008002.640000001</v>
      </c>
    </row>
    <row r="91" spans="1:4" s="35" customFormat="1" ht="12.75" customHeight="1" x14ac:dyDescent="0.25">
      <c r="A91" s="2"/>
      <c r="B91" s="3" t="s">
        <v>26</v>
      </c>
      <c r="C91" s="37">
        <v>0</v>
      </c>
      <c r="D91" s="37">
        <v>0</v>
      </c>
    </row>
    <row r="92" spans="1:4" s="35" customFormat="1" ht="12.75" customHeight="1" x14ac:dyDescent="0.25">
      <c r="A92" s="2"/>
      <c r="B92" s="3" t="s">
        <v>27</v>
      </c>
      <c r="C92" s="37">
        <v>0</v>
      </c>
      <c r="D92" s="37">
        <v>0</v>
      </c>
    </row>
    <row r="93" spans="1:4" s="35" customFormat="1" ht="12.75" customHeight="1" x14ac:dyDescent="0.25">
      <c r="A93" s="2"/>
      <c r="B93" s="3" t="s">
        <v>28</v>
      </c>
      <c r="C93" s="41">
        <v>324622</v>
      </c>
      <c r="D93" s="37">
        <v>56639.54</v>
      </c>
    </row>
    <row r="94" spans="1:4" s="35" customFormat="1" ht="12.75" customHeight="1" thickBot="1" x14ac:dyDescent="0.3">
      <c r="A94" s="2"/>
      <c r="B94" s="3" t="s">
        <v>29</v>
      </c>
      <c r="C94" s="41">
        <v>17082569</v>
      </c>
      <c r="D94" s="37">
        <v>7296121.4699999997</v>
      </c>
    </row>
    <row r="95" spans="1:4" ht="15.75" customHeight="1" thickBot="1" x14ac:dyDescent="0.3">
      <c r="A95" s="22" t="s">
        <v>62</v>
      </c>
      <c r="B95" s="23"/>
      <c r="C95" s="16">
        <f>SUM(C77,C82:C83,C86:C94)</f>
        <v>132071936</v>
      </c>
      <c r="D95" s="16">
        <f>SUM(D77,D82:D83,D86:D94)</f>
        <v>102515676.93000001</v>
      </c>
    </row>
    <row r="96" spans="1:4" ht="12.75" customHeight="1" x14ac:dyDescent="0.25">
      <c r="A96" s="27" t="s">
        <v>3</v>
      </c>
      <c r="B96" s="27" t="s">
        <v>85</v>
      </c>
      <c r="C96" s="24" t="s">
        <v>4</v>
      </c>
      <c r="D96" s="24" t="s">
        <v>5</v>
      </c>
    </row>
    <row r="97" spans="1:4" ht="12.75" customHeight="1" x14ac:dyDescent="0.25">
      <c r="A97" s="28"/>
      <c r="B97" s="28"/>
      <c r="C97" s="25"/>
      <c r="D97" s="25"/>
    </row>
    <row r="98" spans="1:4" ht="12.75" customHeight="1" thickBot="1" x14ac:dyDescent="0.3">
      <c r="A98" s="29"/>
      <c r="B98" s="29"/>
      <c r="C98" s="26"/>
      <c r="D98" s="26"/>
    </row>
    <row r="99" spans="1:4" s="35" customFormat="1" ht="12.75" customHeight="1" x14ac:dyDescent="0.25">
      <c r="A99" s="9" t="s">
        <v>63</v>
      </c>
      <c r="B99" s="10" t="s">
        <v>64</v>
      </c>
      <c r="C99" s="34">
        <v>813442</v>
      </c>
      <c r="D99" s="34">
        <v>612393.59</v>
      </c>
    </row>
    <row r="100" spans="1:4" s="35" customFormat="1" ht="12.75" customHeight="1" x14ac:dyDescent="0.25">
      <c r="A100" s="2"/>
      <c r="B100" s="11" t="s">
        <v>65</v>
      </c>
      <c r="C100" s="37">
        <f>SUM(C101:C103)</f>
        <v>2501750</v>
      </c>
      <c r="D100" s="37">
        <f>SUM(D101:D103)</f>
        <v>2759716.99</v>
      </c>
    </row>
    <row r="101" spans="1:4" s="31" customFormat="1" ht="12.75" customHeight="1" x14ac:dyDescent="0.25">
      <c r="A101" s="5"/>
      <c r="B101" s="6" t="s">
        <v>66</v>
      </c>
      <c r="C101" s="33">
        <v>0</v>
      </c>
      <c r="D101" s="33">
        <v>0</v>
      </c>
    </row>
    <row r="102" spans="1:4" s="31" customFormat="1" ht="12.75" customHeight="1" x14ac:dyDescent="0.25">
      <c r="A102" s="5"/>
      <c r="B102" s="6" t="s">
        <v>67</v>
      </c>
      <c r="C102" s="38">
        <v>42264</v>
      </c>
      <c r="D102" s="38">
        <v>16454.68</v>
      </c>
    </row>
    <row r="103" spans="1:4" s="31" customFormat="1" ht="12.75" customHeight="1" x14ac:dyDescent="0.25">
      <c r="A103" s="5"/>
      <c r="B103" s="6" t="s">
        <v>68</v>
      </c>
      <c r="C103" s="38">
        <v>2459486</v>
      </c>
      <c r="D103" s="38">
        <v>2743262.31</v>
      </c>
    </row>
    <row r="104" spans="1:4" s="35" customFormat="1" ht="12.75" customHeight="1" x14ac:dyDescent="0.25">
      <c r="A104" s="2"/>
      <c r="B104" s="2" t="s">
        <v>69</v>
      </c>
      <c r="C104" s="37">
        <v>1948572</v>
      </c>
      <c r="D104" s="37">
        <v>1609638.3499999999</v>
      </c>
    </row>
    <row r="105" spans="1:4" s="35" customFormat="1" ht="12.75" customHeight="1" x14ac:dyDescent="0.25">
      <c r="A105" s="2"/>
      <c r="B105" s="2" t="s">
        <v>70</v>
      </c>
      <c r="C105" s="37">
        <v>1</v>
      </c>
      <c r="D105" s="37">
        <v>0</v>
      </c>
    </row>
    <row r="106" spans="1:4" s="35" customFormat="1" ht="12.75" customHeight="1" x14ac:dyDescent="0.25">
      <c r="A106" s="2"/>
      <c r="B106" s="2" t="s">
        <v>21</v>
      </c>
      <c r="C106" s="37">
        <v>864807</v>
      </c>
      <c r="D106" s="37">
        <v>533758.77</v>
      </c>
    </row>
    <row r="107" spans="1:4" s="35" customFormat="1" ht="12.75" customHeight="1" x14ac:dyDescent="0.25">
      <c r="A107" s="2"/>
      <c r="B107" s="2" t="s">
        <v>22</v>
      </c>
      <c r="C107" s="37">
        <v>6113997</v>
      </c>
      <c r="D107" s="37">
        <v>5667590.4100000001</v>
      </c>
    </row>
    <row r="108" spans="1:4" s="35" customFormat="1" ht="12.75" customHeight="1" x14ac:dyDescent="0.25">
      <c r="A108" s="2"/>
      <c r="B108" s="2" t="s">
        <v>23</v>
      </c>
      <c r="C108" s="37">
        <v>18735</v>
      </c>
      <c r="D108" s="37">
        <v>7993.35</v>
      </c>
    </row>
    <row r="109" spans="1:4" s="35" customFormat="1" ht="12.75" customHeight="1" x14ac:dyDescent="0.25">
      <c r="A109" s="2"/>
      <c r="B109" s="2" t="s">
        <v>24</v>
      </c>
      <c r="C109" s="37">
        <v>1</v>
      </c>
      <c r="D109" s="37">
        <v>0</v>
      </c>
    </row>
    <row r="110" spans="1:4" s="35" customFormat="1" ht="12.75" customHeight="1" x14ac:dyDescent="0.25">
      <c r="A110" s="2"/>
      <c r="B110" s="2" t="s">
        <v>25</v>
      </c>
      <c r="C110" s="37">
        <v>736379</v>
      </c>
      <c r="D110" s="37">
        <v>692381.16</v>
      </c>
    </row>
    <row r="111" spans="1:4" s="35" customFormat="1" ht="12.75" customHeight="1" x14ac:dyDescent="0.25">
      <c r="A111" s="2"/>
      <c r="B111" s="2" t="s">
        <v>26</v>
      </c>
      <c r="C111" s="37">
        <v>0</v>
      </c>
      <c r="D111" s="37">
        <v>0</v>
      </c>
    </row>
    <row r="112" spans="1:4" s="35" customFormat="1" ht="12.75" customHeight="1" x14ac:dyDescent="0.25">
      <c r="A112" s="2"/>
      <c r="B112" s="2" t="s">
        <v>27</v>
      </c>
      <c r="C112" s="37">
        <v>0</v>
      </c>
      <c r="D112" s="37">
        <v>0</v>
      </c>
    </row>
    <row r="113" spans="1:4" s="35" customFormat="1" ht="12.75" customHeight="1" x14ac:dyDescent="0.25">
      <c r="A113" s="2"/>
      <c r="B113" s="3" t="s">
        <v>28</v>
      </c>
      <c r="C113" s="37">
        <v>212602</v>
      </c>
      <c r="D113" s="37">
        <v>20738.13</v>
      </c>
    </row>
    <row r="114" spans="1:4" s="35" customFormat="1" ht="12.75" customHeight="1" thickBot="1" x14ac:dyDescent="0.3">
      <c r="A114" s="2"/>
      <c r="B114" s="3" t="s">
        <v>29</v>
      </c>
      <c r="C114" s="37">
        <v>2478032</v>
      </c>
      <c r="D114" s="42">
        <v>568395.87</v>
      </c>
    </row>
    <row r="115" spans="1:4" ht="15.75" customHeight="1" thickBot="1" x14ac:dyDescent="0.3">
      <c r="A115" s="22" t="s">
        <v>71</v>
      </c>
      <c r="B115" s="23"/>
      <c r="C115" s="16">
        <f>SUM(C99:C100,C104:C114)</f>
        <v>15688318</v>
      </c>
      <c r="D115" s="16">
        <f>SUM(D99:D100,D104:D114)</f>
        <v>12472606.619999999</v>
      </c>
    </row>
    <row r="116" spans="1:4" ht="12.75" customHeight="1" x14ac:dyDescent="0.25">
      <c r="A116" s="27" t="s">
        <v>3</v>
      </c>
      <c r="B116" s="27" t="s">
        <v>85</v>
      </c>
      <c r="C116" s="24" t="s">
        <v>4</v>
      </c>
      <c r="D116" s="24" t="s">
        <v>5</v>
      </c>
    </row>
    <row r="117" spans="1:4" ht="12.75" customHeight="1" x14ac:dyDescent="0.25">
      <c r="A117" s="28"/>
      <c r="B117" s="28"/>
      <c r="C117" s="25"/>
      <c r="D117" s="25"/>
    </row>
    <row r="118" spans="1:4" ht="12.75" customHeight="1" thickBot="1" x14ac:dyDescent="0.3">
      <c r="A118" s="29"/>
      <c r="B118" s="29"/>
      <c r="C118" s="26"/>
      <c r="D118" s="26"/>
    </row>
    <row r="119" spans="1:4" s="35" customFormat="1" ht="12.75" customHeight="1" x14ac:dyDescent="0.25">
      <c r="A119" s="9" t="s">
        <v>72</v>
      </c>
      <c r="B119" s="9" t="s">
        <v>73</v>
      </c>
      <c r="C119" s="34">
        <v>2984012</v>
      </c>
      <c r="D119" s="34">
        <v>2655757.91</v>
      </c>
    </row>
    <row r="120" spans="1:4" s="35" customFormat="1" ht="12.75" customHeight="1" x14ac:dyDescent="0.25">
      <c r="A120" s="2"/>
      <c r="B120" s="2" t="s">
        <v>74</v>
      </c>
      <c r="C120" s="37">
        <v>5830590</v>
      </c>
      <c r="D120" s="37">
        <v>4915051.3</v>
      </c>
    </row>
    <row r="121" spans="1:4" s="35" customFormat="1" ht="12.75" customHeight="1" x14ac:dyDescent="0.25">
      <c r="A121" s="2"/>
      <c r="B121" s="2" t="s">
        <v>75</v>
      </c>
      <c r="C121" s="37">
        <v>4001359</v>
      </c>
      <c r="D121" s="37">
        <v>4398911.96</v>
      </c>
    </row>
    <row r="122" spans="1:4" s="35" customFormat="1" ht="12.75" customHeight="1" x14ac:dyDescent="0.25">
      <c r="A122" s="2"/>
      <c r="B122" s="2" t="s">
        <v>76</v>
      </c>
      <c r="C122" s="37">
        <v>5081004</v>
      </c>
      <c r="D122" s="37">
        <v>8495512.4499999993</v>
      </c>
    </row>
    <row r="123" spans="1:4" s="35" customFormat="1" ht="12.75" customHeight="1" x14ac:dyDescent="0.25">
      <c r="A123" s="2"/>
      <c r="B123" s="2" t="s">
        <v>77</v>
      </c>
      <c r="C123" s="37">
        <v>1185705</v>
      </c>
      <c r="D123" s="37">
        <v>1120667.1499999999</v>
      </c>
    </row>
    <row r="124" spans="1:4" s="35" customFormat="1" ht="12.75" customHeight="1" x14ac:dyDescent="0.25">
      <c r="A124" s="2"/>
      <c r="B124" s="2" t="s">
        <v>78</v>
      </c>
      <c r="C124" s="37">
        <v>0</v>
      </c>
      <c r="D124" s="37">
        <v>0</v>
      </c>
    </row>
    <row r="125" spans="1:4" s="35" customFormat="1" ht="12.75" customHeight="1" x14ac:dyDescent="0.25">
      <c r="A125" s="2"/>
      <c r="B125" s="2" t="s">
        <v>79</v>
      </c>
      <c r="C125" s="37">
        <v>15081896</v>
      </c>
      <c r="D125" s="37">
        <v>17180497.5</v>
      </c>
    </row>
    <row r="126" spans="1:4" s="35" customFormat="1" ht="12.75" customHeight="1" x14ac:dyDescent="0.25">
      <c r="A126" s="2"/>
      <c r="B126" s="2" t="s">
        <v>80</v>
      </c>
      <c r="C126" s="37">
        <v>1635054</v>
      </c>
      <c r="D126" s="37">
        <v>1291794.1100000001</v>
      </c>
    </row>
    <row r="127" spans="1:4" s="35" customFormat="1" ht="12.75" customHeight="1" x14ac:dyDescent="0.25">
      <c r="A127" s="2"/>
      <c r="B127" s="2" t="s">
        <v>81</v>
      </c>
      <c r="C127" s="37">
        <v>4240787</v>
      </c>
      <c r="D127" s="37">
        <v>4791405.24</v>
      </c>
    </row>
    <row r="128" spans="1:4" s="35" customFormat="1" ht="12.75" customHeight="1" x14ac:dyDescent="0.25">
      <c r="A128" s="2"/>
      <c r="B128" s="2" t="s">
        <v>82</v>
      </c>
      <c r="C128" s="37">
        <v>3003903</v>
      </c>
      <c r="D128" s="37">
        <v>2609167.75</v>
      </c>
    </row>
    <row r="129" spans="1:5" s="35" customFormat="1" ht="12.75" customHeight="1" x14ac:dyDescent="0.25">
      <c r="A129" s="2"/>
      <c r="B129" s="3" t="s">
        <v>21</v>
      </c>
      <c r="C129" s="37">
        <v>675552</v>
      </c>
      <c r="D129" s="37">
        <v>636636.46</v>
      </c>
    </row>
    <row r="130" spans="1:5" s="35" customFormat="1" ht="12.75" customHeight="1" x14ac:dyDescent="0.25">
      <c r="A130" s="2"/>
      <c r="B130" s="3" t="s">
        <v>22</v>
      </c>
      <c r="C130" s="37">
        <v>16492207</v>
      </c>
      <c r="D130" s="37">
        <v>14929957.859999999</v>
      </c>
    </row>
    <row r="131" spans="1:5" s="35" customFormat="1" ht="12.75" customHeight="1" x14ac:dyDescent="0.25">
      <c r="A131" s="2"/>
      <c r="B131" s="3" t="s">
        <v>23</v>
      </c>
      <c r="C131" s="37">
        <v>28</v>
      </c>
      <c r="D131" s="37">
        <v>13.58</v>
      </c>
    </row>
    <row r="132" spans="1:5" s="35" customFormat="1" ht="12.75" customHeight="1" x14ac:dyDescent="0.25">
      <c r="A132" s="2"/>
      <c r="B132" s="3" t="s">
        <v>24</v>
      </c>
      <c r="C132" s="37">
        <v>0</v>
      </c>
      <c r="D132" s="37">
        <v>0</v>
      </c>
    </row>
    <row r="133" spans="1:5" s="35" customFormat="1" ht="12.75" customHeight="1" x14ac:dyDescent="0.25">
      <c r="A133" s="2"/>
      <c r="B133" s="3" t="s">
        <v>25</v>
      </c>
      <c r="C133" s="37">
        <v>12399907</v>
      </c>
      <c r="D133" s="37">
        <v>13472258.93</v>
      </c>
    </row>
    <row r="134" spans="1:5" s="35" customFormat="1" ht="12.75" customHeight="1" x14ac:dyDescent="0.25">
      <c r="A134" s="2"/>
      <c r="B134" s="3" t="s">
        <v>26</v>
      </c>
      <c r="C134" s="37">
        <v>0</v>
      </c>
      <c r="D134" s="37">
        <v>0</v>
      </c>
    </row>
    <row r="135" spans="1:5" s="35" customFormat="1" ht="12.75" customHeight="1" x14ac:dyDescent="0.25">
      <c r="A135" s="2"/>
      <c r="B135" s="3" t="s">
        <v>27</v>
      </c>
      <c r="C135" s="37">
        <v>369425</v>
      </c>
      <c r="D135" s="37">
        <v>310176.28999999998</v>
      </c>
    </row>
    <row r="136" spans="1:5" s="35" customFormat="1" ht="12.75" customHeight="1" x14ac:dyDescent="0.25">
      <c r="A136" s="2"/>
      <c r="B136" s="3" t="s">
        <v>28</v>
      </c>
      <c r="C136" s="37">
        <v>773502</v>
      </c>
      <c r="D136" s="37">
        <v>1547284.67</v>
      </c>
    </row>
    <row r="137" spans="1:5" s="35" customFormat="1" ht="12.75" customHeight="1" thickBot="1" x14ac:dyDescent="0.3">
      <c r="A137" s="2"/>
      <c r="B137" s="3" t="s">
        <v>29</v>
      </c>
      <c r="C137" s="37">
        <v>28984896</v>
      </c>
      <c r="D137" s="37">
        <v>22510603.52</v>
      </c>
    </row>
    <row r="138" spans="1:5" ht="15.75" customHeight="1" thickBot="1" x14ac:dyDescent="0.3">
      <c r="A138" s="22" t="s">
        <v>83</v>
      </c>
      <c r="B138" s="23"/>
      <c r="C138" s="16">
        <f>SUM(C119:C137)</f>
        <v>102739827</v>
      </c>
      <c r="D138" s="16">
        <f>SUM(D119:D137)</f>
        <v>100865696.67999999</v>
      </c>
      <c r="E138" s="21"/>
    </row>
    <row r="139" spans="1:5" ht="13.5" customHeight="1" thickBot="1" x14ac:dyDescent="0.3">
      <c r="A139" s="22" t="s">
        <v>84</v>
      </c>
      <c r="B139" s="23"/>
      <c r="C139" s="16">
        <f>C30+C51+C73+C95+C115+C138</f>
        <v>371245310</v>
      </c>
      <c r="D139" s="16">
        <f>D30+D51+D73+D95+D115+D138</f>
        <v>294739070.50999999</v>
      </c>
    </row>
    <row r="140" spans="1:5" ht="27.75" customHeight="1" x14ac:dyDescent="0.25">
      <c r="A140" s="30"/>
      <c r="B140" s="30"/>
      <c r="C140" s="30"/>
      <c r="D140" s="30"/>
    </row>
    <row r="142" spans="1:5" x14ac:dyDescent="0.25">
      <c r="D142" s="19"/>
    </row>
  </sheetData>
  <mergeCells count="32">
    <mergeCell ref="A1:C1"/>
    <mergeCell ref="A2:C2"/>
    <mergeCell ref="A3:B3"/>
    <mergeCell ref="C3:D3"/>
    <mergeCell ref="A4:B4"/>
    <mergeCell ref="C4:D4"/>
    <mergeCell ref="A140:D140"/>
    <mergeCell ref="A73:B73"/>
    <mergeCell ref="B96:B98"/>
    <mergeCell ref="C96:C98"/>
    <mergeCell ref="D96:D98"/>
    <mergeCell ref="A74:A76"/>
    <mergeCell ref="B74:B76"/>
    <mergeCell ref="A52:A54"/>
    <mergeCell ref="B52:B54"/>
    <mergeCell ref="C52:C54"/>
    <mergeCell ref="D52:D54"/>
    <mergeCell ref="D31:D33"/>
    <mergeCell ref="C31:C33"/>
    <mergeCell ref="B31:B33"/>
    <mergeCell ref="A31:A33"/>
    <mergeCell ref="A139:B139"/>
    <mergeCell ref="A138:B138"/>
    <mergeCell ref="C116:C118"/>
    <mergeCell ref="D116:D118"/>
    <mergeCell ref="A115:B115"/>
    <mergeCell ref="A116:A118"/>
    <mergeCell ref="B116:B118"/>
    <mergeCell ref="C74:C76"/>
    <mergeCell ref="D74:D76"/>
    <mergeCell ref="A95:B95"/>
    <mergeCell ref="A96:A98"/>
  </mergeCells>
  <pageMargins left="0.23622047244094491" right="0.23622047244094491" top="0.74803149606299213" bottom="0.74803149606299213" header="0.31496062992125984" footer="0.31496062992125984"/>
  <pageSetup paperSize="9" scale="87" fitToHeight="0" orientation="landscape" verticalDpi="598" r:id="rId1"/>
  <rowBreaks count="8" manualBreakCount="8">
    <brk id="22" max="6" man="1"/>
    <brk id="51" max="6" man="1"/>
    <brk id="59" max="6" man="1"/>
    <brk id="73" max="6" man="1"/>
    <brk id="81" max="6" man="1"/>
    <brk id="94" max="6" man="1"/>
    <brk id="103" max="6" man="1"/>
    <brk id="11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4º Trimestre</vt:lpstr>
      <vt:lpstr>'4º Trimestre'!Area_de_impressao</vt:lpstr>
      <vt:lpstr>'4º Trimestre'!Titulos_de_impressao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2021-01-22T12:48:15Z</cp:lastPrinted>
  <dcterms:created xsi:type="dcterms:W3CDTF">2017-05-15T14:50:43Z</dcterms:created>
  <dcterms:modified xsi:type="dcterms:W3CDTF">2022-06-10T12:52:14Z</dcterms:modified>
</cp:coreProperties>
</file>