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1\"/>
    </mc:Choice>
  </mc:AlternateContent>
  <xr:revisionPtr revIDLastSave="0" documentId="13_ncr:1_{B92B70BC-959B-40E5-ADC9-59516EBA58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º Trimestre" sheetId="2" r:id="rId1"/>
  </sheets>
  <definedNames>
    <definedName name="_xlnm.Print_Area" localSheetId="0">'4º Trimestre'!$A$1:$D$142</definedName>
    <definedName name="_xlnm.Print_Titles" localSheetId="0">'4º Trimestre'!$1:$8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17" i="2" l="1"/>
  <c r="C117" i="2"/>
  <c r="D102" i="2"/>
  <c r="C102" i="2"/>
  <c r="D85" i="2"/>
  <c r="C85" i="2"/>
  <c r="D79" i="2"/>
  <c r="D97" i="2" s="1"/>
  <c r="C79" i="2"/>
  <c r="C97" i="2" s="1"/>
  <c r="D57" i="2"/>
  <c r="D75" i="2" s="1"/>
  <c r="C57" i="2"/>
  <c r="C75" i="2" s="1"/>
  <c r="D39" i="2"/>
  <c r="D53" i="2" s="1"/>
  <c r="C39" i="2"/>
  <c r="C53" i="2" s="1"/>
  <c r="D18" i="2"/>
  <c r="C18" i="2"/>
  <c r="D13" i="2"/>
  <c r="C13" i="2"/>
  <c r="C32" i="2" l="1"/>
  <c r="D32" i="2"/>
  <c r="D140" i="2" l="1"/>
  <c r="D141" i="2" s="1"/>
  <c r="C140" i="2"/>
  <c r="C141" i="2" s="1"/>
</calcChain>
</file>

<file path=xl/sharedStrings.xml><?xml version="1.0" encoding="utf-8"?>
<sst xmlns="http://schemas.openxmlformats.org/spreadsheetml/2006/main" count="154" uniqueCount="88">
  <si>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</si>
  <si>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</si>
  <si>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</si>
  <si>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</si>
  <si>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</si>
  <si>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</si>
  <si>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</si>
  <si>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</si>
  <si>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</si>
  <si>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</si>
  <si>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</si>
  <si>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</si>
  <si>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</si>
  <si>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</si>
  <si>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</si>
  <si>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</si>
  <si>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</si>
  <si>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</si>
  <si>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</si>
  <si>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</si>
  <si>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</si>
  <si>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</si>
  <si>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</si>
  <si>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</si>
  <si>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</si>
  <si>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</si>
  <si>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</si>
  <si>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</si>
  <si>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</si>
  <si>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</si>
  <si>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</si>
  <si>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</si>
  <si>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</si>
  <si>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</si>
  <si>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</si>
  <si>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</si>
  <si>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</si>
  <si>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</si>
  <si>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</si>
  <si>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</si>
  <si>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</si>
  <si>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</si>
  <si>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</si>
  <si>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</si>
  <si>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</si>
  <si>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</si>
  <si>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</si>
  <si>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</si>
  <si>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</si>
  <si>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</si>
  <si>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</si>
  <si>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</si>
  <si>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</si>
  <si>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</si>
  <si>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</si>
  <si>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</si>
  <si>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</si>
  <si>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</si>
  <si>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</si>
  <si>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</si>
  <si>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</si>
  <si>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</si>
  <si>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</si>
  <si>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</si>
  <si>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</si>
  <si>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</si>
  <si>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</si>
  <si>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</si>
  <si>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</si>
  <si>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</si>
  <si>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</si>
  <si>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</si>
  <si>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</si>
  <si>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</si>
  <si>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</si>
  <si>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</si>
  <si>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</si>
  <si>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</si>
  <si>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</si>
  <si>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</si>
  <si>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</si>
  <si>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</si>
  <si>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</si>
  <si>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</si>
  <si>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</si>
  <si>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 / Realização</t>
  </si>
  <si>
    <t>Departamento Regional Minas Gerais</t>
  </si>
  <si>
    <t>4º TRIMESTRE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</si>
</sst>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FFFFFF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0" fontId="3" fillId="0" borderId="0"/>
    <xf numFmtId="0" fontId="4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7">
    <xf numFmtId="0" fontId="0" fillId="0" borderId="0" xfId="0"/>
    <xf numFmtId="0" fontId="0" fillId="0" borderId="3" xfId="0" applyBorder="1"/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0" fillId="0" borderId="0" xfId="0" applyNumberFormat="1"/>
    <xf numFmtId="0" fontId="1" fillId="0" borderId="8" xfId="0" applyFont="1" applyBorder="1" applyAlignment="1">
      <alignment horizontal="centerContinuous" vertical="center" wrapText="1"/>
    </xf>
    <xf numFmtId="0" fontId="1" fillId="0" borderId="7" xfId="0" applyFont="1" applyBorder="1" applyAlignment="1">
      <alignment horizontal="centerContinuous" vertical="center" wrapText="1"/>
    </xf>
    <xf numFmtId="0" fontId="2" fillId="0" borderId="0" xfId="0" applyFont="1" applyAlignment="1">
      <alignment horizontal="center" vertical="center"/>
    </xf>
    <xf numFmtId="43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43" fontId="0" fillId="0" borderId="0" xfId="0" applyNumberFormat="1"/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3" fontId="1" fillId="2" borderId="2" xfId="0" applyNumberFormat="1" applyFont="1" applyFill="1" applyBorder="1" applyAlignment="1">
      <alignment horizontal="center" vertical="center" wrapText="1"/>
    </xf>
    <xf numFmtId="43" fontId="1" fillId="2" borderId="3" xfId="0" applyNumberFormat="1" applyFont="1" applyFill="1" applyBorder="1" applyAlignment="1">
      <alignment horizontal="center" vertical="center" wrapText="1"/>
    </xf>
    <xf numFmtId="43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2" xfId="0" applyFont="1" applyFill="1" applyBorder="1" applyAlignment="1">
      <alignment horizontal="left" vertical="center"/>
    </xf>
    <xf numFmtId="0" fontId="6" fillId="0" borderId="3" xfId="0" applyFont="1" applyBorder="1"/>
    <xf numFmtId="43" fontId="6" fillId="0" borderId="3" xfId="0" applyNumberFormat="1" applyFont="1" applyBorder="1" applyAlignment="1">
      <alignment horizontal="center" vertical="center"/>
    </xf>
    <xf numFmtId="0" fontId="6" fillId="0" borderId="0" xfId="0" applyFont="1"/>
    <xf numFmtId="0" fontId="0" fillId="0" borderId="3" xfId="0" applyFont="1" applyBorder="1"/>
    <xf numFmtId="43" fontId="0" fillId="0" borderId="3" xfId="0" applyNumberFormat="1" applyFont="1" applyFill="1" applyBorder="1" applyAlignment="1">
      <alignment horizontal="center" vertical="center"/>
    </xf>
    <xf numFmtId="43" fontId="0" fillId="0" borderId="3" xfId="0" applyNumberFormat="1" applyFont="1" applyBorder="1" applyAlignment="1">
      <alignment horizontal="center" vertical="center"/>
    </xf>
    <xf numFmtId="0" fontId="0" fillId="0" borderId="0" xfId="0" applyFont="1"/>
    <xf numFmtId="43" fontId="6" fillId="0" borderId="2" xfId="0" applyNumberFormat="1" applyFont="1" applyBorder="1" applyAlignment="1">
      <alignment horizontal="center" vertical="center"/>
    </xf>
    <xf numFmtId="43" fontId="6" fillId="0" borderId="0" xfId="0" applyNumberFormat="1" applyFont="1" applyAlignment="1">
      <alignment horizontal="center" vertical="center"/>
    </xf>
    <xf numFmtId="43" fontId="6" fillId="0" borderId="5" xfId="0" applyNumberFormat="1" applyFont="1" applyBorder="1" applyAlignment="1">
      <alignment horizontal="center" vertical="center"/>
    </xf>
    <xf numFmtId="43" fontId="6" fillId="0" borderId="6" xfId="0" applyNumberFormat="1" applyFont="1" applyBorder="1" applyAlignment="1">
      <alignment horizontal="center" vertical="center"/>
    </xf>
    <xf numFmtId="0" fontId="2" fillId="3" borderId="10" xfId="0" applyFont="1" applyFill="1" applyBorder="1" applyAlignment="1">
      <alignment vertical="center" wrapText="1"/>
    </xf>
    <xf numFmtId="43" fontId="6" fillId="0" borderId="4" xfId="0" applyNumberFormat="1" applyFont="1" applyBorder="1" applyAlignment="1">
      <alignment horizontal="center" vertical="center"/>
    </xf>
  </cellXfs>
  <cellStyles count="7">
    <cellStyle name="Moeda 2" xfId="1" xr:uid="{00000000-0005-0000-0000-000000000000}"/>
    <cellStyle name="Moeda 2 2" xfId="5" xr:uid="{EEA667A2-FCBD-4FE7-AC54-DF34C33B714F}"/>
    <cellStyle name="Normal" xfId="0" builtinId="0"/>
    <cellStyle name="Normal 11 2" xfId="2" xr:uid="{00000000-0005-0000-0000-000002000000}"/>
    <cellStyle name="Normal 2" xfId="3" xr:uid="{00000000-0005-0000-0000-000003000000}"/>
    <cellStyle name="Vírgula 2" xfId="4" xr:uid="{00000000-0005-0000-0000-000004000000}"/>
    <cellStyle name="Vírgula 2 2" xfId="6" xr:uid="{18BDFCDC-1503-4DE1-8D0E-4AB849DA38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42"/>
  <sheetViews>
    <sheetView showGridLines="0" tabSelected="1" zoomScaleNormal="100" zoomScaleSheetLayoutView="80" workbookViewId="0">
      <selection activeCell="D141" sqref="D141"/>
    </sheetView>
  </sheetViews>
  <sheetFormatPr defaultRowHeight="15" x14ac:dyDescent="0.25"/>
  <cols>
    <col min="1" max="1" width="16.140625" customWidth="1"/>
    <col min="2" max="2" width="54.7109375" customWidth="1"/>
    <col min="3" max="3" width="20.85546875" style="17" bestFit="1" customWidth="1"/>
    <col min="4" max="4" width="20.42578125" style="17" bestFit="1" customWidth="1"/>
    <col min="5" max="5" width="13.28515625" bestFit="1" customWidth="1"/>
  </cols>
  <sheetData>
    <row r="1" spans="1:4" x14ac:dyDescent="0.25">
      <c r="A1" s="31" t="s">
        <v>0</v>
      </c>
      <c r="B1" s="31"/>
      <c r="C1" s="31"/>
      <c r="D1" s="32"/>
    </row>
    <row r="2" spans="1:4" x14ac:dyDescent="0.25">
      <c r="A2" s="29" t="s">
        <v>87</v>
      </c>
      <c r="B2" s="29"/>
      <c r="C2" s="29"/>
      <c r="D2" s="30"/>
    </row>
    <row r="3" spans="1:4" ht="15.75" thickBot="1" x14ac:dyDescent="0.3">
      <c r="A3" s="33" t="s">
        <v>1</v>
      </c>
      <c r="B3" s="33"/>
      <c r="C3" s="33"/>
      <c r="D3" s="33"/>
    </row>
    <row r="4" spans="1:4" ht="15.75" thickBot="1" x14ac:dyDescent="0.3">
      <c r="A4" s="33" t="s">
        <v>86</v>
      </c>
      <c r="B4" s="33"/>
      <c r="C4" s="33"/>
      <c r="D4" s="33"/>
    </row>
    <row r="5" spans="1:4" ht="15.75" thickBot="1" x14ac:dyDescent="0.3">
      <c r="C5" s="15" t="s">
        <v>2</v>
      </c>
      <c r="D5" s="15" t="s">
        <v>2</v>
      </c>
    </row>
    <row r="6" spans="1:4" ht="12.75" customHeight="1" x14ac:dyDescent="0.25">
      <c r="A6" s="25" t="s">
        <v>3</v>
      </c>
      <c r="B6" s="25" t="s">
        <v>85</v>
      </c>
      <c r="C6" s="25" t="s">
        <v>4</v>
      </c>
      <c r="D6" s="25" t="s">
        <v>5</v>
      </c>
    </row>
    <row r="7" spans="1:4" ht="12.75" customHeight="1" x14ac:dyDescent="0.25">
      <c r="A7" s="26"/>
      <c r="B7" s="26"/>
      <c r="C7" s="26"/>
      <c r="D7" s="26"/>
    </row>
    <row r="8" spans="1:4" ht="12.75" customHeight="1" thickBot="1" x14ac:dyDescent="0.3">
      <c r="A8" s="27"/>
      <c r="B8" s="27"/>
      <c r="C8" s="27"/>
      <c r="D8" s="27"/>
    </row>
    <row r="9" spans="1:4" s="36" customFormat="1" ht="12.75" customHeight="1" x14ac:dyDescent="0.25">
      <c r="A9" s="9" t="s">
        <v>6</v>
      </c>
      <c r="B9" s="7" t="s">
        <v>7</v>
      </c>
      <c r="C9" s="41">
        <v>4453462</v>
      </c>
      <c r="D9" s="41">
        <v>3439951.58</v>
      </c>
    </row>
    <row r="10" spans="1:4" s="36" customFormat="1" ht="12.75" customHeight="1" x14ac:dyDescent="0.25">
      <c r="A10" s="34"/>
      <c r="B10" s="7" t="s">
        <v>8</v>
      </c>
      <c r="C10" s="35">
        <v>7318518</v>
      </c>
      <c r="D10" s="35">
        <v>5618481.7800000003</v>
      </c>
    </row>
    <row r="11" spans="1:4" s="36" customFormat="1" ht="12.75" customHeight="1" x14ac:dyDescent="0.25">
      <c r="A11" s="34"/>
      <c r="B11" s="7" t="s">
        <v>9</v>
      </c>
      <c r="C11" s="35">
        <v>108023</v>
      </c>
      <c r="D11" s="35">
        <v>111745.04</v>
      </c>
    </row>
    <row r="12" spans="1:4" s="36" customFormat="1" ht="12.75" customHeight="1" x14ac:dyDescent="0.25">
      <c r="A12" s="34"/>
      <c r="B12" s="7" t="s">
        <v>10</v>
      </c>
      <c r="C12" s="35">
        <v>137200</v>
      </c>
      <c r="D12" s="35">
        <v>85600.01</v>
      </c>
    </row>
    <row r="13" spans="1:4" s="36" customFormat="1" ht="12.75" customHeight="1" x14ac:dyDescent="0.25">
      <c r="A13" s="34"/>
      <c r="B13" s="7" t="s">
        <v>11</v>
      </c>
      <c r="C13" s="35">
        <f>SUM(C14:C16)</f>
        <v>9085793.9999989998</v>
      </c>
      <c r="D13" s="35">
        <f>SUM(D14:D16)</f>
        <v>7378574.1299999999</v>
      </c>
    </row>
    <row r="14" spans="1:4" s="40" customFormat="1" ht="12.75" customHeight="1" x14ac:dyDescent="0.25">
      <c r="A14" s="37"/>
      <c r="B14" s="8" t="s">
        <v>12</v>
      </c>
      <c r="C14" s="38">
        <v>8889195</v>
      </c>
      <c r="D14" s="39">
        <v>7320849.1299999999</v>
      </c>
    </row>
    <row r="15" spans="1:4" s="40" customFormat="1" ht="12.75" customHeight="1" x14ac:dyDescent="0.25">
      <c r="A15" s="37"/>
      <c r="B15" s="8" t="s">
        <v>13</v>
      </c>
      <c r="C15" s="39">
        <v>0</v>
      </c>
      <c r="D15" s="39">
        <v>0</v>
      </c>
    </row>
    <row r="16" spans="1:4" s="40" customFormat="1" ht="12.75" customHeight="1" x14ac:dyDescent="0.25">
      <c r="A16" s="37"/>
      <c r="B16" s="8" t="s">
        <v>14</v>
      </c>
      <c r="C16" s="38">
        <v>196598.99999899988</v>
      </c>
      <c r="D16" s="39">
        <v>57725</v>
      </c>
    </row>
    <row r="17" spans="1:5" ht="12.75" customHeight="1" x14ac:dyDescent="0.25">
      <c r="A17" s="1"/>
      <c r="B17" s="7" t="s">
        <v>15</v>
      </c>
      <c r="C17" s="18">
        <v>0</v>
      </c>
      <c r="D17" s="18">
        <v>0</v>
      </c>
    </row>
    <row r="18" spans="1:5" ht="12.75" customHeight="1" x14ac:dyDescent="0.25">
      <c r="A18" s="1"/>
      <c r="B18" s="7" t="s">
        <v>16</v>
      </c>
      <c r="C18" s="18">
        <f>SUM(C19:C22)</f>
        <v>1</v>
      </c>
      <c r="D18" s="18">
        <f>SUM(D19:D22)</f>
        <v>0</v>
      </c>
    </row>
    <row r="19" spans="1:5" s="40" customFormat="1" ht="12.75" customHeight="1" x14ac:dyDescent="0.25">
      <c r="A19" s="37"/>
      <c r="B19" s="8" t="s">
        <v>17</v>
      </c>
      <c r="C19" s="39">
        <v>0</v>
      </c>
      <c r="D19" s="39">
        <v>0</v>
      </c>
    </row>
    <row r="20" spans="1:5" s="40" customFormat="1" ht="12.75" customHeight="1" x14ac:dyDescent="0.25">
      <c r="A20" s="37"/>
      <c r="B20" s="8" t="s">
        <v>18</v>
      </c>
      <c r="C20" s="39">
        <v>1</v>
      </c>
      <c r="D20" s="39">
        <v>0</v>
      </c>
    </row>
    <row r="21" spans="1:5" s="40" customFormat="1" ht="12.75" customHeight="1" x14ac:dyDescent="0.25">
      <c r="A21" s="37"/>
      <c r="B21" s="8" t="s">
        <v>19</v>
      </c>
      <c r="C21" s="39">
        <v>0</v>
      </c>
      <c r="D21" s="39">
        <v>0</v>
      </c>
    </row>
    <row r="22" spans="1:5" s="40" customFormat="1" ht="12.75" customHeight="1" x14ac:dyDescent="0.25">
      <c r="A22" s="37"/>
      <c r="B22" s="8" t="s">
        <v>20</v>
      </c>
      <c r="C22" s="39">
        <v>0</v>
      </c>
      <c r="D22" s="39">
        <v>0</v>
      </c>
    </row>
    <row r="23" spans="1:5" s="36" customFormat="1" ht="12.75" customHeight="1" x14ac:dyDescent="0.25">
      <c r="A23" s="34"/>
      <c r="B23" s="7" t="s">
        <v>21</v>
      </c>
      <c r="C23" s="35">
        <v>1027812.9998750018</v>
      </c>
      <c r="D23" s="35">
        <v>807540.1</v>
      </c>
    </row>
    <row r="24" spans="1:5" s="36" customFormat="1" ht="12.75" customHeight="1" x14ac:dyDescent="0.25">
      <c r="A24" s="34"/>
      <c r="B24" s="7" t="s">
        <v>22</v>
      </c>
      <c r="C24" s="35">
        <v>9554004.9979691021</v>
      </c>
      <c r="D24" s="35">
        <v>7527286.9800000004</v>
      </c>
    </row>
    <row r="25" spans="1:5" s="36" customFormat="1" ht="12.75" customHeight="1" x14ac:dyDescent="0.25">
      <c r="A25" s="34"/>
      <c r="B25" s="7" t="s">
        <v>23</v>
      </c>
      <c r="C25" s="35">
        <v>0</v>
      </c>
      <c r="D25" s="35">
        <v>0</v>
      </c>
    </row>
    <row r="26" spans="1:5" s="36" customFormat="1" ht="12.75" customHeight="1" x14ac:dyDescent="0.25">
      <c r="A26" s="34"/>
      <c r="B26" s="7" t="s">
        <v>24</v>
      </c>
      <c r="C26" s="35">
        <v>0</v>
      </c>
      <c r="D26" s="35">
        <v>0</v>
      </c>
    </row>
    <row r="27" spans="1:5" s="36" customFormat="1" ht="12.75" customHeight="1" x14ac:dyDescent="0.25">
      <c r="A27" s="34"/>
      <c r="B27" s="7" t="s">
        <v>25</v>
      </c>
      <c r="C27" s="35">
        <v>4181047.999961012</v>
      </c>
      <c r="D27" s="35">
        <v>3944479.34</v>
      </c>
    </row>
    <row r="28" spans="1:5" s="36" customFormat="1" ht="12.75" customHeight="1" x14ac:dyDescent="0.25">
      <c r="A28" s="34"/>
      <c r="B28" s="7" t="s">
        <v>26</v>
      </c>
      <c r="C28" s="35">
        <v>0</v>
      </c>
      <c r="D28" s="35">
        <v>0</v>
      </c>
    </row>
    <row r="29" spans="1:5" s="36" customFormat="1" ht="12.75" customHeight="1" x14ac:dyDescent="0.25">
      <c r="A29" s="34"/>
      <c r="B29" s="7" t="s">
        <v>27</v>
      </c>
      <c r="C29" s="35">
        <v>703451.99996900035</v>
      </c>
      <c r="D29" s="35">
        <v>295929.53999999998</v>
      </c>
    </row>
    <row r="30" spans="1:5" s="36" customFormat="1" ht="12.75" customHeight="1" x14ac:dyDescent="0.25">
      <c r="A30" s="34"/>
      <c r="B30" s="7" t="s">
        <v>28</v>
      </c>
      <c r="C30" s="35">
        <v>228748.99997600022</v>
      </c>
      <c r="D30" s="35">
        <v>59749.99</v>
      </c>
    </row>
    <row r="31" spans="1:5" s="36" customFormat="1" ht="12.75" customHeight="1" thickBot="1" x14ac:dyDescent="0.3">
      <c r="A31" s="34"/>
      <c r="B31" s="7" t="s">
        <v>29</v>
      </c>
      <c r="C31" s="35">
        <v>1411946.9999700005</v>
      </c>
      <c r="D31" s="35">
        <v>806919.47</v>
      </c>
    </row>
    <row r="32" spans="1:5" ht="15.75" customHeight="1" thickBot="1" x14ac:dyDescent="0.3">
      <c r="A32" s="13" t="s">
        <v>30</v>
      </c>
      <c r="B32" s="14"/>
      <c r="C32" s="16">
        <f>SUM(C9:C13,C17:C18,C23:C31)</f>
        <v>38210011.997719124</v>
      </c>
      <c r="D32" s="16">
        <f>SUM(D9:D13,D17:D18,D23:D31)</f>
        <v>30076257.959999997</v>
      </c>
      <c r="E32" s="12"/>
    </row>
    <row r="33" spans="1:4" ht="12.75" customHeight="1" x14ac:dyDescent="0.25">
      <c r="A33" s="25" t="s">
        <v>3</v>
      </c>
      <c r="B33" s="25" t="s">
        <v>85</v>
      </c>
      <c r="C33" s="22" t="s">
        <v>4</v>
      </c>
      <c r="D33" s="22" t="s">
        <v>5</v>
      </c>
    </row>
    <row r="34" spans="1:4" ht="12.75" customHeight="1" x14ac:dyDescent="0.25">
      <c r="A34" s="26"/>
      <c r="B34" s="26"/>
      <c r="C34" s="23"/>
      <c r="D34" s="23"/>
    </row>
    <row r="35" spans="1:4" ht="12.75" customHeight="1" thickBot="1" x14ac:dyDescent="0.3">
      <c r="A35" s="27"/>
      <c r="B35" s="27"/>
      <c r="C35" s="24"/>
      <c r="D35" s="24"/>
    </row>
    <row r="36" spans="1:4" s="36" customFormat="1" ht="12.75" customHeight="1" x14ac:dyDescent="0.25">
      <c r="A36" s="9" t="s">
        <v>31</v>
      </c>
      <c r="B36" s="3" t="s">
        <v>32</v>
      </c>
      <c r="C36" s="35">
        <v>979722.9999680008</v>
      </c>
      <c r="D36" s="41">
        <v>809453.58</v>
      </c>
    </row>
    <row r="37" spans="1:4" s="36" customFormat="1" ht="12.75" customHeight="1" x14ac:dyDescent="0.25">
      <c r="A37" s="2"/>
      <c r="B37" s="3" t="s">
        <v>33</v>
      </c>
      <c r="C37" s="35">
        <v>5607674.999902023</v>
      </c>
      <c r="D37" s="35">
        <v>4101297.79</v>
      </c>
    </row>
    <row r="38" spans="1:4" s="36" customFormat="1" ht="12.75" customHeight="1" x14ac:dyDescent="0.25">
      <c r="A38" s="2"/>
      <c r="B38" s="3" t="s">
        <v>34</v>
      </c>
      <c r="C38" s="35">
        <v>522900.99996400106</v>
      </c>
      <c r="D38" s="35">
        <v>639867.24</v>
      </c>
    </row>
    <row r="39" spans="1:4" s="36" customFormat="1" ht="12.75" customHeight="1" x14ac:dyDescent="0.25">
      <c r="A39" s="2"/>
      <c r="B39" s="3" t="s">
        <v>35</v>
      </c>
      <c r="C39" s="35">
        <f>SUM(C40:C43)</f>
        <v>14848299.999871988</v>
      </c>
      <c r="D39" s="35">
        <f>SUM(D40:D43)</f>
        <v>13483595.619999999</v>
      </c>
    </row>
    <row r="40" spans="1:4" s="40" customFormat="1" ht="12.75" customHeight="1" x14ac:dyDescent="0.25">
      <c r="A40" s="5"/>
      <c r="B40" s="4" t="s">
        <v>36</v>
      </c>
      <c r="C40" s="39">
        <v>9768119.9999619722</v>
      </c>
      <c r="D40" s="39">
        <v>9482036.3399999999</v>
      </c>
    </row>
    <row r="41" spans="1:4" s="40" customFormat="1" ht="12.75" customHeight="1" x14ac:dyDescent="0.25">
      <c r="A41" s="5"/>
      <c r="B41" s="4" t="s">
        <v>37</v>
      </c>
      <c r="C41" s="38">
        <v>3849620.9999530171</v>
      </c>
      <c r="D41" s="39">
        <v>2788269.86</v>
      </c>
    </row>
    <row r="42" spans="1:4" s="40" customFormat="1" ht="12.75" customHeight="1" x14ac:dyDescent="0.25">
      <c r="A42" s="5"/>
      <c r="B42" s="4" t="s">
        <v>38</v>
      </c>
      <c r="C42" s="38">
        <v>1226840.9999569999</v>
      </c>
      <c r="D42" s="39">
        <v>1213289.42</v>
      </c>
    </row>
    <row r="43" spans="1:4" s="40" customFormat="1" ht="12.75" customHeight="1" x14ac:dyDescent="0.25">
      <c r="A43" s="5"/>
      <c r="B43" s="4" t="s">
        <v>39</v>
      </c>
      <c r="C43" s="38">
        <v>3718</v>
      </c>
      <c r="D43" s="39">
        <v>0</v>
      </c>
    </row>
    <row r="44" spans="1:4" s="36" customFormat="1" ht="12.75" customHeight="1" x14ac:dyDescent="0.25">
      <c r="A44" s="2"/>
      <c r="B44" s="3" t="s">
        <v>21</v>
      </c>
      <c r="C44" s="35">
        <v>1115601.9999090009</v>
      </c>
      <c r="D44" s="35">
        <v>777435.49</v>
      </c>
    </row>
    <row r="45" spans="1:4" s="36" customFormat="1" ht="12.75" customHeight="1" x14ac:dyDescent="0.25">
      <c r="A45" s="2"/>
      <c r="B45" s="3" t="s">
        <v>22</v>
      </c>
      <c r="C45" s="35">
        <v>14128631.997468045</v>
      </c>
      <c r="D45" s="35">
        <v>7994228.2800000003</v>
      </c>
    </row>
    <row r="46" spans="1:4" s="36" customFormat="1" ht="12.75" customHeight="1" x14ac:dyDescent="0.25">
      <c r="A46" s="2"/>
      <c r="B46" s="3" t="s">
        <v>23</v>
      </c>
      <c r="C46" s="35">
        <v>0</v>
      </c>
      <c r="D46" s="35">
        <v>0</v>
      </c>
    </row>
    <row r="47" spans="1:4" s="36" customFormat="1" ht="12.75" customHeight="1" x14ac:dyDescent="0.25">
      <c r="A47" s="2"/>
      <c r="B47" s="3" t="s">
        <v>24</v>
      </c>
      <c r="C47" s="35">
        <v>0</v>
      </c>
      <c r="D47" s="35">
        <v>0</v>
      </c>
    </row>
    <row r="48" spans="1:4" s="36" customFormat="1" ht="12.75" customHeight="1" x14ac:dyDescent="0.25">
      <c r="A48" s="2"/>
      <c r="B48" s="3" t="s">
        <v>25</v>
      </c>
      <c r="C48" s="35">
        <v>3793236.9999420145</v>
      </c>
      <c r="D48" s="35">
        <v>4120629.29</v>
      </c>
    </row>
    <row r="49" spans="1:4" s="36" customFormat="1" ht="12.75" customHeight="1" x14ac:dyDescent="0.25">
      <c r="A49" s="2"/>
      <c r="B49" s="3" t="s">
        <v>26</v>
      </c>
      <c r="C49" s="35">
        <v>0</v>
      </c>
      <c r="D49" s="35">
        <v>0</v>
      </c>
    </row>
    <row r="50" spans="1:4" s="36" customFormat="1" ht="12.75" customHeight="1" x14ac:dyDescent="0.25">
      <c r="A50" s="2"/>
      <c r="B50" s="3" t="s">
        <v>27</v>
      </c>
      <c r="C50" s="35">
        <v>1150936.9999670032</v>
      </c>
      <c r="D50" s="35">
        <v>643527.49</v>
      </c>
    </row>
    <row r="51" spans="1:4" s="36" customFormat="1" ht="12.75" customHeight="1" x14ac:dyDescent="0.25">
      <c r="A51" s="2"/>
      <c r="B51" s="3" t="s">
        <v>28</v>
      </c>
      <c r="C51" s="35">
        <v>448026</v>
      </c>
      <c r="D51" s="35">
        <v>49561.2</v>
      </c>
    </row>
    <row r="52" spans="1:4" s="36" customFormat="1" ht="12.75" customHeight="1" thickBot="1" x14ac:dyDescent="0.3">
      <c r="A52" s="2"/>
      <c r="B52" s="3" t="s">
        <v>29</v>
      </c>
      <c r="C52" s="35">
        <v>4265558.9999500029</v>
      </c>
      <c r="D52" s="35">
        <v>2743726.2</v>
      </c>
    </row>
    <row r="53" spans="1:4" ht="15.75" customHeight="1" thickBot="1" x14ac:dyDescent="0.3">
      <c r="A53" s="13" t="s">
        <v>40</v>
      </c>
      <c r="B53" s="14"/>
      <c r="C53" s="16">
        <f>SUM(C36:C39,C44:C52)</f>
        <v>46860591.996942073</v>
      </c>
      <c r="D53" s="16">
        <f>SUM(D36:D39,D44:D52)</f>
        <v>35363322.18</v>
      </c>
    </row>
    <row r="54" spans="1:4" ht="12.75" customHeight="1" x14ac:dyDescent="0.25">
      <c r="A54" s="25" t="s">
        <v>3</v>
      </c>
      <c r="B54" s="25" t="s">
        <v>85</v>
      </c>
      <c r="C54" s="22" t="s">
        <v>4</v>
      </c>
      <c r="D54" s="22" t="s">
        <v>5</v>
      </c>
    </row>
    <row r="55" spans="1:4" ht="12.75" customHeight="1" x14ac:dyDescent="0.25">
      <c r="A55" s="26"/>
      <c r="B55" s="26"/>
      <c r="C55" s="23"/>
      <c r="D55" s="23"/>
    </row>
    <row r="56" spans="1:4" ht="12.75" customHeight="1" thickBot="1" x14ac:dyDescent="0.3">
      <c r="A56" s="27"/>
      <c r="B56" s="27"/>
      <c r="C56" s="24"/>
      <c r="D56" s="24"/>
    </row>
    <row r="57" spans="1:4" s="36" customFormat="1" ht="12.75" customHeight="1" x14ac:dyDescent="0.25">
      <c r="A57" s="9" t="s">
        <v>41</v>
      </c>
      <c r="B57" s="3" t="s">
        <v>42</v>
      </c>
      <c r="C57" s="35">
        <f>SUM(C58:C60)</f>
        <v>3636942.999898002</v>
      </c>
      <c r="D57" s="35">
        <f>SUM(D58:D60)</f>
        <v>2703216.88</v>
      </c>
    </row>
    <row r="58" spans="1:4" s="40" customFormat="1" ht="12.75" customHeight="1" x14ac:dyDescent="0.25">
      <c r="A58" s="5"/>
      <c r="B58" s="4" t="s">
        <v>43</v>
      </c>
      <c r="C58" s="38">
        <v>210421.99998599986</v>
      </c>
      <c r="D58" s="38">
        <v>5247.21</v>
      </c>
    </row>
    <row r="59" spans="1:4" s="40" customFormat="1" ht="12.75" customHeight="1" x14ac:dyDescent="0.25">
      <c r="A59" s="5"/>
      <c r="B59" s="4" t="s">
        <v>44</v>
      </c>
      <c r="C59" s="38">
        <v>1857304.9999430035</v>
      </c>
      <c r="D59" s="38">
        <v>1511720.58</v>
      </c>
    </row>
    <row r="60" spans="1:4" s="40" customFormat="1" ht="12.75" customHeight="1" x14ac:dyDescent="0.25">
      <c r="A60" s="5"/>
      <c r="B60" s="4" t="s">
        <v>45</v>
      </c>
      <c r="C60" s="38">
        <v>1569215.9999689986</v>
      </c>
      <c r="D60" s="38">
        <v>1186249.0900000001</v>
      </c>
    </row>
    <row r="61" spans="1:4" s="36" customFormat="1" ht="12.75" customHeight="1" x14ac:dyDescent="0.25">
      <c r="A61" s="2"/>
      <c r="B61" s="3" t="s">
        <v>46</v>
      </c>
      <c r="C61" s="42">
        <v>457632.99997899961</v>
      </c>
      <c r="D61" s="35">
        <v>360840.15</v>
      </c>
    </row>
    <row r="62" spans="1:4" s="36" customFormat="1" ht="12.75" customHeight="1" x14ac:dyDescent="0.25">
      <c r="A62" s="2"/>
      <c r="B62" s="3" t="s">
        <v>47</v>
      </c>
      <c r="C62" s="42">
        <v>8192972.9999070046</v>
      </c>
      <c r="D62" s="35">
        <v>3975144.99</v>
      </c>
    </row>
    <row r="63" spans="1:4" s="36" customFormat="1" ht="12.75" customHeight="1" x14ac:dyDescent="0.25">
      <c r="A63" s="2"/>
      <c r="B63" s="3" t="s">
        <v>48</v>
      </c>
      <c r="C63" s="42">
        <v>724530.99997499946</v>
      </c>
      <c r="D63" s="35">
        <v>409430.86</v>
      </c>
    </row>
    <row r="64" spans="1:4" s="36" customFormat="1" ht="12.75" customHeight="1" x14ac:dyDescent="0.25">
      <c r="A64" s="2"/>
      <c r="B64" s="3" t="s">
        <v>49</v>
      </c>
      <c r="C64" s="42">
        <v>691783.99998099986</v>
      </c>
      <c r="D64" s="35">
        <v>501324.15</v>
      </c>
    </row>
    <row r="65" spans="1:4" s="36" customFormat="1" ht="12.75" customHeight="1" x14ac:dyDescent="0.25">
      <c r="A65" s="2"/>
      <c r="B65" s="3" t="s">
        <v>50</v>
      </c>
      <c r="C65" s="42">
        <v>476295.99995999836</v>
      </c>
      <c r="D65" s="35">
        <v>358607.93</v>
      </c>
    </row>
    <row r="66" spans="1:4" s="36" customFormat="1" ht="12.75" customHeight="1" x14ac:dyDescent="0.25">
      <c r="A66" s="2"/>
      <c r="B66" s="3" t="s">
        <v>21</v>
      </c>
      <c r="C66" s="42">
        <v>3296325.9998259977</v>
      </c>
      <c r="D66" s="35">
        <v>2792961.39</v>
      </c>
    </row>
    <row r="67" spans="1:4" s="36" customFormat="1" ht="12.75" customHeight="1" x14ac:dyDescent="0.25">
      <c r="A67" s="2"/>
      <c r="B67" s="3" t="s">
        <v>22</v>
      </c>
      <c r="C67" s="42">
        <v>10385296.997881979</v>
      </c>
      <c r="D67" s="35">
        <v>8014303.1799999997</v>
      </c>
    </row>
    <row r="68" spans="1:4" s="36" customFormat="1" ht="12.75" customHeight="1" x14ac:dyDescent="0.25">
      <c r="A68" s="2"/>
      <c r="B68" s="3" t="s">
        <v>23</v>
      </c>
      <c r="C68" s="35">
        <v>0</v>
      </c>
      <c r="D68" s="35">
        <v>0</v>
      </c>
    </row>
    <row r="69" spans="1:4" s="36" customFormat="1" ht="12.75" customHeight="1" x14ac:dyDescent="0.25">
      <c r="A69" s="2"/>
      <c r="B69" s="3" t="s">
        <v>24</v>
      </c>
      <c r="C69" s="35">
        <v>0</v>
      </c>
      <c r="D69" s="35">
        <v>0</v>
      </c>
    </row>
    <row r="70" spans="1:4" s="36" customFormat="1" ht="12.75" customHeight="1" x14ac:dyDescent="0.25">
      <c r="A70" s="2"/>
      <c r="B70" s="3" t="s">
        <v>25</v>
      </c>
      <c r="C70" s="42">
        <v>2177180.9999579969</v>
      </c>
      <c r="D70" s="35">
        <v>2054107.23</v>
      </c>
    </row>
    <row r="71" spans="1:4" s="36" customFormat="1" ht="12.75" customHeight="1" x14ac:dyDescent="0.25">
      <c r="A71" s="2"/>
      <c r="B71" s="3" t="s">
        <v>26</v>
      </c>
      <c r="C71" s="35">
        <v>0</v>
      </c>
      <c r="D71" s="35">
        <v>0</v>
      </c>
    </row>
    <row r="72" spans="1:4" s="36" customFormat="1" ht="12.75" customHeight="1" x14ac:dyDescent="0.25">
      <c r="A72" s="2"/>
      <c r="B72" s="3" t="s">
        <v>27</v>
      </c>
      <c r="C72" s="35">
        <v>622657.99996000086</v>
      </c>
      <c r="D72" s="35">
        <v>195317.05</v>
      </c>
    </row>
    <row r="73" spans="1:4" s="36" customFormat="1" ht="12.75" customHeight="1" x14ac:dyDescent="0.25">
      <c r="A73" s="2"/>
      <c r="B73" s="3" t="s">
        <v>28</v>
      </c>
      <c r="C73" s="42">
        <v>453700.99997700006</v>
      </c>
      <c r="D73" s="35">
        <v>21501.27</v>
      </c>
    </row>
    <row r="74" spans="1:4" s="36" customFormat="1" ht="12.75" customHeight="1" thickBot="1" x14ac:dyDescent="0.3">
      <c r="A74" s="2"/>
      <c r="B74" s="3" t="s">
        <v>29</v>
      </c>
      <c r="C74" s="42">
        <v>1441243.9999600002</v>
      </c>
      <c r="D74" s="35">
        <v>703271.51</v>
      </c>
    </row>
    <row r="75" spans="1:4" ht="15.75" customHeight="1" thickBot="1" x14ac:dyDescent="0.3">
      <c r="A75" s="20" t="s">
        <v>51</v>
      </c>
      <c r="B75" s="21"/>
      <c r="C75" s="16">
        <f>SUM(C57,C61:C74)</f>
        <v>32556566.997262981</v>
      </c>
      <c r="D75" s="16">
        <f>SUM(D57,D61:D74)</f>
        <v>22090026.590000004</v>
      </c>
    </row>
    <row r="76" spans="1:4" ht="12.75" customHeight="1" x14ac:dyDescent="0.25">
      <c r="A76" s="25" t="s">
        <v>3</v>
      </c>
      <c r="B76" s="25" t="s">
        <v>85</v>
      </c>
      <c r="C76" s="22" t="s">
        <v>4</v>
      </c>
      <c r="D76" s="22" t="s">
        <v>5</v>
      </c>
    </row>
    <row r="77" spans="1:4" ht="12.75" customHeight="1" x14ac:dyDescent="0.25">
      <c r="A77" s="26"/>
      <c r="B77" s="26"/>
      <c r="C77" s="23"/>
      <c r="D77" s="23"/>
    </row>
    <row r="78" spans="1:4" ht="12.75" customHeight="1" thickBot="1" x14ac:dyDescent="0.3">
      <c r="A78" s="27"/>
      <c r="B78" s="27"/>
      <c r="C78" s="24"/>
      <c r="D78" s="24"/>
    </row>
    <row r="79" spans="1:4" s="36" customFormat="1" ht="12.75" customHeight="1" x14ac:dyDescent="0.25">
      <c r="A79" s="2" t="s">
        <v>52</v>
      </c>
      <c r="B79" s="9" t="s">
        <v>53</v>
      </c>
      <c r="C79" s="43">
        <f>SUM(C80:C83)</f>
        <v>11312762.999836085</v>
      </c>
      <c r="D79" s="43">
        <f>SUM(D80:D83)</f>
        <v>8995840.4499999993</v>
      </c>
    </row>
    <row r="80" spans="1:4" s="40" customFormat="1" ht="12.75" customHeight="1" x14ac:dyDescent="0.25">
      <c r="A80" s="5"/>
      <c r="B80" s="6" t="s">
        <v>54</v>
      </c>
      <c r="C80" s="38">
        <v>13</v>
      </c>
      <c r="D80" s="38">
        <v>0</v>
      </c>
    </row>
    <row r="81" spans="1:4" s="40" customFormat="1" ht="12.75" customHeight="1" x14ac:dyDescent="0.25">
      <c r="A81" s="5"/>
      <c r="B81" s="6" t="s">
        <v>55</v>
      </c>
      <c r="C81" s="38">
        <v>618426.99999399972</v>
      </c>
      <c r="D81" s="38">
        <v>171313.41</v>
      </c>
    </row>
    <row r="82" spans="1:4" s="40" customFormat="1" ht="12.75" customHeight="1" x14ac:dyDescent="0.25">
      <c r="A82" s="5"/>
      <c r="B82" s="6" t="s">
        <v>56</v>
      </c>
      <c r="C82" s="38">
        <v>6740495.9999060752</v>
      </c>
      <c r="D82" s="39">
        <v>5607239.1600000001</v>
      </c>
    </row>
    <row r="83" spans="1:4" s="40" customFormat="1" ht="12.75" customHeight="1" x14ac:dyDescent="0.25">
      <c r="A83" s="5"/>
      <c r="B83" s="6" t="s">
        <v>57</v>
      </c>
      <c r="C83" s="39">
        <v>3953826.9999360112</v>
      </c>
      <c r="D83" s="39">
        <v>3217287.88</v>
      </c>
    </row>
    <row r="84" spans="1:4" s="36" customFormat="1" ht="12.75" customHeight="1" x14ac:dyDescent="0.25">
      <c r="A84" s="2"/>
      <c r="B84" s="2" t="s">
        <v>58</v>
      </c>
      <c r="C84" s="44">
        <v>6034327.999893019</v>
      </c>
      <c r="D84" s="35">
        <v>4200498.26</v>
      </c>
    </row>
    <row r="85" spans="1:4" s="36" customFormat="1" ht="12.75" customHeight="1" x14ac:dyDescent="0.25">
      <c r="A85" s="2"/>
      <c r="B85" s="11" t="s">
        <v>59</v>
      </c>
      <c r="C85" s="35">
        <f>SUM(C86:C87)</f>
        <v>17159926.99987999</v>
      </c>
      <c r="D85" s="35">
        <f>SUM(D86:D87)</f>
        <v>12487079.57</v>
      </c>
    </row>
    <row r="86" spans="1:4" s="40" customFormat="1" ht="12.75" customHeight="1" x14ac:dyDescent="0.25">
      <c r="A86" s="5"/>
      <c r="B86" s="6" t="s">
        <v>60</v>
      </c>
      <c r="C86" s="38">
        <v>3383319.9999510003</v>
      </c>
      <c r="D86" s="38">
        <v>1727131.14</v>
      </c>
    </row>
    <row r="87" spans="1:4" s="40" customFormat="1" ht="12.75" customHeight="1" x14ac:dyDescent="0.25">
      <c r="A87" s="5"/>
      <c r="B87" s="6" t="s">
        <v>61</v>
      </c>
      <c r="C87" s="38">
        <v>13776606.99992899</v>
      </c>
      <c r="D87" s="38">
        <v>10759948.43</v>
      </c>
    </row>
    <row r="88" spans="1:4" s="36" customFormat="1" ht="12.75" customHeight="1" x14ac:dyDescent="0.25">
      <c r="A88" s="2"/>
      <c r="B88" s="3" t="s">
        <v>21</v>
      </c>
      <c r="C88" s="44">
        <v>5231566.9998679971</v>
      </c>
      <c r="D88" s="35">
        <v>4720387.6399999997</v>
      </c>
    </row>
    <row r="89" spans="1:4" s="36" customFormat="1" ht="12.75" customHeight="1" x14ac:dyDescent="0.25">
      <c r="A89" s="2"/>
      <c r="B89" s="3" t="s">
        <v>22</v>
      </c>
      <c r="C89" s="44">
        <v>63227823.997067057</v>
      </c>
      <c r="D89" s="35">
        <v>58515263.310000002</v>
      </c>
    </row>
    <row r="90" spans="1:4" s="36" customFormat="1" ht="12.75" customHeight="1" x14ac:dyDescent="0.25">
      <c r="A90" s="2"/>
      <c r="B90" s="3" t="s">
        <v>23</v>
      </c>
      <c r="C90" s="35">
        <v>0</v>
      </c>
      <c r="D90" s="35">
        <v>0</v>
      </c>
    </row>
    <row r="91" spans="1:4" s="36" customFormat="1" ht="12.75" customHeight="1" x14ac:dyDescent="0.25">
      <c r="A91" s="2"/>
      <c r="B91" s="3" t="s">
        <v>24</v>
      </c>
      <c r="C91" s="35">
        <v>0</v>
      </c>
      <c r="D91" s="35">
        <v>0</v>
      </c>
    </row>
    <row r="92" spans="1:4" s="36" customFormat="1" ht="12.75" customHeight="1" x14ac:dyDescent="0.25">
      <c r="A92" s="2"/>
      <c r="B92" s="3" t="s">
        <v>25</v>
      </c>
      <c r="C92" s="35">
        <v>16908448.999761954</v>
      </c>
      <c r="D92" s="35">
        <v>16413561.4</v>
      </c>
    </row>
    <row r="93" spans="1:4" s="36" customFormat="1" ht="12.75" customHeight="1" x14ac:dyDescent="0.25">
      <c r="A93" s="2"/>
      <c r="B93" s="3" t="s">
        <v>26</v>
      </c>
      <c r="C93" s="35">
        <v>0</v>
      </c>
      <c r="D93" s="35">
        <v>0</v>
      </c>
    </row>
    <row r="94" spans="1:4" s="36" customFormat="1" ht="12.75" customHeight="1" x14ac:dyDescent="0.25">
      <c r="A94" s="2"/>
      <c r="B94" s="3" t="s">
        <v>27</v>
      </c>
      <c r="C94" s="35">
        <v>3269525.9999669967</v>
      </c>
      <c r="D94" s="35">
        <v>4158381.49</v>
      </c>
    </row>
    <row r="95" spans="1:4" s="36" customFormat="1" ht="12.75" customHeight="1" x14ac:dyDescent="0.25">
      <c r="A95" s="2"/>
      <c r="B95" s="3" t="s">
        <v>28</v>
      </c>
      <c r="C95" s="44">
        <v>518042.99997399992</v>
      </c>
      <c r="D95" s="35">
        <v>85677.23</v>
      </c>
    </row>
    <row r="96" spans="1:4" s="36" customFormat="1" ht="12.75" customHeight="1" thickBot="1" x14ac:dyDescent="0.3">
      <c r="A96" s="2"/>
      <c r="B96" s="3" t="s">
        <v>29</v>
      </c>
      <c r="C96" s="44">
        <v>19214166.99995001</v>
      </c>
      <c r="D96" s="35">
        <v>12040522.859999999</v>
      </c>
    </row>
    <row r="97" spans="1:4" ht="15.75" customHeight="1" thickBot="1" x14ac:dyDescent="0.3">
      <c r="A97" s="20" t="s">
        <v>62</v>
      </c>
      <c r="B97" s="21"/>
      <c r="C97" s="16">
        <f>SUM(C79,C84:C85,C88:C96)</f>
        <v>142876593.9961971</v>
      </c>
      <c r="D97" s="16">
        <f>SUM(D79,D84:D85,D88:D96)</f>
        <v>121617212.21000001</v>
      </c>
    </row>
    <row r="98" spans="1:4" ht="12.75" customHeight="1" x14ac:dyDescent="0.25">
      <c r="A98" s="25" t="s">
        <v>3</v>
      </c>
      <c r="B98" s="25" t="s">
        <v>85</v>
      </c>
      <c r="C98" s="22" t="s">
        <v>4</v>
      </c>
      <c r="D98" s="22" t="s">
        <v>5</v>
      </c>
    </row>
    <row r="99" spans="1:4" ht="12.75" customHeight="1" x14ac:dyDescent="0.25">
      <c r="A99" s="26"/>
      <c r="B99" s="26"/>
      <c r="C99" s="23"/>
      <c r="D99" s="23"/>
    </row>
    <row r="100" spans="1:4" ht="12.75" customHeight="1" thickBot="1" x14ac:dyDescent="0.3">
      <c r="A100" s="27"/>
      <c r="B100" s="27"/>
      <c r="C100" s="24"/>
      <c r="D100" s="24"/>
    </row>
    <row r="101" spans="1:4" s="36" customFormat="1" ht="12.75" customHeight="1" x14ac:dyDescent="0.25">
      <c r="A101" s="9" t="s">
        <v>63</v>
      </c>
      <c r="B101" s="10" t="s">
        <v>64</v>
      </c>
      <c r="C101" s="41">
        <v>474848.99994599883</v>
      </c>
      <c r="D101" s="41">
        <v>346387.32</v>
      </c>
    </row>
    <row r="102" spans="1:4" s="36" customFormat="1" ht="12.75" customHeight="1" x14ac:dyDescent="0.25">
      <c r="A102" s="2"/>
      <c r="B102" s="11" t="s">
        <v>65</v>
      </c>
      <c r="C102" s="35">
        <f>SUM(C103:C105)</f>
        <v>11619874.999929011</v>
      </c>
      <c r="D102" s="35">
        <f>SUM(D103:D105)</f>
        <v>10941577.93</v>
      </c>
    </row>
    <row r="103" spans="1:4" s="40" customFormat="1" ht="12.75" customHeight="1" x14ac:dyDescent="0.25">
      <c r="A103" s="5"/>
      <c r="B103" s="6" t="s">
        <v>66</v>
      </c>
      <c r="C103" s="39">
        <v>0</v>
      </c>
      <c r="D103" s="39">
        <v>0</v>
      </c>
    </row>
    <row r="104" spans="1:4" s="40" customFormat="1" ht="12.75" customHeight="1" x14ac:dyDescent="0.25">
      <c r="A104" s="5"/>
      <c r="B104" s="45" t="s">
        <v>67</v>
      </c>
      <c r="C104" s="38">
        <v>122660.999987</v>
      </c>
      <c r="D104" s="38">
        <v>9820.69</v>
      </c>
    </row>
    <row r="105" spans="1:4" s="40" customFormat="1" ht="12.75" customHeight="1" x14ac:dyDescent="0.25">
      <c r="A105" s="5"/>
      <c r="B105" s="6" t="s">
        <v>68</v>
      </c>
      <c r="C105" s="38">
        <v>11497213.99994201</v>
      </c>
      <c r="D105" s="38">
        <v>10931757.24</v>
      </c>
    </row>
    <row r="106" spans="1:4" s="36" customFormat="1" ht="12.75" customHeight="1" x14ac:dyDescent="0.25">
      <c r="A106" s="2"/>
      <c r="B106" s="2" t="s">
        <v>69</v>
      </c>
      <c r="C106" s="35">
        <v>2015165.9998859926</v>
      </c>
      <c r="D106" s="35">
        <v>1624588.31</v>
      </c>
    </row>
    <row r="107" spans="1:4" s="36" customFormat="1" ht="12.75" customHeight="1" x14ac:dyDescent="0.25">
      <c r="A107" s="2"/>
      <c r="B107" s="2" t="s">
        <v>70</v>
      </c>
      <c r="C107" s="35">
        <v>0</v>
      </c>
      <c r="D107" s="35">
        <v>0</v>
      </c>
    </row>
    <row r="108" spans="1:4" s="36" customFormat="1" ht="12.75" customHeight="1" x14ac:dyDescent="0.25">
      <c r="A108" s="2"/>
      <c r="B108" s="2" t="s">
        <v>21</v>
      </c>
      <c r="C108" s="35">
        <v>1100754.999928002</v>
      </c>
      <c r="D108" s="35">
        <v>782552.87</v>
      </c>
    </row>
    <row r="109" spans="1:4" s="36" customFormat="1" ht="12.75" customHeight="1" x14ac:dyDescent="0.25">
      <c r="A109" s="2"/>
      <c r="B109" s="2" t="s">
        <v>22</v>
      </c>
      <c r="C109" s="35">
        <v>6350312.9978709668</v>
      </c>
      <c r="D109" s="35">
        <v>4757543.5199999996</v>
      </c>
    </row>
    <row r="110" spans="1:4" s="36" customFormat="1" ht="12.75" customHeight="1" x14ac:dyDescent="0.25">
      <c r="A110" s="2"/>
      <c r="B110" s="2" t="s">
        <v>23</v>
      </c>
      <c r="C110" s="35">
        <v>0</v>
      </c>
      <c r="D110" s="35">
        <v>0</v>
      </c>
    </row>
    <row r="111" spans="1:4" s="36" customFormat="1" ht="12.75" customHeight="1" x14ac:dyDescent="0.25">
      <c r="A111" s="2"/>
      <c r="B111" s="2" t="s">
        <v>24</v>
      </c>
      <c r="C111" s="35">
        <v>0</v>
      </c>
      <c r="D111" s="35">
        <v>0</v>
      </c>
    </row>
    <row r="112" spans="1:4" s="36" customFormat="1" ht="12.75" customHeight="1" x14ac:dyDescent="0.25">
      <c r="A112" s="2"/>
      <c r="B112" s="2" t="s">
        <v>25</v>
      </c>
      <c r="C112" s="35">
        <v>1030715.9999669994</v>
      </c>
      <c r="D112" s="35">
        <v>833771.27</v>
      </c>
    </row>
    <row r="113" spans="1:4" s="36" customFormat="1" ht="12.75" customHeight="1" x14ac:dyDescent="0.25">
      <c r="A113" s="2"/>
      <c r="B113" s="2" t="s">
        <v>26</v>
      </c>
      <c r="C113" s="35">
        <v>0</v>
      </c>
      <c r="D113" s="35">
        <v>0</v>
      </c>
    </row>
    <row r="114" spans="1:4" s="36" customFormat="1" ht="12.75" customHeight="1" x14ac:dyDescent="0.25">
      <c r="A114" s="2"/>
      <c r="B114" s="2" t="s">
        <v>27</v>
      </c>
      <c r="C114" s="35">
        <v>357188.99996899971</v>
      </c>
      <c r="D114" s="35">
        <v>201514.02</v>
      </c>
    </row>
    <row r="115" spans="1:4" s="36" customFormat="1" ht="12.75" customHeight="1" x14ac:dyDescent="0.25">
      <c r="A115" s="2"/>
      <c r="B115" s="3" t="s">
        <v>28</v>
      </c>
      <c r="C115" s="35">
        <v>450838.99997800007</v>
      </c>
      <c r="D115" s="35">
        <v>6647.19</v>
      </c>
    </row>
    <row r="116" spans="1:4" s="36" customFormat="1" ht="12.75" customHeight="1" thickBot="1" x14ac:dyDescent="0.3">
      <c r="A116" s="2"/>
      <c r="B116" s="3" t="s">
        <v>29</v>
      </c>
      <c r="C116" s="35">
        <v>3524588.9999539978</v>
      </c>
      <c r="D116" s="46">
        <v>2582487.7200000002</v>
      </c>
    </row>
    <row r="117" spans="1:4" ht="15.75" customHeight="1" thickBot="1" x14ac:dyDescent="0.3">
      <c r="A117" s="20" t="s">
        <v>71</v>
      </c>
      <c r="B117" s="21"/>
      <c r="C117" s="16">
        <f>SUM(C101:C102,C106:C116)</f>
        <v>26924290.997427963</v>
      </c>
      <c r="D117" s="16">
        <f>SUM(D101:D102,D106:D116)</f>
        <v>22077070.149999999</v>
      </c>
    </row>
    <row r="118" spans="1:4" ht="12.75" customHeight="1" x14ac:dyDescent="0.25">
      <c r="A118" s="25" t="s">
        <v>3</v>
      </c>
      <c r="B118" s="25" t="s">
        <v>85</v>
      </c>
      <c r="C118" s="22" t="s">
        <v>4</v>
      </c>
      <c r="D118" s="22" t="s">
        <v>5</v>
      </c>
    </row>
    <row r="119" spans="1:4" ht="12.75" customHeight="1" x14ac:dyDescent="0.25">
      <c r="A119" s="26"/>
      <c r="B119" s="26"/>
      <c r="C119" s="23"/>
      <c r="D119" s="23"/>
    </row>
    <row r="120" spans="1:4" ht="12.75" customHeight="1" thickBot="1" x14ac:dyDescent="0.3">
      <c r="A120" s="27"/>
      <c r="B120" s="27"/>
      <c r="C120" s="24"/>
      <c r="D120" s="24"/>
    </row>
    <row r="121" spans="1:4" s="36" customFormat="1" ht="12.75" customHeight="1" x14ac:dyDescent="0.25">
      <c r="A121" s="9" t="s">
        <v>72</v>
      </c>
      <c r="B121" s="9" t="s">
        <v>73</v>
      </c>
      <c r="C121" s="41">
        <v>2932541</v>
      </c>
      <c r="D121" s="41">
        <v>2964724.02</v>
      </c>
    </row>
    <row r="122" spans="1:4" s="36" customFormat="1" ht="12.75" customHeight="1" x14ac:dyDescent="0.25">
      <c r="A122" s="2"/>
      <c r="B122" s="2" t="s">
        <v>74</v>
      </c>
      <c r="C122" s="35">
        <v>6272760</v>
      </c>
      <c r="D122" s="35">
        <v>4966658.05</v>
      </c>
    </row>
    <row r="123" spans="1:4" s="36" customFormat="1" ht="12.75" customHeight="1" x14ac:dyDescent="0.25">
      <c r="A123" s="2"/>
      <c r="B123" s="2" t="s">
        <v>75</v>
      </c>
      <c r="C123" s="35">
        <v>4432291</v>
      </c>
      <c r="D123" s="35">
        <v>4044630.47</v>
      </c>
    </row>
    <row r="124" spans="1:4" s="36" customFormat="1" ht="12.75" customHeight="1" x14ac:dyDescent="0.25">
      <c r="A124" s="2"/>
      <c r="B124" s="2" t="s">
        <v>76</v>
      </c>
      <c r="C124" s="35">
        <v>13796321</v>
      </c>
      <c r="D124" s="35">
        <v>9210020.9499999993</v>
      </c>
    </row>
    <row r="125" spans="1:4" s="36" customFormat="1" ht="12.75" customHeight="1" x14ac:dyDescent="0.25">
      <c r="A125" s="2"/>
      <c r="B125" s="2" t="s">
        <v>77</v>
      </c>
      <c r="C125" s="35">
        <v>1511641</v>
      </c>
      <c r="D125" s="35">
        <v>1181947.8899999999</v>
      </c>
    </row>
    <row r="126" spans="1:4" s="36" customFormat="1" ht="12.75" customHeight="1" x14ac:dyDescent="0.25">
      <c r="A126" s="2"/>
      <c r="B126" s="2" t="s">
        <v>78</v>
      </c>
      <c r="C126" s="35">
        <v>0</v>
      </c>
      <c r="D126" s="35">
        <v>0</v>
      </c>
    </row>
    <row r="127" spans="1:4" s="36" customFormat="1" ht="12.75" customHeight="1" x14ac:dyDescent="0.25">
      <c r="A127" s="2"/>
      <c r="B127" s="2" t="s">
        <v>79</v>
      </c>
      <c r="C127" s="35">
        <v>20224084</v>
      </c>
      <c r="D127" s="35">
        <v>20365910.93</v>
      </c>
    </row>
    <row r="128" spans="1:4" s="36" customFormat="1" ht="12.75" customHeight="1" x14ac:dyDescent="0.25">
      <c r="A128" s="2"/>
      <c r="B128" s="2" t="s">
        <v>80</v>
      </c>
      <c r="C128" s="35">
        <v>3284479</v>
      </c>
      <c r="D128" s="35">
        <v>1801349.19</v>
      </c>
    </row>
    <row r="129" spans="1:5" s="36" customFormat="1" ht="12.75" customHeight="1" x14ac:dyDescent="0.25">
      <c r="A129" s="2"/>
      <c r="B129" s="2" t="s">
        <v>81</v>
      </c>
      <c r="C129" s="35">
        <v>3919723</v>
      </c>
      <c r="D129" s="35">
        <v>3079967.18</v>
      </c>
    </row>
    <row r="130" spans="1:5" s="36" customFormat="1" ht="12.75" customHeight="1" x14ac:dyDescent="0.25">
      <c r="A130" s="2"/>
      <c r="B130" s="2" t="s">
        <v>82</v>
      </c>
      <c r="C130" s="35">
        <v>3887667</v>
      </c>
      <c r="D130" s="35">
        <v>3053121.68</v>
      </c>
    </row>
    <row r="131" spans="1:5" s="36" customFormat="1" ht="12.75" customHeight="1" x14ac:dyDescent="0.25">
      <c r="A131" s="2"/>
      <c r="B131" s="3" t="s">
        <v>21</v>
      </c>
      <c r="C131" s="35">
        <v>76861</v>
      </c>
      <c r="D131" s="35">
        <v>106466.18</v>
      </c>
    </row>
    <row r="132" spans="1:5" s="36" customFormat="1" ht="12.75" customHeight="1" x14ac:dyDescent="0.25">
      <c r="A132" s="2"/>
      <c r="B132" s="3" t="s">
        <v>22</v>
      </c>
      <c r="C132" s="35">
        <v>10891292</v>
      </c>
      <c r="D132" s="35">
        <v>10212184.869999999</v>
      </c>
    </row>
    <row r="133" spans="1:5" s="36" customFormat="1" ht="12.75" customHeight="1" x14ac:dyDescent="0.25">
      <c r="A133" s="2"/>
      <c r="B133" s="3" t="s">
        <v>23</v>
      </c>
      <c r="C133" s="35">
        <v>0</v>
      </c>
      <c r="D133" s="35">
        <v>0</v>
      </c>
    </row>
    <row r="134" spans="1:5" s="36" customFormat="1" ht="12.75" customHeight="1" x14ac:dyDescent="0.25">
      <c r="A134" s="2"/>
      <c r="B134" s="3" t="s">
        <v>24</v>
      </c>
      <c r="C134" s="35">
        <v>0</v>
      </c>
      <c r="D134" s="35">
        <v>0</v>
      </c>
    </row>
    <row r="135" spans="1:5" s="36" customFormat="1" ht="12.75" customHeight="1" x14ac:dyDescent="0.25">
      <c r="A135" s="2"/>
      <c r="B135" s="3" t="s">
        <v>25</v>
      </c>
      <c r="C135" s="35">
        <v>11271658</v>
      </c>
      <c r="D135" s="35">
        <v>10602597.4</v>
      </c>
    </row>
    <row r="136" spans="1:5" s="36" customFormat="1" ht="12.75" customHeight="1" x14ac:dyDescent="0.25">
      <c r="A136" s="2"/>
      <c r="B136" s="3" t="s">
        <v>26</v>
      </c>
      <c r="C136" s="35">
        <v>0</v>
      </c>
      <c r="D136" s="35">
        <v>0</v>
      </c>
    </row>
    <row r="137" spans="1:5" s="36" customFormat="1" ht="12.75" customHeight="1" x14ac:dyDescent="0.25">
      <c r="A137" s="2"/>
      <c r="B137" s="3" t="s">
        <v>27</v>
      </c>
      <c r="C137" s="35">
        <v>0</v>
      </c>
      <c r="D137" s="35">
        <v>0</v>
      </c>
    </row>
    <row r="138" spans="1:5" s="36" customFormat="1" ht="12.75" customHeight="1" x14ac:dyDescent="0.25">
      <c r="A138" s="2"/>
      <c r="B138" s="3" t="s">
        <v>28</v>
      </c>
      <c r="C138" s="35">
        <v>1375876</v>
      </c>
      <c r="D138" s="35">
        <v>1733127.63</v>
      </c>
    </row>
    <row r="139" spans="1:5" s="36" customFormat="1" ht="12.75" customHeight="1" thickBot="1" x14ac:dyDescent="0.3">
      <c r="A139" s="2"/>
      <c r="B139" s="3" t="s">
        <v>29</v>
      </c>
      <c r="C139" s="35">
        <v>23328733</v>
      </c>
      <c r="D139" s="35">
        <v>15486343.619999999</v>
      </c>
    </row>
    <row r="140" spans="1:5" ht="15.75" customHeight="1" thickBot="1" x14ac:dyDescent="0.3">
      <c r="A140" s="20" t="s">
        <v>83</v>
      </c>
      <c r="B140" s="21"/>
      <c r="C140" s="16">
        <f>SUM(C121:C139)</f>
        <v>107205927</v>
      </c>
      <c r="D140" s="16">
        <f>SUM(D121:D139)</f>
        <v>88809050.060000002</v>
      </c>
      <c r="E140" s="19"/>
    </row>
    <row r="141" spans="1:5" ht="15.75" thickBot="1" x14ac:dyDescent="0.3">
      <c r="A141" s="20" t="s">
        <v>84</v>
      </c>
      <c r="B141" s="21"/>
      <c r="C141" s="16">
        <f>ROUNDUP(C32+C53+C75+C97+C117+C140,1)</f>
        <v>394633983</v>
      </c>
      <c r="D141" s="16">
        <f>D32+D53+D75+D97+D117+D140</f>
        <v>320032939.14999998</v>
      </c>
    </row>
    <row r="142" spans="1:5" ht="27.75" customHeight="1" x14ac:dyDescent="0.25">
      <c r="A142" s="28"/>
      <c r="B142" s="28"/>
      <c r="C142" s="28"/>
      <c r="D142" s="28"/>
    </row>
  </sheetData>
  <mergeCells count="36">
    <mergeCell ref="A2:C2"/>
    <mergeCell ref="A1:C1"/>
    <mergeCell ref="A3:B3"/>
    <mergeCell ref="C3:D3"/>
    <mergeCell ref="A4:B4"/>
    <mergeCell ref="C4:D4"/>
    <mergeCell ref="A142:D142"/>
    <mergeCell ref="A33:A35"/>
    <mergeCell ref="B33:B35"/>
    <mergeCell ref="C33:C35"/>
    <mergeCell ref="D33:D35"/>
    <mergeCell ref="A75:B75"/>
    <mergeCell ref="B98:B100"/>
    <mergeCell ref="C98:C100"/>
    <mergeCell ref="D98:D100"/>
    <mergeCell ref="A76:A78"/>
    <mergeCell ref="B76:B78"/>
    <mergeCell ref="A6:A8"/>
    <mergeCell ref="B6:B8"/>
    <mergeCell ref="C6:C8"/>
    <mergeCell ref="D6:D8"/>
    <mergeCell ref="A54:A56"/>
    <mergeCell ref="B54:B56"/>
    <mergeCell ref="C54:C56"/>
    <mergeCell ref="D54:D56"/>
    <mergeCell ref="A141:B141"/>
    <mergeCell ref="A140:B140"/>
    <mergeCell ref="C118:C120"/>
    <mergeCell ref="D118:D120"/>
    <mergeCell ref="A117:B117"/>
    <mergeCell ref="A118:A120"/>
    <mergeCell ref="B118:B120"/>
    <mergeCell ref="C76:C78"/>
    <mergeCell ref="D76:D78"/>
    <mergeCell ref="A97:B97"/>
    <mergeCell ref="A98:A100"/>
  </mergeCells>
  <pageMargins left="0.23622047244094491" right="0.23622047244094491" top="0.74803149606299213" bottom="0.74803149606299213" header="0.31496062992125984" footer="0.31496062992125984"/>
  <pageSetup paperSize="9" scale="87" fitToHeight="0" orientation="landscape" verticalDpi="598" r:id="rId1"/>
  <rowBreaks count="8" manualBreakCount="8">
    <brk id="24" max="6" man="1"/>
    <brk id="53" max="6" man="1"/>
    <brk id="61" max="6" man="1"/>
    <brk id="75" max="6" man="1"/>
    <brk id="83" max="6" man="1"/>
    <brk id="96" max="6" man="1"/>
    <brk id="105" max="6" man="1"/>
    <brk id="11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Trimestre</vt:lpstr>
      <vt:lpstr>'4º Trimestre'!Area_de_impressao</vt:lpstr>
      <vt:lpstr>'4º Trimestre'!Titulos_de_impressao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2019-05-06T18:38:35Z</cp:lastPrinted>
  <dcterms:created xsi:type="dcterms:W3CDTF">2017-05-15T14:50:43Z</dcterms:created>
  <dcterms:modified xsi:type="dcterms:W3CDTF">2022-06-10T17:32:24Z</dcterms:modified>
</cp:coreProperties>
</file>